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X23" i="12"/>
  <c r="X19" i="12"/>
  <c r="Y17" i="7"/>
  <c r="Y15" i="7"/>
  <c r="X15" i="7"/>
  <c r="X11" i="12"/>
  <c r="X7" i="12"/>
  <c r="Y30" i="12"/>
  <c r="Y27" i="8"/>
  <c r="Y26" i="12"/>
  <c r="X26" i="10"/>
  <c r="X25" i="12"/>
  <c r="Y22" i="12"/>
  <c r="X21" i="12"/>
  <c r="Y18" i="10"/>
  <c r="X18" i="10"/>
  <c r="Y15" i="8"/>
  <c r="X15" i="8"/>
  <c r="X13" i="12"/>
  <c r="Y11" i="12"/>
  <c r="X9" i="12"/>
  <c r="Y7" i="12"/>
  <c r="Y32" i="13"/>
  <c r="X31" i="13"/>
  <c r="X30" i="10"/>
  <c r="X27" i="9"/>
  <c r="X25" i="13"/>
  <c r="Y24" i="13"/>
  <c r="X23" i="13"/>
  <c r="X21" i="13"/>
  <c r="Y20" i="13"/>
  <c r="X19" i="13"/>
  <c r="Y17" i="9"/>
  <c r="Y15" i="9"/>
  <c r="X15" i="9"/>
  <c r="X13" i="13"/>
  <c r="Y12" i="13"/>
  <c r="X12" i="10"/>
  <c r="Y11" i="10"/>
  <c r="X11" i="13"/>
  <c r="Y10" i="10"/>
  <c r="X9" i="13"/>
  <c r="Y8" i="13"/>
  <c r="X8" i="10"/>
  <c r="X7" i="13"/>
  <c r="X32" i="10"/>
  <c r="Y30" i="10"/>
  <c r="X29" i="10"/>
  <c r="X28" i="10"/>
  <c r="Y26" i="10"/>
  <c r="X24" i="10"/>
  <c r="Y22" i="10"/>
  <c r="X22" i="10"/>
  <c r="X20" i="10"/>
  <c r="Y19" i="10"/>
  <c r="X16" i="10"/>
  <c r="Y14" i="10"/>
  <c r="X14" i="10"/>
  <c r="X13" i="10"/>
  <c r="X10" i="10"/>
  <c r="X9" i="10"/>
  <c r="Y7" i="10"/>
  <c r="Y6" i="10"/>
  <c r="X6" i="10"/>
  <c r="X5" i="10"/>
  <c r="X31" i="14"/>
  <c r="X31" i="17" s="1"/>
  <c r="Y30" i="14"/>
  <c r="X24" i="14"/>
  <c r="X24" i="17" s="1"/>
  <c r="Y23" i="14"/>
  <c r="Y23" i="17" s="1"/>
  <c r="Y22" i="14"/>
  <c r="Y22" i="17" s="1"/>
  <c r="X20" i="14"/>
  <c r="Y19" i="14"/>
  <c r="Y15" i="11"/>
  <c r="X15" i="11"/>
  <c r="Y10" i="14"/>
  <c r="Y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Y7" i="13"/>
  <c r="Y6" i="13"/>
  <c r="X6" i="13"/>
  <c r="Y32" i="14"/>
  <c r="Y32" i="17" s="1"/>
  <c r="X32" i="14"/>
  <c r="Y31" i="14"/>
  <c r="Y31" i="17" s="1"/>
  <c r="X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3" i="14"/>
  <c r="X23" i="17" s="1"/>
  <c r="X22" i="14"/>
  <c r="X22" i="17" s="1"/>
  <c r="X21" i="14"/>
  <c r="Y20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Y11" i="14"/>
  <c r="Y11" i="17" s="1"/>
  <c r="X11" i="14"/>
  <c r="X11" i="17" s="1"/>
  <c r="X10" i="14"/>
  <c r="X10" i="17" s="1"/>
  <c r="X9" i="14"/>
  <c r="X9" i="17" s="1"/>
  <c r="Y8" i="14"/>
  <c r="X8" i="14"/>
  <c r="Y7" i="14"/>
  <c r="X6" i="14"/>
  <c r="X5" i="14"/>
  <c r="X32" i="17"/>
  <c r="X12" i="17"/>
  <c r="X27" i="18"/>
  <c r="Y15" i="18"/>
  <c r="X15" i="18"/>
  <c r="Y4" i="18"/>
  <c r="Y3" i="18" s="1"/>
  <c r="X4" i="18"/>
  <c r="X3" i="18" s="1"/>
  <c r="X30" i="23"/>
  <c r="X29" i="21"/>
  <c r="X26" i="23"/>
  <c r="X24" i="23"/>
  <c r="Y23" i="21"/>
  <c r="X22" i="23"/>
  <c r="X20" i="23"/>
  <c r="Y19" i="21"/>
  <c r="Y15" i="19"/>
  <c r="X15" i="19"/>
  <c r="Y14" i="21"/>
  <c r="Y10" i="23"/>
  <c r="X10" i="23"/>
  <c r="Y6" i="23"/>
  <c r="Y30" i="21"/>
  <c r="X30" i="24"/>
  <c r="Y29" i="21"/>
  <c r="X26" i="24"/>
  <c r="Y25" i="21"/>
  <c r="X25" i="24"/>
  <c r="X22" i="24"/>
  <c r="Y21" i="21"/>
  <c r="X21" i="21"/>
  <c r="Y17" i="20"/>
  <c r="Y13" i="21"/>
  <c r="Y11" i="21"/>
  <c r="X10" i="24"/>
  <c r="Y9" i="21"/>
  <c r="Y7" i="24"/>
  <c r="X6" i="24"/>
  <c r="Y5" i="21"/>
  <c r="Y31" i="21"/>
  <c r="X31" i="21"/>
  <c r="X26" i="21"/>
  <c r="X23" i="21"/>
  <c r="X22" i="21"/>
  <c r="X19" i="21"/>
  <c r="X13" i="21"/>
  <c r="X11" i="21"/>
  <c r="Y10" i="21"/>
  <c r="X9" i="21"/>
  <c r="X7" i="21"/>
  <c r="X5" i="21"/>
  <c r="X31" i="25"/>
  <c r="X31" i="28" s="1"/>
  <c r="Y30" i="25"/>
  <c r="X27" i="22"/>
  <c r="X24" i="25"/>
  <c r="X24" i="28" s="1"/>
  <c r="Y22" i="25"/>
  <c r="Y22" i="28" s="1"/>
  <c r="Y21" i="25"/>
  <c r="X21" i="25"/>
  <c r="Y20" i="25"/>
  <c r="X17" i="22"/>
  <c r="Y18" i="25"/>
  <c r="Y15" i="22"/>
  <c r="X15" i="22"/>
  <c r="Y11" i="25"/>
  <c r="Y11" i="28" s="1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3" i="24"/>
  <c r="X23" i="24"/>
  <c r="Y22" i="24"/>
  <c r="Y21" i="24"/>
  <c r="Y19" i="24"/>
  <c r="X19" i="24"/>
  <c r="Y18" i="24"/>
  <c r="Y13" i="24"/>
  <c r="X13" i="24"/>
  <c r="X11" i="24"/>
  <c r="Y10" i="24"/>
  <c r="Y9" i="24"/>
  <c r="X9" i="24"/>
  <c r="X7" i="24"/>
  <c r="Y6" i="24"/>
  <c r="Y5" i="24"/>
  <c r="X5" i="24"/>
  <c r="Y32" i="25"/>
  <c r="Y32" i="28" s="1"/>
  <c r="X32" i="25"/>
  <c r="X32" i="28" s="1"/>
  <c r="Y31" i="25"/>
  <c r="Y31" i="28" s="1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1" i="25"/>
  <c r="X11" i="28" s="1"/>
  <c r="X10" i="25"/>
  <c r="X10" i="28" s="1"/>
  <c r="X9" i="25"/>
  <c r="X9" i="28" s="1"/>
  <c r="Y8" i="25"/>
  <c r="Y7" i="25"/>
  <c r="X7" i="25"/>
  <c r="X6" i="25"/>
  <c r="X23" i="29"/>
  <c r="Y19" i="29"/>
  <c r="X19" i="29"/>
  <c r="X6" i="29" s="1"/>
  <c r="Y18" i="29"/>
  <c r="Y5" i="29" s="1"/>
  <c r="X18" i="29"/>
  <c r="Y27" i="29"/>
  <c r="Y14" i="29" s="1"/>
  <c r="X27" i="29"/>
  <c r="X14" i="29" s="1"/>
  <c r="Y26" i="29"/>
  <c r="Y13" i="29" s="1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89" i="42"/>
  <c r="X70" i="42"/>
  <c r="X51" i="42"/>
  <c r="X15" i="42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X146" i="45"/>
  <c r="Y146" i="45"/>
  <c r="X144" i="45"/>
  <c r="Y140" i="46"/>
  <c r="X139" i="46"/>
  <c r="Y136" i="46"/>
  <c r="X135" i="46"/>
  <c r="Y132" i="46"/>
  <c r="X131" i="46"/>
  <c r="X128" i="45"/>
  <c r="X128" i="46" s="1"/>
  <c r="Y128" i="45"/>
  <c r="Y125" i="45"/>
  <c r="X122" i="46"/>
  <c r="X118" i="46"/>
  <c r="X109" i="45"/>
  <c r="X109" i="46" s="1"/>
  <c r="Y109" i="45"/>
  <c r="Y109" i="46" s="1"/>
  <c r="X106" i="45"/>
  <c r="Y106" i="45"/>
  <c r="Y106" i="46" s="1"/>
  <c r="Y85" i="45"/>
  <c r="X85" i="45"/>
  <c r="X82" i="45"/>
  <c r="Y82" i="45"/>
  <c r="Y77" i="46"/>
  <c r="Y73" i="46"/>
  <c r="Y69" i="46"/>
  <c r="Y66" i="45"/>
  <c r="Y66" i="46" s="1"/>
  <c r="X66" i="45"/>
  <c r="X63" i="45"/>
  <c r="Y60" i="46"/>
  <c r="Y56" i="46"/>
  <c r="Y52" i="46"/>
  <c r="Y47" i="45"/>
  <c r="Y47" i="46" s="1"/>
  <c r="X47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X7" i="46"/>
  <c r="Y6" i="46"/>
  <c r="X6" i="46"/>
  <c r="Y5" i="46"/>
  <c r="Y164" i="47"/>
  <c r="X164" i="47"/>
  <c r="Y162" i="47"/>
  <c r="X162" i="47"/>
  <c r="Y146" i="47"/>
  <c r="X146" i="47"/>
  <c r="Y144" i="47"/>
  <c r="Y143" i="47" s="1"/>
  <c r="X144" i="47"/>
  <c r="X143" i="47" s="1"/>
  <c r="Y128" i="47"/>
  <c r="X128" i="47"/>
  <c r="Y125" i="47"/>
  <c r="Y109" i="47"/>
  <c r="X109" i="47"/>
  <c r="Y106" i="47"/>
  <c r="X106" i="47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43" i="48" s="1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X44" i="48"/>
  <c r="Y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6" i="55"/>
  <c r="Y105" i="55" s="1"/>
  <c r="X103" i="56"/>
  <c r="X99" i="56"/>
  <c r="X95" i="56"/>
  <c r="X91" i="56"/>
  <c r="X87" i="56"/>
  <c r="Y85" i="55"/>
  <c r="Y85" i="56" s="1"/>
  <c r="X85" i="55"/>
  <c r="X85" i="56" s="1"/>
  <c r="Y82" i="55"/>
  <c r="X78" i="56"/>
  <c r="X74" i="56"/>
  <c r="X70" i="56"/>
  <c r="Y66" i="55"/>
  <c r="Y66" i="56" s="1"/>
  <c r="X66" i="55"/>
  <c r="X66" i="56" s="1"/>
  <c r="Y63" i="55"/>
  <c r="X63" i="55"/>
  <c r="X63" i="56" s="1"/>
  <c r="Y47" i="55"/>
  <c r="Y47" i="56" s="1"/>
  <c r="X47" i="55"/>
  <c r="X47" i="56" s="1"/>
  <c r="X44" i="55"/>
  <c r="Y28" i="55"/>
  <c r="X28" i="55"/>
  <c r="Y25" i="55"/>
  <c r="X25" i="55"/>
  <c r="Y7" i="55"/>
  <c r="Y7" i="56" s="1"/>
  <c r="X7" i="55"/>
  <c r="X7" i="56" s="1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9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X125" i="57"/>
  <c r="Y125" i="57"/>
  <c r="Y124" i="57" s="1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X63" i="57"/>
  <c r="Y63" i="57"/>
  <c r="Y62" i="57" s="1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X144" i="58"/>
  <c r="Y144" i="58"/>
  <c r="Y129" i="58"/>
  <c r="Y128" i="58" s="1"/>
  <c r="X129" i="58"/>
  <c r="X128" i="58" s="1"/>
  <c r="Y125" i="58"/>
  <c r="Y110" i="58"/>
  <c r="Y109" i="58" s="1"/>
  <c r="X110" i="58"/>
  <c r="X109" i="58" s="1"/>
  <c r="Y106" i="58"/>
  <c r="X106" i="58"/>
  <c r="Y86" i="58"/>
  <c r="Y461" i="68" s="1"/>
  <c r="Y460" i="6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371" i="65" s="1"/>
  <c r="Y370" i="65" s="1"/>
  <c r="X29" i="58"/>
  <c r="X28" i="58" s="1"/>
  <c r="Y25" i="58"/>
  <c r="X25" i="58"/>
  <c r="Y8" i="58"/>
  <c r="Y7" i="58" s="1"/>
  <c r="X8" i="58"/>
  <c r="X4" i="58"/>
  <c r="Y165" i="59"/>
  <c r="Y164" i="59" s="1"/>
  <c r="X165" i="59"/>
  <c r="X164" i="59" s="1"/>
  <c r="Y162" i="59"/>
  <c r="X162" i="59"/>
  <c r="Y147" i="59"/>
  <c r="Y146" i="59" s="1"/>
  <c r="X147" i="59"/>
  <c r="X146" i="59" s="1"/>
  <c r="X144" i="59"/>
  <c r="Y144" i="59"/>
  <c r="Y129" i="59"/>
  <c r="Y390" i="70" s="1"/>
  <c r="Y389" i="70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Y82" i="59"/>
  <c r="X82" i="59"/>
  <c r="Y67" i="59"/>
  <c r="Y66" i="59" s="1"/>
  <c r="X67" i="59"/>
  <c r="X66" i="59" s="1"/>
  <c r="X63" i="59"/>
  <c r="Y63" i="59"/>
  <c r="Y48" i="59"/>
  <c r="Y47" i="59" s="1"/>
  <c r="X48" i="59"/>
  <c r="X47" i="59" s="1"/>
  <c r="Y29" i="59"/>
  <c r="Y28" i="59" s="1"/>
  <c r="X29" i="59"/>
  <c r="X28" i="59" s="1"/>
  <c r="Y25" i="59"/>
  <c r="X25" i="59"/>
  <c r="Y8" i="59"/>
  <c r="Y7" i="59" s="1"/>
  <c r="X8" i="59"/>
  <c r="X7" i="59" s="1"/>
  <c r="X4" i="59"/>
  <c r="Y4" i="59"/>
  <c r="Y164" i="60"/>
  <c r="X164" i="60"/>
  <c r="X162" i="60"/>
  <c r="X161" i="60" s="1"/>
  <c r="Y162" i="60"/>
  <c r="Y161" i="60" s="1"/>
  <c r="Y146" i="60"/>
  <c r="X146" i="60"/>
  <c r="Y144" i="60"/>
  <c r="Y143" i="60" s="1"/>
  <c r="X144" i="60"/>
  <c r="X143" i="60" s="1"/>
  <c r="Y128" i="60"/>
  <c r="X128" i="60"/>
  <c r="X125" i="60"/>
  <c r="Y109" i="60"/>
  <c r="X109" i="60"/>
  <c r="Y106" i="60"/>
  <c r="Y105" i="60" s="1"/>
  <c r="Y85" i="60"/>
  <c r="X85" i="60"/>
  <c r="Y82" i="60"/>
  <c r="Y66" i="60"/>
  <c r="X66" i="60"/>
  <c r="Y63" i="60"/>
  <c r="Y62" i="60" s="1"/>
  <c r="X63" i="60"/>
  <c r="X62" i="60" s="1"/>
  <c r="Y47" i="60"/>
  <c r="X47" i="60"/>
  <c r="Y44" i="60"/>
  <c r="Y43" i="60" s="1"/>
  <c r="Y28" i="60"/>
  <c r="X28" i="60"/>
  <c r="Y25" i="60"/>
  <c r="Y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X432" i="64"/>
  <c r="X431" i="64" s="1"/>
  <c r="X428" i="64"/>
  <c r="Y407" i="64"/>
  <c r="Y389" i="64"/>
  <c r="X389" i="64"/>
  <c r="X386" i="64"/>
  <c r="X385" i="64" s="1"/>
  <c r="X375" i="64"/>
  <c r="X371" i="64"/>
  <c r="X383" i="64"/>
  <c r="Y382" i="64"/>
  <c r="Y381" i="64"/>
  <c r="X381" i="64"/>
  <c r="Y379" i="64"/>
  <c r="X379" i="64"/>
  <c r="Y378" i="64"/>
  <c r="Y377" i="64"/>
  <c r="X377" i="64"/>
  <c r="Y375" i="64"/>
  <c r="Y374" i="64"/>
  <c r="Y373" i="64"/>
  <c r="X373" i="64"/>
  <c r="Y370" i="64"/>
  <c r="Y347" i="64"/>
  <c r="X369" i="64"/>
  <c r="X367" i="64"/>
  <c r="Y366" i="64"/>
  <c r="X380" i="64"/>
  <c r="X374" i="64"/>
  <c r="Y326" i="64"/>
  <c r="X326" i="64"/>
  <c r="Y323" i="64"/>
  <c r="X323" i="64"/>
  <c r="Y303" i="64"/>
  <c r="X303" i="64"/>
  <c r="Y240" i="64"/>
  <c r="X240" i="64"/>
  <c r="Y237" i="64"/>
  <c r="Y236" i="64" s="1"/>
  <c r="Y220" i="64"/>
  <c r="Y219" i="64" s="1"/>
  <c r="X216" i="64"/>
  <c r="Y216" i="64"/>
  <c r="X199" i="64"/>
  <c r="X198" i="64" s="1"/>
  <c r="X195" i="64"/>
  <c r="Y195" i="64"/>
  <c r="Y177" i="64"/>
  <c r="X177" i="64"/>
  <c r="Y174" i="64"/>
  <c r="Y173" i="64" s="1"/>
  <c r="Y171" i="64"/>
  <c r="X171" i="64"/>
  <c r="Y168" i="64"/>
  <c r="X168" i="64"/>
  <c r="Y167" i="64"/>
  <c r="X167" i="64"/>
  <c r="Y164" i="64"/>
  <c r="X164" i="64"/>
  <c r="Y163" i="64"/>
  <c r="X163" i="64"/>
  <c r="Y160" i="64"/>
  <c r="X160" i="64"/>
  <c r="Y159" i="64"/>
  <c r="X159" i="64"/>
  <c r="Y135" i="64"/>
  <c r="X135" i="64"/>
  <c r="X155" i="64"/>
  <c r="Y154" i="64"/>
  <c r="Y114" i="64"/>
  <c r="X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73" i="65"/>
  <c r="X273" i="65"/>
  <c r="Y216" i="65"/>
  <c r="X216" i="65"/>
  <c r="Y213" i="65"/>
  <c r="Y212" i="65" s="1"/>
  <c r="X213" i="65"/>
  <c r="X212" i="65" s="1"/>
  <c r="Y198" i="65"/>
  <c r="Y197" i="65" s="1"/>
  <c r="Y175" i="65"/>
  <c r="X175" i="65"/>
  <c r="Y159" i="65"/>
  <c r="X159" i="65"/>
  <c r="Y156" i="65"/>
  <c r="Y155" i="65" s="1"/>
  <c r="X156" i="65"/>
  <c r="X155" i="65" s="1"/>
  <c r="Y121" i="65"/>
  <c r="X121" i="65"/>
  <c r="Y138" i="65"/>
  <c r="X13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98" i="66"/>
  <c r="X197" i="66" s="1"/>
  <c r="Y194" i="66"/>
  <c r="X194" i="66"/>
  <c r="Y175" i="66"/>
  <c r="X175" i="66"/>
  <c r="Y159" i="66"/>
  <c r="X159" i="66"/>
  <c r="X156" i="66"/>
  <c r="X155" i="66" s="1"/>
  <c r="X150" i="66"/>
  <c r="X146" i="66"/>
  <c r="X142" i="66"/>
  <c r="Y121" i="66"/>
  <c r="X121" i="66"/>
  <c r="X118" i="66"/>
  <c r="X153" i="66"/>
  <c r="Y152" i="66"/>
  <c r="X152" i="66"/>
  <c r="X149" i="66"/>
  <c r="Y148" i="66"/>
  <c r="X148" i="66"/>
  <c r="X145" i="66"/>
  <c r="Y144" i="66"/>
  <c r="X144" i="66"/>
  <c r="X141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X405" i="67"/>
  <c r="X404" i="67" s="1"/>
  <c r="Y405" i="67"/>
  <c r="Y404" i="67" s="1"/>
  <c r="X386" i="67"/>
  <c r="X367" i="67"/>
  <c r="Y367" i="67"/>
  <c r="Y351" i="67"/>
  <c r="X351" i="67"/>
  <c r="Y348" i="67"/>
  <c r="X348" i="67"/>
  <c r="X347" i="67" s="1"/>
  <c r="X342" i="67"/>
  <c r="X338" i="67"/>
  <c r="X334" i="67"/>
  <c r="Y313" i="67"/>
  <c r="X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X156" i="67"/>
  <c r="Y121" i="67"/>
  <c r="X121" i="67"/>
  <c r="Y150" i="67"/>
  <c r="X150" i="67"/>
  <c r="Y146" i="67"/>
  <c r="X146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504" i="68" s="1"/>
  <c r="X505" i="68"/>
  <c r="X504" i="68" s="1"/>
  <c r="Y481" i="68"/>
  <c r="X481" i="68"/>
  <c r="X457" i="68"/>
  <c r="Y457" i="68"/>
  <c r="Y436" i="68"/>
  <c r="X436" i="68"/>
  <c r="Y433" i="68"/>
  <c r="Y432" i="68" s="1"/>
  <c r="X428" i="68"/>
  <c r="Y427" i="68"/>
  <c r="X424" i="68"/>
  <c r="Y423" i="68"/>
  <c r="X420" i="68"/>
  <c r="Y419" i="68"/>
  <c r="X416" i="68"/>
  <c r="Y415" i="68"/>
  <c r="X364" i="68"/>
  <c r="Y364" i="68"/>
  <c r="Y361" i="68"/>
  <c r="X361" i="68"/>
  <c r="Y338" i="68"/>
  <c r="X338" i="68"/>
  <c r="Y266" i="68"/>
  <c r="X266" i="68"/>
  <c r="X263" i="68"/>
  <c r="X262" i="68" s="1"/>
  <c r="Y263" i="68"/>
  <c r="Y262" i="68" s="1"/>
  <c r="Y239" i="68"/>
  <c r="X239" i="68"/>
  <c r="Y219" i="68"/>
  <c r="Y218" i="68" s="1"/>
  <c r="X219" i="68"/>
  <c r="X218" i="68" s="1"/>
  <c r="Y215" i="68"/>
  <c r="Y194" i="68"/>
  <c r="X194" i="68"/>
  <c r="X191" i="68"/>
  <c r="X190" i="68" s="1"/>
  <c r="Y191" i="68"/>
  <c r="Y190" i="68" s="1"/>
  <c r="X187" i="68"/>
  <c r="Y186" i="68"/>
  <c r="X183" i="68"/>
  <c r="Y182" i="68"/>
  <c r="X179" i="68"/>
  <c r="Y178" i="68"/>
  <c r="X175" i="68"/>
  <c r="Y174" i="68"/>
  <c r="X171" i="68"/>
  <c r="Y143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3" i="68"/>
  <c r="Y82" i="68"/>
  <c r="X82" i="68"/>
  <c r="Y81" i="68"/>
  <c r="X81" i="68"/>
  <c r="Y80" i="68"/>
  <c r="X79" i="68"/>
  <c r="Y465" i="69"/>
  <c r="X465" i="69"/>
  <c r="Y408" i="69"/>
  <c r="X408" i="69"/>
  <c r="Y405" i="69"/>
  <c r="Y404" i="69" s="1"/>
  <c r="Y386" i="69"/>
  <c r="X386" i="69"/>
  <c r="Y367" i="69"/>
  <c r="X367" i="69"/>
  <c r="Y351" i="69"/>
  <c r="X351" i="69"/>
  <c r="X348" i="69"/>
  <c r="X347" i="69" s="1"/>
  <c r="Y313" i="69"/>
  <c r="X313" i="69"/>
  <c r="Y331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291" i="69"/>
  <c r="Y291" i="69"/>
  <c r="X330" i="69"/>
  <c r="Y273" i="69"/>
  <c r="X273" i="69"/>
  <c r="Y216" i="69"/>
  <c r="X216" i="69"/>
  <c r="X213" i="69"/>
  <c r="X212" i="69" s="1"/>
  <c r="Y213" i="69"/>
  <c r="Y212" i="69" s="1"/>
  <c r="Y194" i="69"/>
  <c r="X194" i="69"/>
  <c r="Y179" i="69"/>
  <c r="Y178" i="69" s="1"/>
  <c r="X175" i="69"/>
  <c r="Y175" i="69"/>
  <c r="Y159" i="69"/>
  <c r="X159" i="69"/>
  <c r="Y156" i="69"/>
  <c r="Y155" i="69" s="1"/>
  <c r="X156" i="69"/>
  <c r="X155" i="69" s="1"/>
  <c r="X153" i="69"/>
  <c r="X149" i="69"/>
  <c r="X145" i="69"/>
  <c r="Y121" i="69"/>
  <c r="X118" i="69"/>
  <c r="Y150" i="69"/>
  <c r="X150" i="69"/>
  <c r="Y146" i="69"/>
  <c r="X146" i="69"/>
  <c r="Y142" i="69"/>
  <c r="X142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X386" i="70"/>
  <c r="X367" i="70"/>
  <c r="Y351" i="70"/>
  <c r="X351" i="70"/>
  <c r="X348" i="70"/>
  <c r="X347" i="70" s="1"/>
  <c r="Y313" i="70"/>
  <c r="X313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Y194" i="70"/>
  <c r="X179" i="70"/>
  <c r="X178" i="70"/>
  <c r="Y175" i="70"/>
  <c r="Y159" i="70"/>
  <c r="X159" i="70"/>
  <c r="X156" i="70"/>
  <c r="X155" i="70" s="1"/>
  <c r="Y153" i="70"/>
  <c r="X153" i="70"/>
  <c r="X150" i="70"/>
  <c r="Y149" i="70"/>
  <c r="X149" i="70"/>
  <c r="X146" i="70"/>
  <c r="Y145" i="70"/>
  <c r="X145" i="70"/>
  <c r="X142" i="70"/>
  <c r="Y141" i="70"/>
  <c r="X121" i="70"/>
  <c r="X138" i="70"/>
  <c r="Y118" i="70"/>
  <c r="X151" i="70"/>
  <c r="X147" i="70"/>
  <c r="X143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5" i="71"/>
  <c r="X354" i="71" s="1"/>
  <c r="X352" i="71"/>
  <c r="Y352" i="71"/>
  <c r="Y336" i="71"/>
  <c r="X336" i="71"/>
  <c r="Y334" i="71"/>
  <c r="Y333" i="71" s="1"/>
  <c r="X334" i="71"/>
  <c r="X333" i="71" s="1"/>
  <c r="X322" i="71"/>
  <c r="Y321" i="71"/>
  <c r="X330" i="71"/>
  <c r="Y329" i="71"/>
  <c r="X329" i="71"/>
  <c r="X326" i="71"/>
  <c r="Y325" i="71"/>
  <c r="X325" i="71"/>
  <c r="X321" i="71"/>
  <c r="Y300" i="71"/>
  <c r="X300" i="71"/>
  <c r="Y317" i="71"/>
  <c r="X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Y188" i="71"/>
  <c r="X188" i="71"/>
  <c r="Y170" i="71"/>
  <c r="X170" i="71"/>
  <c r="Y154" i="71"/>
  <c r="X154" i="71"/>
  <c r="Y152" i="71"/>
  <c r="Y151" i="71" s="1"/>
  <c r="X152" i="71"/>
  <c r="Y147" i="71"/>
  <c r="Y146" i="71"/>
  <c r="Y143" i="71"/>
  <c r="Y142" i="71"/>
  <c r="Y139" i="71"/>
  <c r="X139" i="71"/>
  <c r="Y138" i="71"/>
  <c r="X118" i="71"/>
  <c r="Y116" i="71"/>
  <c r="X116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X355" i="72"/>
  <c r="X354" i="72" s="1"/>
  <c r="Y352" i="72"/>
  <c r="X352" i="72"/>
  <c r="Y336" i="72"/>
  <c r="X336" i="72"/>
  <c r="Y334" i="72"/>
  <c r="Y333" i="72" s="1"/>
  <c r="X334" i="72"/>
  <c r="X333" i="72" s="1"/>
  <c r="Y331" i="72"/>
  <c r="X331" i="72"/>
  <c r="Y327" i="72"/>
  <c r="X327" i="72"/>
  <c r="Y323" i="72"/>
  <c r="X323" i="72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91" i="72"/>
  <c r="Y190" i="72" s="1"/>
  <c r="Y188" i="72"/>
  <c r="X188" i="72"/>
  <c r="Y170" i="72"/>
  <c r="X170" i="72"/>
  <c r="Y154" i="72"/>
  <c r="X154" i="72"/>
  <c r="Y152" i="72"/>
  <c r="Y151" i="72" s="1"/>
  <c r="X152" i="72"/>
  <c r="X151" i="72" s="1"/>
  <c r="Y118" i="72"/>
  <c r="X118" i="72"/>
  <c r="X116" i="72"/>
  <c r="Y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21" i="6"/>
  <c r="X21" i="6"/>
  <c r="Y19" i="6"/>
  <c r="Y136" i="6" s="1"/>
  <c r="Y113" i="6"/>
  <c r="Y143" i="6" s="1"/>
  <c r="Y17" i="6"/>
  <c r="Y159" i="6" s="1"/>
  <c r="X17" i="6"/>
  <c r="X160" i="6" s="1"/>
  <c r="X12" i="6"/>
  <c r="Y390" i="67" l="1"/>
  <c r="Y389" i="67" s="1"/>
  <c r="Y81" i="45"/>
  <c r="Y128" i="59"/>
  <c r="X461" i="68"/>
  <c r="X460" i="68" s="1"/>
  <c r="X371" i="69"/>
  <c r="X370" i="69" s="1"/>
  <c r="Y485" i="68"/>
  <c r="Y484" i="68" s="1"/>
  <c r="Y85" i="46"/>
  <c r="Y179" i="67"/>
  <c r="Y178" i="67" s="1"/>
  <c r="Y198" i="66"/>
  <c r="Y197" i="66" s="1"/>
  <c r="Y193" i="66" s="1"/>
  <c r="X62" i="49"/>
  <c r="X390" i="70"/>
  <c r="X389" i="70" s="1"/>
  <c r="Y173" i="72"/>
  <c r="Y172" i="72" s="1"/>
  <c r="X198" i="67"/>
  <c r="X197" i="67" s="1"/>
  <c r="Y28" i="58"/>
  <c r="X371" i="67"/>
  <c r="X370" i="67" s="1"/>
  <c r="Y371" i="67"/>
  <c r="Y370" i="67" s="1"/>
  <c r="Y124" i="45"/>
  <c r="X28" i="46"/>
  <c r="X105" i="54"/>
  <c r="X179" i="66"/>
  <c r="X178" i="66" s="1"/>
  <c r="X174" i="66" s="1"/>
  <c r="X85" i="46"/>
  <c r="X243" i="68"/>
  <c r="X242" i="68" s="1"/>
  <c r="X3" i="55"/>
  <c r="Y24" i="54"/>
  <c r="X124" i="44"/>
  <c r="X390" i="67"/>
  <c r="X389" i="67" s="1"/>
  <c r="X385" i="67" s="1"/>
  <c r="Y243" i="68"/>
  <c r="Y242" i="68" s="1"/>
  <c r="Y238" i="68" s="1"/>
  <c r="X485" i="68"/>
  <c r="X484" i="68" s="1"/>
  <c r="Y3" i="55"/>
  <c r="Y373" i="71"/>
  <c r="Y372" i="71" s="1"/>
  <c r="X373" i="72"/>
  <c r="X372" i="72" s="1"/>
  <c r="X198" i="69"/>
  <c r="X197" i="69" s="1"/>
  <c r="X193" i="69" s="1"/>
  <c r="X390" i="65"/>
  <c r="X389" i="65" s="1"/>
  <c r="Y373" i="72"/>
  <c r="Y372" i="72" s="1"/>
  <c r="X198" i="70"/>
  <c r="X197" i="70" s="1"/>
  <c r="Y390" i="66"/>
  <c r="Y389" i="66" s="1"/>
  <c r="X371" i="70"/>
  <c r="X370" i="70" s="1"/>
  <c r="X173" i="71"/>
  <c r="X172" i="71" s="1"/>
  <c r="X191" i="71"/>
  <c r="X190" i="71" s="1"/>
  <c r="Y198" i="70"/>
  <c r="Y197" i="70" s="1"/>
  <c r="Y371" i="70"/>
  <c r="Y370" i="70" s="1"/>
  <c r="X371" i="65"/>
  <c r="X370" i="65" s="1"/>
  <c r="Y355" i="72"/>
  <c r="Y354" i="72" s="1"/>
  <c r="Y371" i="69"/>
  <c r="Y370" i="69" s="1"/>
  <c r="Y198" i="67"/>
  <c r="Y197" i="67" s="1"/>
  <c r="Y179" i="66"/>
  <c r="Y178" i="66" s="1"/>
  <c r="Y174" i="66" s="1"/>
  <c r="Y390" i="65"/>
  <c r="Y389" i="65" s="1"/>
  <c r="X4" i="56"/>
  <c r="Y164" i="46"/>
  <c r="Y179" i="65"/>
  <c r="Y178" i="65" s="1"/>
  <c r="Y174" i="65" s="1"/>
  <c r="Y85" i="58"/>
  <c r="Y81" i="58" s="1"/>
  <c r="Y28" i="56"/>
  <c r="X47" i="46"/>
  <c r="Y105" i="44"/>
  <c r="Y146" i="46"/>
  <c r="X27" i="13"/>
  <c r="Y318" i="72"/>
  <c r="Y309" i="66"/>
  <c r="Y28" i="46"/>
  <c r="Y3" i="59"/>
  <c r="Y143" i="58"/>
  <c r="Y191" i="71"/>
  <c r="Y190" i="71" s="1"/>
  <c r="Y355" i="71"/>
  <c r="Y354" i="71" s="1"/>
  <c r="Y279" i="72"/>
  <c r="Y105" i="47"/>
  <c r="X162" i="46"/>
  <c r="X390" i="69"/>
  <c r="X389" i="69" s="1"/>
  <c r="X385" i="69" s="1"/>
  <c r="X143" i="59"/>
  <c r="Y193" i="70"/>
  <c r="X220" i="64"/>
  <c r="X219" i="64" s="1"/>
  <c r="Y322" i="64"/>
  <c r="Y432" i="64"/>
  <c r="Y431" i="64" s="1"/>
  <c r="X146" i="46"/>
  <c r="Y110" i="64"/>
  <c r="Y16" i="28"/>
  <c r="X373" i="71"/>
  <c r="X372" i="71" s="1"/>
  <c r="Y390" i="69"/>
  <c r="Y389" i="69" s="1"/>
  <c r="X238" i="68"/>
  <c r="Y199" i="64"/>
  <c r="Y198" i="64" s="1"/>
  <c r="Y106" i="56"/>
  <c r="Y24" i="44"/>
  <c r="X173" i="72"/>
  <c r="X172" i="72" s="1"/>
  <c r="X169" i="72" s="1"/>
  <c r="Y124" i="55"/>
  <c r="X371" i="66"/>
  <c r="X370" i="66" s="1"/>
  <c r="X198" i="65"/>
  <c r="X197" i="65" s="1"/>
  <c r="X118" i="68"/>
  <c r="X193" i="66"/>
  <c r="X309" i="66"/>
  <c r="Y411" i="64"/>
  <c r="Y410" i="64" s="1"/>
  <c r="Y406" i="64" s="1"/>
  <c r="Y124" i="58"/>
  <c r="X24" i="45"/>
  <c r="Y43" i="44"/>
  <c r="Y12" i="29"/>
  <c r="X97" i="71"/>
  <c r="X316" i="71"/>
  <c r="X28" i="56"/>
  <c r="Y134" i="72"/>
  <c r="Y161" i="54"/>
  <c r="X456" i="68"/>
  <c r="Y161" i="49"/>
  <c r="Y62" i="48"/>
  <c r="Y25" i="29"/>
  <c r="X25" i="29"/>
  <c r="Y442" i="72"/>
  <c r="Y424" i="71"/>
  <c r="Y462" i="65"/>
  <c r="Y144" i="63"/>
  <c r="Y162" i="62"/>
  <c r="Y162" i="61"/>
  <c r="Y260" i="72"/>
  <c r="Y224" i="72"/>
  <c r="Y260" i="71"/>
  <c r="Y270" i="70"/>
  <c r="Y63" i="53"/>
  <c r="Y162" i="51"/>
  <c r="Y82" i="51"/>
  <c r="X424" i="72"/>
  <c r="X406" i="72"/>
  <c r="X406" i="71"/>
  <c r="X443" i="66"/>
  <c r="X162" i="62"/>
  <c r="X162" i="61"/>
  <c r="X143" i="49"/>
  <c r="Y187" i="71"/>
  <c r="Y366" i="67"/>
  <c r="X179" i="65"/>
  <c r="X178" i="65" s="1"/>
  <c r="X179" i="67"/>
  <c r="X178" i="67" s="1"/>
  <c r="X174" i="67" s="1"/>
  <c r="X164" i="56"/>
  <c r="Y62" i="54"/>
  <c r="X161" i="49"/>
  <c r="X24" i="48"/>
  <c r="X62" i="48"/>
  <c r="X105" i="44"/>
  <c r="Y7" i="46"/>
  <c r="X191" i="72"/>
  <c r="X190" i="72" s="1"/>
  <c r="X187" i="72" s="1"/>
  <c r="X279" i="72"/>
  <c r="X366" i="66"/>
  <c r="Y81" i="59"/>
  <c r="Y124" i="59"/>
  <c r="Y3" i="49"/>
  <c r="X16" i="28"/>
  <c r="X179" i="69"/>
  <c r="X178" i="69" s="1"/>
  <c r="X390" i="66"/>
  <c r="X389" i="66" s="1"/>
  <c r="X385" i="66" s="1"/>
  <c r="Y194" i="64"/>
  <c r="X43" i="49"/>
  <c r="Y143" i="49"/>
  <c r="X161" i="48"/>
  <c r="X351" i="72"/>
  <c r="Y214" i="68"/>
  <c r="X161" i="58"/>
  <c r="Y128" i="56"/>
  <c r="Y43" i="49"/>
  <c r="X3" i="48"/>
  <c r="Y43" i="48"/>
  <c r="Y161" i="48"/>
  <c r="Y15" i="10"/>
  <c r="Y173" i="71"/>
  <c r="Y172" i="71" s="1"/>
  <c r="Y385" i="69"/>
  <c r="X105" i="58"/>
  <c r="Y4" i="56"/>
  <c r="X24" i="49"/>
  <c r="X43" i="48"/>
  <c r="Y193" i="67"/>
  <c r="X318" i="72"/>
  <c r="Y193" i="69"/>
  <c r="Y371" i="66"/>
  <c r="Y370" i="66" s="1"/>
  <c r="Y366" i="66" s="1"/>
  <c r="Y105" i="54"/>
  <c r="Y105" i="56" s="1"/>
  <c r="Y24" i="49"/>
  <c r="X27" i="25"/>
  <c r="X27" i="28" s="1"/>
  <c r="X13" i="6"/>
  <c r="Y12" i="6"/>
  <c r="Y13" i="6" s="1"/>
  <c r="X30" i="6"/>
  <c r="Y98" i="6"/>
  <c r="Y119" i="6" s="1"/>
  <c r="Y102" i="6"/>
  <c r="Y132" i="6" s="1"/>
  <c r="X141" i="72"/>
  <c r="X145" i="72"/>
  <c r="X149" i="72"/>
  <c r="Y169" i="72"/>
  <c r="Y321" i="72"/>
  <c r="Y325" i="72"/>
  <c r="Y329" i="72"/>
  <c r="X137" i="71"/>
  <c r="X141" i="71"/>
  <c r="X145" i="71"/>
  <c r="X149" i="71"/>
  <c r="X205" i="71"/>
  <c r="X323" i="71"/>
  <c r="X327" i="71"/>
  <c r="X331" i="71"/>
  <c r="Y121" i="70"/>
  <c r="Y140" i="70" s="1"/>
  <c r="Y144" i="70"/>
  <c r="Y148" i="70"/>
  <c r="Y152" i="70"/>
  <c r="X213" i="70"/>
  <c r="X212" i="70" s="1"/>
  <c r="Y386" i="70"/>
  <c r="Y385" i="70" s="1"/>
  <c r="X141" i="69"/>
  <c r="X121" i="69"/>
  <c r="X140" i="69" s="1"/>
  <c r="Y335" i="69"/>
  <c r="Y339" i="69"/>
  <c r="Y343" i="69"/>
  <c r="Y456" i="68"/>
  <c r="Y366" i="65"/>
  <c r="X156" i="64"/>
  <c r="X3" i="59"/>
  <c r="X23" i="6"/>
  <c r="X99" i="6"/>
  <c r="X153" i="6" s="1"/>
  <c r="Y145" i="72"/>
  <c r="Y14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94" i="70"/>
  <c r="X193" i="70" s="1"/>
  <c r="Y310" i="70"/>
  <c r="Y329" i="70" s="1"/>
  <c r="Y334" i="70"/>
  <c r="Y338" i="70"/>
  <c r="Y342" i="70"/>
  <c r="Y348" i="70"/>
  <c r="Y347" i="70" s="1"/>
  <c r="X146" i="68"/>
  <c r="X170" i="68" s="1"/>
  <c r="Y410" i="68"/>
  <c r="Y385" i="68"/>
  <c r="Y409" i="68" s="1"/>
  <c r="Y22" i="6"/>
  <c r="Y23" i="6"/>
  <c r="Y99" i="6"/>
  <c r="Y129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Y142" i="70"/>
  <c r="Y146" i="70"/>
  <c r="Y150" i="70"/>
  <c r="X118" i="70"/>
  <c r="X117" i="70" s="1"/>
  <c r="X136" i="70" s="1"/>
  <c r="X175" i="70"/>
  <c r="X174" i="70" s="1"/>
  <c r="X331" i="70"/>
  <c r="X335" i="70"/>
  <c r="X339" i="70"/>
  <c r="X343" i="70"/>
  <c r="X411" i="68"/>
  <c r="X385" i="68"/>
  <c r="X409" i="68" s="1"/>
  <c r="X194" i="64"/>
  <c r="X24" i="59"/>
  <c r="X100" i="6"/>
  <c r="X121" i="6" s="1"/>
  <c r="Y138" i="72"/>
  <c r="Y142" i="72"/>
  <c r="Y146" i="72"/>
  <c r="Y320" i="71"/>
  <c r="Y324" i="71"/>
  <c r="Y328" i="71"/>
  <c r="Y331" i="70"/>
  <c r="Y335" i="70"/>
  <c r="Y339" i="70"/>
  <c r="Y343" i="70"/>
  <c r="Y333" i="67"/>
  <c r="Y294" i="67"/>
  <c r="Y100" i="6"/>
  <c r="Y154" i="6" s="1"/>
  <c r="X147" i="72"/>
  <c r="Y351" i="72"/>
  <c r="X332" i="70"/>
  <c r="X336" i="70"/>
  <c r="X340" i="70"/>
  <c r="X344" i="70"/>
  <c r="X101" i="6"/>
  <c r="X155" i="6" s="1"/>
  <c r="Y143" i="72"/>
  <c r="Y147" i="72"/>
  <c r="X320" i="72"/>
  <c r="X324" i="72"/>
  <c r="X328" i="72"/>
  <c r="Y369" i="72"/>
  <c r="Y336" i="70"/>
  <c r="Y340" i="70"/>
  <c r="Y344" i="70"/>
  <c r="Y404" i="70"/>
  <c r="Y174" i="67"/>
  <c r="Y141" i="66"/>
  <c r="Y102" i="66"/>
  <c r="Y140" i="66" s="1"/>
  <c r="Y145" i="66"/>
  <c r="Y149" i="66"/>
  <c r="Y153" i="66"/>
  <c r="Y34" i="6"/>
  <c r="Y101" i="6"/>
  <c r="Y122" i="6" s="1"/>
  <c r="Y112" i="6"/>
  <c r="Y142" i="6" s="1"/>
  <c r="X97" i="72"/>
  <c r="X140" i="72"/>
  <c r="X144" i="72"/>
  <c r="X148" i="72"/>
  <c r="Y324" i="72"/>
  <c r="Y328" i="72"/>
  <c r="X369" i="72"/>
  <c r="X140" i="71"/>
  <c r="X144" i="71"/>
  <c r="X148" i="71"/>
  <c r="X187" i="71"/>
  <c r="X279" i="71"/>
  <c r="Y351" i="71"/>
  <c r="Y143" i="70"/>
  <c r="Y147" i="70"/>
  <c r="Y151" i="70"/>
  <c r="X333" i="70"/>
  <c r="X337" i="70"/>
  <c r="X341" i="70"/>
  <c r="X345" i="70"/>
  <c r="X405" i="70"/>
  <c r="X404" i="70" s="1"/>
  <c r="X145" i="67"/>
  <c r="X149" i="67"/>
  <c r="X153" i="67"/>
  <c r="X62" i="59"/>
  <c r="Y30" i="6"/>
  <c r="X34" i="6"/>
  <c r="X98" i="6"/>
  <c r="X119" i="6" s="1"/>
  <c r="X102" i="6"/>
  <c r="X156" i="6" s="1"/>
  <c r="Y104" i="6"/>
  <c r="Y158" i="6" s="1"/>
  <c r="Y138" i="6"/>
  <c r="Y97" i="72"/>
  <c r="Y136" i="72"/>
  <c r="Y140" i="72"/>
  <c r="Y144" i="72"/>
  <c r="Y148" i="72"/>
  <c r="X321" i="72"/>
  <c r="X325" i="72"/>
  <c r="X329" i="72"/>
  <c r="X143" i="71"/>
  <c r="X147" i="71"/>
  <c r="Y140" i="71"/>
  <c r="Y144" i="71"/>
  <c r="Y148" i="71"/>
  <c r="X151" i="71"/>
  <c r="Y322" i="71"/>
  <c r="Y326" i="71"/>
  <c r="Y330" i="71"/>
  <c r="X351" i="71"/>
  <c r="Y369" i="71"/>
  <c r="Y139" i="70"/>
  <c r="X144" i="70"/>
  <c r="X148" i="70"/>
  <c r="X152" i="70"/>
  <c r="Y156" i="70"/>
  <c r="Y155" i="70" s="1"/>
  <c r="Y367" i="70"/>
  <c r="Y366" i="70" s="1"/>
  <c r="X331" i="69"/>
  <c r="X335" i="69"/>
  <c r="X339" i="69"/>
  <c r="X343" i="69"/>
  <c r="Y145" i="67"/>
  <c r="Y149" i="67"/>
  <c r="Y153" i="67"/>
  <c r="X174" i="65"/>
  <c r="X366" i="65"/>
  <c r="Y141" i="69"/>
  <c r="Y145" i="69"/>
  <c r="Y149" i="69"/>
  <c r="Y153" i="69"/>
  <c r="Y144" i="69"/>
  <c r="Y148" i="69"/>
  <c r="Y152" i="69"/>
  <c r="Y310" i="69"/>
  <c r="Y329" i="69" s="1"/>
  <c r="Y334" i="69"/>
  <c r="Y338" i="69"/>
  <c r="Y342" i="69"/>
  <c r="Y348" i="69"/>
  <c r="Y347" i="69" s="1"/>
  <c r="X405" i="69"/>
  <c r="X404" i="69" s="1"/>
  <c r="Y169" i="68"/>
  <c r="X174" i="68"/>
  <c r="X178" i="68"/>
  <c r="X182" i="68"/>
  <c r="X186" i="68"/>
  <c r="X215" i="68"/>
  <c r="X214" i="68" s="1"/>
  <c r="X410" i="68"/>
  <c r="X415" i="68"/>
  <c r="X419" i="68"/>
  <c r="X423" i="68"/>
  <c r="X427" i="68"/>
  <c r="X433" i="68"/>
  <c r="X432" i="68" s="1"/>
  <c r="Y144" i="67"/>
  <c r="Y148" i="67"/>
  <c r="Y152" i="67"/>
  <c r="Y332" i="66"/>
  <c r="Y337" i="66"/>
  <c r="Y341" i="66"/>
  <c r="Y345" i="66"/>
  <c r="Y118" i="65"/>
  <c r="Y137" i="65" s="1"/>
  <c r="Y142" i="65"/>
  <c r="Y146" i="65"/>
  <c r="Y150" i="65"/>
  <c r="Y291" i="65"/>
  <c r="Y290" i="65" s="1"/>
  <c r="Y334" i="65"/>
  <c r="Y338" i="65"/>
  <c r="Y342" i="65"/>
  <c r="Y77" i="64"/>
  <c r="X154" i="64"/>
  <c r="Y158" i="64"/>
  <c r="Y162" i="64"/>
  <c r="Y166" i="64"/>
  <c r="Y170" i="64"/>
  <c r="X237" i="64"/>
  <c r="X236" i="64" s="1"/>
  <c r="Y16" i="23"/>
  <c r="Y15" i="23" s="1"/>
  <c r="Y15" i="26" s="1"/>
  <c r="X328" i="66"/>
  <c r="X334" i="66"/>
  <c r="X338" i="66"/>
  <c r="X342" i="66"/>
  <c r="X98" i="65"/>
  <c r="X335" i="65"/>
  <c r="X339" i="65"/>
  <c r="X343" i="65"/>
  <c r="Y334" i="66"/>
  <c r="Y338" i="66"/>
  <c r="Y342" i="66"/>
  <c r="Y98" i="65"/>
  <c r="Y339" i="65"/>
  <c r="Y343" i="65"/>
  <c r="X336" i="69"/>
  <c r="X340" i="69"/>
  <c r="X344" i="69"/>
  <c r="Y79" i="68"/>
  <c r="Y83" i="68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347" i="67"/>
  <c r="Y386" i="67"/>
  <c r="Y385" i="67" s="1"/>
  <c r="Y118" i="66"/>
  <c r="Y117" i="66" s="1"/>
  <c r="Y142" i="66"/>
  <c r="Y146" i="66"/>
  <c r="Y150" i="66"/>
  <c r="Y156" i="66"/>
  <c r="Y155" i="66" s="1"/>
  <c r="X291" i="66"/>
  <c r="X290" i="66" s="1"/>
  <c r="X330" i="66"/>
  <c r="X194" i="65"/>
  <c r="X193" i="65" s="1"/>
  <c r="X331" i="65"/>
  <c r="X336" i="65"/>
  <c r="X340" i="65"/>
  <c r="X344" i="65"/>
  <c r="X386" i="65"/>
  <c r="X111" i="64"/>
  <c r="X110" i="64" s="1"/>
  <c r="Y155" i="64"/>
  <c r="Y344" i="64"/>
  <c r="X370" i="64"/>
  <c r="X378" i="64"/>
  <c r="X382" i="64"/>
  <c r="X449" i="64"/>
  <c r="X448" i="64" s="1"/>
  <c r="X44" i="60"/>
  <c r="X43" i="60" s="1"/>
  <c r="X106" i="60"/>
  <c r="X105" i="60" s="1"/>
  <c r="Y125" i="60"/>
  <c r="Y124" i="60" s="1"/>
  <c r="Y174" i="69"/>
  <c r="Y294" i="69"/>
  <c r="Y332" i="69" s="1"/>
  <c r="X80" i="68"/>
  <c r="X84" i="68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194" i="65"/>
  <c r="Y193" i="65" s="1"/>
  <c r="Y331" i="65"/>
  <c r="Y336" i="65"/>
  <c r="Y340" i="65"/>
  <c r="Y344" i="65"/>
  <c r="Y386" i="65"/>
  <c r="Y385" i="65" s="1"/>
  <c r="X174" i="64"/>
  <c r="X173" i="64" s="1"/>
  <c r="X366" i="64"/>
  <c r="Y386" i="64"/>
  <c r="Y385" i="64" s="1"/>
  <c r="Y449" i="64"/>
  <c r="Y448" i="64" s="1"/>
  <c r="X25" i="60"/>
  <c r="X24" i="60" s="1"/>
  <c r="X82" i="60"/>
  <c r="X81" i="60" s="1"/>
  <c r="X44" i="59"/>
  <c r="X43" i="59" s="1"/>
  <c r="Y43" i="58"/>
  <c r="X139" i="69"/>
  <c r="X143" i="69"/>
  <c r="X147" i="69"/>
  <c r="X151" i="69"/>
  <c r="X174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139" i="67"/>
  <c r="X143" i="67"/>
  <c r="X147" i="67"/>
  <c r="X151" i="67"/>
  <c r="X155" i="67"/>
  <c r="X331" i="67"/>
  <c r="Y335" i="67"/>
  <c r="Y339" i="67"/>
  <c r="Y343" i="67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76" i="64"/>
  <c r="X157" i="64"/>
  <c r="X161" i="64"/>
  <c r="X165" i="64"/>
  <c r="X169" i="64"/>
  <c r="Y215" i="64"/>
  <c r="Y369" i="64"/>
  <c r="Y81" i="60"/>
  <c r="Y62" i="59"/>
  <c r="X81" i="59"/>
  <c r="X81" i="49"/>
  <c r="Y139" i="69"/>
  <c r="Y143" i="69"/>
  <c r="Y147" i="69"/>
  <c r="Y151" i="69"/>
  <c r="X366" i="69"/>
  <c r="Y168" i="68"/>
  <c r="X173" i="68"/>
  <c r="X177" i="68"/>
  <c r="X181" i="68"/>
  <c r="X185" i="68"/>
  <c r="X414" i="68"/>
  <c r="X418" i="68"/>
  <c r="X422" i="68"/>
  <c r="X426" i="68"/>
  <c r="X430" i="68"/>
  <c r="Y139" i="67"/>
  <c r="Y143" i="67"/>
  <c r="Y147" i="67"/>
  <c r="Y151" i="67"/>
  <c r="Y155" i="67"/>
  <c r="Y331" i="67"/>
  <c r="Y385" i="66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5" i="64"/>
  <c r="X322" i="64"/>
  <c r="Y371" i="64"/>
  <c r="Y383" i="64"/>
  <c r="X427" i="64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18" i="65"/>
  <c r="X117" i="65" s="1"/>
  <c r="X142" i="65"/>
  <c r="X146" i="65"/>
  <c r="X150" i="65"/>
  <c r="X291" i="65"/>
  <c r="X290" i="65" s="1"/>
  <c r="X334" i="65"/>
  <c r="X338" i="65"/>
  <c r="X342" i="65"/>
  <c r="X77" i="64"/>
  <c r="Y132" i="64"/>
  <c r="Y131" i="64" s="1"/>
  <c r="Y152" i="64" s="1"/>
  <c r="X158" i="64"/>
  <c r="X162" i="64"/>
  <c r="X166" i="64"/>
  <c r="X170" i="64"/>
  <c r="Y367" i="64"/>
  <c r="X372" i="64"/>
  <c r="X376" i="64"/>
  <c r="Y428" i="64"/>
  <c r="Y44" i="59"/>
  <c r="Y43" i="59" s="1"/>
  <c r="Y3" i="44"/>
  <c r="X15" i="10"/>
  <c r="X125" i="58"/>
  <c r="X124" i="58" s="1"/>
  <c r="Y43" i="54"/>
  <c r="X130" i="56"/>
  <c r="X134" i="56"/>
  <c r="X138" i="56"/>
  <c r="X105" i="48"/>
  <c r="X124" i="48"/>
  <c r="X105" i="47"/>
  <c r="X125" i="47"/>
  <c r="X124" i="47" s="1"/>
  <c r="X161" i="47"/>
  <c r="Y120" i="46"/>
  <c r="Y150" i="46"/>
  <c r="Y154" i="46"/>
  <c r="Y158" i="46"/>
  <c r="X4" i="22"/>
  <c r="X4" i="25" s="1"/>
  <c r="X4" i="28" s="1"/>
  <c r="X25" i="21"/>
  <c r="X20" i="25"/>
  <c r="X20" i="28" s="1"/>
  <c r="X27" i="11"/>
  <c r="X27" i="14" s="1"/>
  <c r="Y19" i="12"/>
  <c r="Y19" i="15" s="1"/>
  <c r="Y23" i="12"/>
  <c r="Y23" i="15" s="1"/>
  <c r="X24" i="55"/>
  <c r="X144" i="56"/>
  <c r="X168" i="56"/>
  <c r="X172" i="56"/>
  <c r="X176" i="56"/>
  <c r="Y105" i="48"/>
  <c r="Y124" i="47"/>
  <c r="Y161" i="47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6" i="21"/>
  <c r="X8" i="23"/>
  <c r="X8" i="26" s="1"/>
  <c r="X12" i="23"/>
  <c r="X12" i="26" s="1"/>
  <c r="Y14" i="18"/>
  <c r="Y14" i="24" s="1"/>
  <c r="Y14" i="27" s="1"/>
  <c r="Y17" i="18"/>
  <c r="Y17" i="24" s="1"/>
  <c r="Y17" i="27" s="1"/>
  <c r="Y27" i="11"/>
  <c r="X31" i="12"/>
  <c r="X31" i="15" s="1"/>
  <c r="Y105" i="45"/>
  <c r="Y105" i="46" s="1"/>
  <c r="X3" i="44"/>
  <c r="X66" i="46"/>
  <c r="X136" i="46"/>
  <c r="X166" i="46"/>
  <c r="X170" i="46"/>
  <c r="X174" i="46"/>
  <c r="Y25" i="24"/>
  <c r="Y25" i="27" s="1"/>
  <c r="X14" i="18"/>
  <c r="X16" i="17"/>
  <c r="X8" i="13"/>
  <c r="X17" i="11"/>
  <c r="X29" i="12"/>
  <c r="X4" i="7"/>
  <c r="X3" i="7" s="1"/>
  <c r="Y24" i="58"/>
  <c r="X62" i="58"/>
  <c r="X151" i="56"/>
  <c r="X155" i="56"/>
  <c r="X159" i="56"/>
  <c r="Y81" i="49"/>
  <c r="Y3" i="48"/>
  <c r="Y4" i="47"/>
  <c r="Y3" i="47" s="1"/>
  <c r="Y7" i="21"/>
  <c r="X30" i="21"/>
  <c r="Y22" i="23"/>
  <c r="Y22" i="26" s="1"/>
  <c r="Y26" i="23"/>
  <c r="Y26" i="26" s="1"/>
  <c r="X21" i="10"/>
  <c r="Y27" i="9"/>
  <c r="Y27" i="10" s="1"/>
  <c r="Y9" i="12"/>
  <c r="Y9" i="15" s="1"/>
  <c r="Y13" i="12"/>
  <c r="Y13" i="15" s="1"/>
  <c r="Y161" i="59"/>
  <c r="X143" i="58"/>
  <c r="Y161" i="58"/>
  <c r="X113" i="56"/>
  <c r="X117" i="56"/>
  <c r="X121" i="56"/>
  <c r="X3" i="50"/>
  <c r="Y11" i="24"/>
  <c r="Y11" i="27" s="1"/>
  <c r="X21" i="24"/>
  <c r="X21" i="27" s="1"/>
  <c r="X27" i="19"/>
  <c r="X27" i="23" s="1"/>
  <c r="X27" i="26" s="1"/>
  <c r="X32" i="23"/>
  <c r="X32" i="26" s="1"/>
  <c r="X17" i="18"/>
  <c r="X17" i="25" s="1"/>
  <c r="X17" i="28" s="1"/>
  <c r="X4" i="8"/>
  <c r="X17" i="8"/>
  <c r="X43" i="58"/>
  <c r="Y62" i="58"/>
  <c r="X143" i="55"/>
  <c r="X88" i="56"/>
  <c r="X92" i="56"/>
  <c r="X96" i="56"/>
  <c r="X161" i="54"/>
  <c r="Y3" i="50"/>
  <c r="X111" i="46"/>
  <c r="X115" i="46"/>
  <c r="Y133" i="46"/>
  <c r="Y137" i="46"/>
  <c r="Y141" i="46"/>
  <c r="X149" i="46"/>
  <c r="X153" i="46"/>
  <c r="X157" i="46"/>
  <c r="Y167" i="46"/>
  <c r="Y171" i="46"/>
  <c r="Y175" i="46"/>
  <c r="X14" i="23"/>
  <c r="X14" i="26" s="1"/>
  <c r="X81" i="58"/>
  <c r="Y44" i="55"/>
  <c r="Y43" i="55" s="1"/>
  <c r="Y43" i="56" s="1"/>
  <c r="X62" i="45"/>
  <c r="X31" i="46"/>
  <c r="X35" i="46"/>
  <c r="X39" i="46"/>
  <c r="X69" i="46"/>
  <c r="X73" i="46"/>
  <c r="X77" i="46"/>
  <c r="X97" i="42"/>
  <c r="X116" i="42"/>
  <c r="X135" i="42"/>
  <c r="X153" i="42"/>
  <c r="X171" i="42"/>
  <c r="X8" i="25"/>
  <c r="X8" i="28" s="1"/>
  <c r="Y4" i="58"/>
  <c r="Y3" i="58" s="1"/>
  <c r="X44" i="54"/>
  <c r="X44" i="56" s="1"/>
  <c r="Y82" i="54"/>
  <c r="Y81" i="54" s="1"/>
  <c r="X44" i="45"/>
  <c r="X81" i="45"/>
  <c r="X63" i="44"/>
  <c r="X63" i="46" s="1"/>
  <c r="X4" i="20"/>
  <c r="X4" i="24" s="1"/>
  <c r="X4" i="27" s="1"/>
  <c r="Y27" i="18"/>
  <c r="X25" i="10"/>
  <c r="X4" i="9"/>
  <c r="Y6" i="12"/>
  <c r="Y6" i="15" s="1"/>
  <c r="Y10" i="12"/>
  <c r="Y10" i="15" s="1"/>
  <c r="Y31" i="12"/>
  <c r="Y31" i="15" s="1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6" i="27"/>
  <c r="Y31" i="27"/>
  <c r="Y30" i="28"/>
  <c r="Y8" i="28"/>
  <c r="Y26" i="27"/>
  <c r="Y21" i="28"/>
  <c r="Y29" i="26"/>
  <c r="Y10" i="27"/>
  <c r="Y21" i="26"/>
  <c r="Y13" i="26"/>
  <c r="Y129" i="61"/>
  <c r="Y144" i="62"/>
  <c r="Y144" i="61"/>
  <c r="Y86" i="61"/>
  <c r="Y48" i="61"/>
  <c r="Y165" i="62"/>
  <c r="Y165" i="61"/>
  <c r="Y110" i="61"/>
  <c r="Y25" i="61"/>
  <c r="Y147" i="62"/>
  <c r="Y147" i="61"/>
  <c r="Y67" i="61"/>
  <c r="Y29" i="61"/>
  <c r="Y8" i="61"/>
  <c r="Y129" i="62"/>
  <c r="Y110" i="62"/>
  <c r="Y67" i="62"/>
  <c r="Y29" i="62"/>
  <c r="Y8" i="62"/>
  <c r="Y86" i="62"/>
  <c r="Y48" i="62"/>
  <c r="Y162" i="63"/>
  <c r="Y106" i="63"/>
  <c r="Y424" i="65"/>
  <c r="Y553" i="68"/>
  <c r="Y443" i="67"/>
  <c r="Y424" i="72"/>
  <c r="Y406" i="71"/>
  <c r="Y406" i="72"/>
  <c r="Y424" i="69"/>
  <c r="Y442" i="71"/>
  <c r="Y20" i="6"/>
  <c r="Y137" i="6"/>
  <c r="Y31" i="16"/>
  <c r="Y23" i="16"/>
  <c r="Y19" i="16"/>
  <c r="Y11" i="16"/>
  <c r="Y7" i="16"/>
  <c r="Y19" i="17"/>
  <c r="Y7" i="17"/>
  <c r="Y24" i="16"/>
  <c r="Y22" i="15"/>
  <c r="Y20" i="16"/>
  <c r="Y30" i="17"/>
  <c r="Y165" i="51"/>
  <c r="Y110" i="51"/>
  <c r="Y147" i="51"/>
  <c r="Y48" i="51"/>
  <c r="Y165" i="52"/>
  <c r="Y63" i="52"/>
  <c r="Y162" i="53"/>
  <c r="Y144" i="53"/>
  <c r="Y4" i="51"/>
  <c r="Y147" i="52"/>
  <c r="Y67" i="52"/>
  <c r="Y144" i="51"/>
  <c r="Y86" i="51"/>
  <c r="Y29" i="51"/>
  <c r="Y48" i="52"/>
  <c r="Y144" i="52"/>
  <c r="Y125" i="53"/>
  <c r="Y67" i="51"/>
  <c r="Y86" i="52"/>
  <c r="Y6" i="17"/>
  <c r="Y162" i="52"/>
  <c r="Y129" i="52"/>
  <c r="Y29" i="52"/>
  <c r="Y8" i="52"/>
  <c r="Y106" i="53"/>
  <c r="Y8" i="51"/>
  <c r="Y251" i="67"/>
  <c r="Y270" i="66"/>
  <c r="Y232" i="66"/>
  <c r="Y224" i="71"/>
  <c r="Y251" i="70"/>
  <c r="Y242" i="71"/>
  <c r="Y242" i="72"/>
  <c r="Y135" i="6"/>
  <c r="Y153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5" i="27"/>
  <c r="X129" i="61"/>
  <c r="X144" i="62"/>
  <c r="X144" i="61"/>
  <c r="X86" i="61"/>
  <c r="X48" i="61"/>
  <c r="X165" i="62"/>
  <c r="X110" i="62"/>
  <c r="X165" i="61"/>
  <c r="X110" i="61"/>
  <c r="X147" i="62"/>
  <c r="X67" i="62"/>
  <c r="X29" i="62"/>
  <c r="X8" i="62"/>
  <c r="X44" i="62"/>
  <c r="X106" i="63"/>
  <c r="X4" i="63"/>
  <c r="X67" i="61"/>
  <c r="X86" i="62"/>
  <c r="X48" i="62"/>
  <c r="X144" i="63"/>
  <c r="X162" i="63"/>
  <c r="X147" i="61"/>
  <c r="X25" i="62"/>
  <c r="X424" i="66"/>
  <c r="X529" i="68"/>
  <c r="X443" i="67"/>
  <c r="X577" i="68"/>
  <c r="X442" i="71"/>
  <c r="X442" i="72"/>
  <c r="X424" i="71"/>
  <c r="X20" i="6"/>
  <c r="Y114" i="6"/>
  <c r="Y160" i="6"/>
  <c r="X135" i="72"/>
  <c r="X139" i="72"/>
  <c r="X143" i="72"/>
  <c r="X169" i="71"/>
  <c r="Y316" i="71"/>
  <c r="X385" i="70"/>
  <c r="X332" i="69"/>
  <c r="X45" i="6"/>
  <c r="X79" i="6"/>
  <c r="X115" i="6"/>
  <c r="X161" i="6"/>
  <c r="Y135" i="72"/>
  <c r="Y139" i="72"/>
  <c r="X134" i="71"/>
  <c r="X115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6" i="35"/>
  <c r="Y17" i="35" s="1"/>
  <c r="Y16" i="36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19" i="6"/>
  <c r="X13" i="16" s="1"/>
  <c r="X104" i="6"/>
  <c r="X113" i="6"/>
  <c r="X159" i="6"/>
  <c r="X168" i="6"/>
  <c r="Y137" i="72"/>
  <c r="Y141" i="72"/>
  <c r="X134" i="72"/>
  <c r="X138" i="72"/>
  <c r="Y118" i="71"/>
  <c r="Y136" i="71" s="1"/>
  <c r="Y135" i="71"/>
  <c r="Y297" i="71"/>
  <c r="Y330" i="70"/>
  <c r="X309" i="67"/>
  <c r="X329" i="67"/>
  <c r="X115" i="72"/>
  <c r="X298" i="72"/>
  <c r="X319" i="72"/>
  <c r="X319" i="71"/>
  <c r="X310" i="70"/>
  <c r="Y480" i="68"/>
  <c r="Y309" i="67"/>
  <c r="Y329" i="67"/>
  <c r="Y115" i="72"/>
  <c r="Y298" i="72"/>
  <c r="Y319" i="72"/>
  <c r="Y319" i="71"/>
  <c r="Y118" i="69"/>
  <c r="Y330" i="69"/>
  <c r="X480" i="68"/>
  <c r="X99" i="70"/>
  <c r="X98" i="70" s="1"/>
  <c r="X141" i="70"/>
  <c r="X310" i="69"/>
  <c r="Y99" i="70"/>
  <c r="Y98" i="70" s="1"/>
  <c r="Y294" i="70"/>
  <c r="Y290" i="70" s="1"/>
  <c r="Y102" i="69"/>
  <c r="Y98" i="69" s="1"/>
  <c r="X140" i="67"/>
  <c r="X291" i="70"/>
  <c r="X290" i="70" s="1"/>
  <c r="X99" i="69"/>
  <c r="X98" i="69" s="1"/>
  <c r="X294" i="69"/>
  <c r="X290" i="69" s="1"/>
  <c r="Y140" i="67"/>
  <c r="X193" i="67"/>
  <c r="X366" i="67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41" i="65"/>
  <c r="X309" i="65"/>
  <c r="Y118" i="67"/>
  <c r="Y330" i="67"/>
  <c r="Y138" i="66"/>
  <c r="Y333" i="66"/>
  <c r="Y141" i="65"/>
  <c r="Y309" i="65"/>
  <c r="X330" i="65"/>
  <c r="Y330" i="65"/>
  <c r="Y335" i="65"/>
  <c r="X333" i="65"/>
  <c r="X132" i="64"/>
  <c r="X347" i="64"/>
  <c r="X368" i="64" s="1"/>
  <c r="Y333" i="65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81" i="55"/>
  <c r="Y81" i="56" s="1"/>
  <c r="Y82" i="56"/>
  <c r="Y161" i="55"/>
  <c r="Y162" i="56"/>
  <c r="X24" i="54"/>
  <c r="X25" i="56"/>
  <c r="X62" i="57"/>
  <c r="X124" i="57"/>
  <c r="Y24" i="55"/>
  <c r="Y24" i="56" s="1"/>
  <c r="Y25" i="56"/>
  <c r="Y24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Y5" i="27"/>
  <c r="X29" i="27"/>
  <c r="Y7" i="26"/>
  <c r="X23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1" i="27"/>
  <c r="Y25" i="45"/>
  <c r="Y43" i="45"/>
  <c r="Y43" i="46" s="1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X11" i="15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8" i="15"/>
  <c r="X19" i="16"/>
  <c r="X23" i="16"/>
  <c r="Y28" i="26"/>
  <c r="Y4" i="22"/>
  <c r="Y5" i="25"/>
  <c r="Y5" i="28" s="1"/>
  <c r="Y17" i="22"/>
  <c r="Y17" i="25" s="1"/>
  <c r="Y17" i="28" s="1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26" i="16"/>
  <c r="Y7" i="15"/>
  <c r="Y11" i="15"/>
  <c r="Y18" i="21"/>
  <c r="Y15" i="20"/>
  <c r="Y15" i="21" s="1"/>
  <c r="Y16" i="24"/>
  <c r="Y16" i="21"/>
  <c r="X30" i="27"/>
  <c r="X6" i="23"/>
  <c r="X6" i="26" s="1"/>
  <c r="X4" i="19"/>
  <c r="X10" i="26"/>
  <c r="Y20" i="15"/>
  <c r="Y23" i="10"/>
  <c r="X23" i="15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X63" i="62" l="1"/>
  <c r="X25" i="63"/>
  <c r="Y462" i="67"/>
  <c r="Y300" i="64"/>
  <c r="Y232" i="69"/>
  <c r="X125" i="61"/>
  <c r="X82" i="63"/>
  <c r="X462" i="67"/>
  <c r="Y251" i="69"/>
  <c r="Y577" i="68"/>
  <c r="Y156" i="6"/>
  <c r="Y128" i="6"/>
  <c r="X137" i="70"/>
  <c r="X553" i="68"/>
  <c r="X315" i="71"/>
  <c r="Y120" i="6"/>
  <c r="X385" i="65"/>
  <c r="Y131" i="29"/>
  <c r="Y44" i="53"/>
  <c r="Y27" i="23"/>
  <c r="Y27" i="26" s="1"/>
  <c r="X152" i="6"/>
  <c r="Y27" i="13"/>
  <c r="Y27" i="16" s="1"/>
  <c r="Y4" i="53"/>
  <c r="Y3" i="53" s="1"/>
  <c r="X462" i="69"/>
  <c r="X461" i="69" s="1"/>
  <c r="Y251" i="66"/>
  <c r="Y63" i="61"/>
  <c r="Y166" i="6"/>
  <c r="X136" i="65"/>
  <c r="Y44" i="56"/>
  <c r="X82" i="62"/>
  <c r="X17" i="12"/>
  <c r="X17" i="15" s="1"/>
  <c r="Y63" i="62"/>
  <c r="X24" i="56"/>
  <c r="Y161" i="56"/>
  <c r="X3" i="22"/>
  <c r="Y167" i="68"/>
  <c r="Y117" i="65"/>
  <c r="Y136" i="65" s="1"/>
  <c r="Y137" i="66"/>
  <c r="X9" i="15"/>
  <c r="Y153" i="64"/>
  <c r="Y17" i="36"/>
  <c r="X120" i="6"/>
  <c r="X4" i="14"/>
  <c r="X4" i="17" s="1"/>
  <c r="X462" i="65"/>
  <c r="X133" i="71"/>
  <c r="Y106" i="51"/>
  <c r="Y251" i="65"/>
  <c r="Y232" i="67"/>
  <c r="Y311" i="68"/>
  <c r="Y335" i="68"/>
  <c r="Y334" i="68" s="1"/>
  <c r="Y125" i="62"/>
  <c r="X4" i="13"/>
  <c r="X328" i="65"/>
  <c r="Y315" i="71"/>
  <c r="Y309" i="70"/>
  <c r="Y328" i="70" s="1"/>
  <c r="Y155" i="6"/>
  <c r="X28" i="6"/>
  <c r="Y131" i="6"/>
  <c r="X137" i="65"/>
  <c r="X133" i="72"/>
  <c r="X154" i="6"/>
  <c r="Y427" i="64"/>
  <c r="X81" i="46"/>
  <c r="X62" i="44"/>
  <c r="X329" i="65"/>
  <c r="Y329" i="66"/>
  <c r="X122" i="6"/>
  <c r="Y309" i="69"/>
  <c r="X143" i="56"/>
  <c r="Y121" i="6"/>
  <c r="Y16" i="26"/>
  <c r="Y130" i="6"/>
  <c r="X16" i="29"/>
  <c r="X43" i="54"/>
  <c r="Y169" i="6"/>
  <c r="X3" i="11"/>
  <c r="Y17" i="31"/>
  <c r="X4" i="10"/>
  <c r="X117" i="69"/>
  <c r="X128" i="29"/>
  <c r="X130" i="6"/>
  <c r="X242" i="72"/>
  <c r="X242" i="71"/>
  <c r="X224" i="71"/>
  <c r="X251" i="65"/>
  <c r="X162" i="52"/>
  <c r="Y28" i="6"/>
  <c r="X62" i="46"/>
  <c r="Y115" i="71"/>
  <c r="Y133" i="71" s="1"/>
  <c r="X144" i="46"/>
  <c r="Y14" i="23"/>
  <c r="Y14" i="26" s="1"/>
  <c r="X14" i="24"/>
  <c r="X14" i="27" s="1"/>
  <c r="X4" i="21"/>
  <c r="X143" i="46"/>
  <c r="X406" i="64"/>
  <c r="X136" i="69"/>
  <c r="Y329" i="65"/>
  <c r="Y328" i="65"/>
  <c r="X3" i="9"/>
  <c r="X3" i="13" s="1"/>
  <c r="X4" i="12"/>
  <c r="X4" i="15" s="1"/>
  <c r="Y17" i="23"/>
  <c r="Y17" i="26" s="1"/>
  <c r="X27" i="15"/>
  <c r="X13" i="15"/>
  <c r="X19" i="15"/>
  <c r="X27" i="16"/>
  <c r="Y14" i="12"/>
  <c r="Y14" i="15" s="1"/>
  <c r="X7" i="15"/>
  <c r="Y137" i="29"/>
  <c r="Y18" i="37"/>
  <c r="X424" i="67"/>
  <c r="X424" i="65"/>
  <c r="X491" i="64"/>
  <c r="X125" i="62"/>
  <c r="X25" i="61"/>
  <c r="Y152" i="6"/>
  <c r="Y44" i="52"/>
  <c r="Y443" i="66"/>
  <c r="Y461" i="67"/>
  <c r="Y105" i="63"/>
  <c r="Y443" i="65"/>
  <c r="Y106" i="62"/>
  <c r="X44" i="46"/>
  <c r="X43" i="45"/>
  <c r="X43" i="46" s="1"/>
  <c r="Y27" i="25"/>
  <c r="Y27" i="28" s="1"/>
  <c r="Y98" i="66"/>
  <c r="Y136" i="66" s="1"/>
  <c r="Y16" i="12"/>
  <c r="Y15" i="12" s="1"/>
  <c r="Y15" i="15" s="1"/>
  <c r="X3" i="56"/>
  <c r="Y142" i="68"/>
  <c r="Y166" i="68" s="1"/>
  <c r="Y133" i="72"/>
  <c r="X44" i="63"/>
  <c r="X43" i="63" s="1"/>
  <c r="Y279" i="64"/>
  <c r="Y529" i="68"/>
  <c r="X19" i="17"/>
  <c r="X25" i="15"/>
  <c r="X3" i="20"/>
  <c r="X29" i="15"/>
  <c r="X9" i="16"/>
  <c r="X18" i="36"/>
  <c r="X18" i="37"/>
  <c r="X43" i="56"/>
  <c r="Y25" i="62"/>
  <c r="Y4" i="62"/>
  <c r="Y134" i="6"/>
  <c r="Y332" i="67"/>
  <c r="Y290" i="67"/>
  <c r="Y328" i="67" s="1"/>
  <c r="X7" i="17"/>
  <c r="X21" i="15"/>
  <c r="X11" i="16"/>
  <c r="Y127" i="29"/>
  <c r="X124" i="55"/>
  <c r="X124" i="56" s="1"/>
  <c r="Y328" i="69"/>
  <c r="X161" i="63"/>
  <c r="Y82" i="52"/>
  <c r="Y82" i="63"/>
  <c r="Y81" i="63" s="1"/>
  <c r="X3" i="25"/>
  <c r="X25" i="16"/>
  <c r="X27" i="17"/>
  <c r="X7" i="16"/>
  <c r="X4" i="16"/>
  <c r="X18" i="35"/>
  <c r="Y130" i="29"/>
  <c r="Y162" i="46"/>
  <c r="Y140" i="69"/>
  <c r="X576" i="68"/>
  <c r="X105" i="63"/>
  <c r="X512" i="64"/>
  <c r="X511" i="64" s="1"/>
  <c r="X63" i="63"/>
  <c r="X62" i="63" s="1"/>
  <c r="Y443" i="70"/>
  <c r="Y576" i="68"/>
  <c r="Y365" i="64"/>
  <c r="Y343" i="64"/>
  <c r="Y364" i="64" s="1"/>
  <c r="X18" i="31"/>
  <c r="X21" i="16"/>
  <c r="Y18" i="32"/>
  <c r="Y441" i="71"/>
  <c r="Y125" i="61"/>
  <c r="Y290" i="69"/>
  <c r="Y117" i="70"/>
  <c r="Y136" i="70" s="1"/>
  <c r="X17" i="23"/>
  <c r="X17" i="26" s="1"/>
  <c r="Y142" i="29"/>
  <c r="Y3" i="56"/>
  <c r="Y269" i="66"/>
  <c r="Y299" i="64"/>
  <c r="Y62" i="53"/>
  <c r="Y4" i="63"/>
  <c r="Y3" i="63" s="1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X143" i="6"/>
  <c r="X167" i="6"/>
  <c r="Y332" i="70"/>
  <c r="X443" i="65"/>
  <c r="X24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81" i="51" s="1"/>
  <c r="Y291" i="68"/>
  <c r="Y290" i="68" s="1"/>
  <c r="Y146" i="51"/>
  <c r="Y143" i="51" s="1"/>
  <c r="Y227" i="71"/>
  <c r="Y226" i="71" s="1"/>
  <c r="Y223" i="71" s="1"/>
  <c r="Y82" i="6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62" i="52" s="1"/>
  <c r="Y255" i="67"/>
  <c r="Y254" i="67" s="1"/>
  <c r="Y250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461" i="65"/>
  <c r="Y25" i="63"/>
  <c r="Y24" i="63" s="1"/>
  <c r="Y491" i="64"/>
  <c r="Y447" i="65"/>
  <c r="Y446" i="65" s="1"/>
  <c r="Y28" i="62"/>
  <c r="Y66" i="62"/>
  <c r="Y62" i="62" s="1"/>
  <c r="Y447" i="67"/>
  <c r="Y446" i="67" s="1"/>
  <c r="Y442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147" i="52"/>
  <c r="X67" i="52"/>
  <c r="X29" i="52"/>
  <c r="X8" i="52"/>
  <c r="X67" i="51"/>
  <c r="X29" i="51"/>
  <c r="X8" i="51"/>
  <c r="X129" i="52"/>
  <c r="X82" i="52"/>
  <c r="X48" i="52"/>
  <c r="X86" i="51"/>
  <c r="X144" i="52"/>
  <c r="X144" i="53"/>
  <c r="X144" i="51"/>
  <c r="X86" i="52"/>
  <c r="X106" i="52"/>
  <c r="X232" i="65"/>
  <c r="X232" i="70"/>
  <c r="X224" i="72"/>
  <c r="X260" i="71"/>
  <c r="X259" i="71" s="1"/>
  <c r="X260" i="72"/>
  <c r="X146" i="6"/>
  <c r="X170" i="6"/>
  <c r="X144" i="6"/>
  <c r="Y269" i="70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557" i="68"/>
  <c r="X556" i="68" s="1"/>
  <c r="X552" i="68" s="1"/>
  <c r="X109" i="62"/>
  <c r="X447" i="69"/>
  <c r="X446" i="69" s="1"/>
  <c r="X47" i="61"/>
  <c r="X428" i="66"/>
  <c r="X427" i="66" s="1"/>
  <c r="X423" i="66" s="1"/>
  <c r="X85" i="61"/>
  <c r="X533" i="68"/>
  <c r="X532" i="68" s="1"/>
  <c r="X528" i="68" s="1"/>
  <c r="Y232" i="70"/>
  <c r="Y231" i="66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2" i="56"/>
  <c r="X329" i="69"/>
  <c r="X309" i="69"/>
  <c r="X328" i="69" s="1"/>
  <c r="X66" i="61"/>
  <c r="X428" i="67"/>
  <c r="X427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552" i="68" s="1"/>
  <c r="Y7" i="62"/>
  <c r="Y495" i="64"/>
  <c r="Y494" i="64" s="1"/>
  <c r="Y128" i="62"/>
  <c r="Y124" i="62" s="1"/>
  <c r="Y447" i="70"/>
  <c r="Y446" i="70" s="1"/>
  <c r="Y109" i="61"/>
  <c r="Y428" i="69"/>
  <c r="Y427" i="69" s="1"/>
  <c r="Y423" i="69" s="1"/>
  <c r="X311" i="68" l="1"/>
  <c r="X63" i="51"/>
  <c r="X81" i="62"/>
  <c r="Y16" i="15"/>
  <c r="Y43" i="51"/>
  <c r="X161" i="53"/>
  <c r="X124" i="62"/>
  <c r="X490" i="64"/>
  <c r="X24" i="61"/>
  <c r="Y423" i="70"/>
  <c r="X44" i="51"/>
  <c r="Y81" i="52"/>
  <c r="Y105" i="62"/>
  <c r="Y442" i="65"/>
  <c r="X4" i="51"/>
  <c r="Y442" i="66"/>
  <c r="Y469" i="64"/>
  <c r="Y3" i="61"/>
  <c r="Y24" i="62"/>
  <c r="Y124" i="52"/>
  <c r="X3" i="21"/>
  <c r="Y528" i="68"/>
  <c r="X3" i="24"/>
  <c r="Y286" i="68"/>
  <c r="Y278" i="64"/>
  <c r="X3" i="29"/>
  <c r="Y24" i="51"/>
  <c r="X3" i="62"/>
  <c r="Y124" i="61"/>
  <c r="X423" i="65"/>
  <c r="Y423" i="66"/>
  <c r="Y43" i="52"/>
  <c r="X423" i="70"/>
  <c r="Y231" i="65"/>
  <c r="X423" i="67"/>
  <c r="Y24" i="52"/>
  <c r="Y442" i="69"/>
  <c r="Y3" i="62"/>
  <c r="Y442" i="70"/>
  <c r="X62" i="61"/>
  <c r="Y3" i="12"/>
  <c r="X251" i="69"/>
  <c r="X44" i="52"/>
  <c r="X106" i="51"/>
  <c r="Y3" i="23"/>
  <c r="Y423" i="67"/>
  <c r="X3" i="17"/>
  <c r="X81" i="56"/>
  <c r="X134" i="29"/>
  <c r="Y3" i="14"/>
  <c r="X3" i="12"/>
  <c r="X442" i="69"/>
  <c r="X136" i="66"/>
  <c r="X270" i="67"/>
  <c r="X269" i="67" s="1"/>
  <c r="X125" i="52"/>
  <c r="X25" i="51"/>
  <c r="X3" i="61"/>
  <c r="X118" i="6"/>
  <c r="Y105" i="52"/>
  <c r="X3" i="23"/>
  <c r="X232" i="67"/>
  <c r="X270" i="66"/>
  <c r="X269" i="66" s="1"/>
  <c r="X3" i="46"/>
  <c r="X3" i="10"/>
  <c r="X3" i="28"/>
  <c r="X139" i="29"/>
  <c r="X3" i="16"/>
  <c r="Y3" i="25"/>
  <c r="X259" i="72"/>
  <c r="X270" i="69"/>
  <c r="X269" i="69" s="1"/>
  <c r="X63" i="52"/>
  <c r="X125" i="51"/>
  <c r="Y3" i="46"/>
  <c r="X251" i="70"/>
  <c r="X335" i="68"/>
  <c r="X334" i="68" s="1"/>
  <c r="X4" i="53"/>
  <c r="X3" i="53" s="1"/>
  <c r="X25" i="52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231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47" i="51"/>
  <c r="X43" i="51" s="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3" i="27" l="1"/>
  <c r="X250" i="69"/>
  <c r="X231" i="67"/>
  <c r="X124" i="52"/>
  <c r="X250" i="70"/>
  <c r="X24" i="51"/>
  <c r="X62" i="52"/>
  <c r="X250" i="66"/>
  <c r="X124" i="51"/>
  <c r="X43" i="52"/>
  <c r="X24" i="52"/>
  <c r="X105" i="51"/>
  <c r="Y3" i="27"/>
  <c r="Y3" i="15"/>
  <c r="Y139" i="29"/>
  <c r="Y133" i="29" s="1"/>
  <c r="Y3" i="17"/>
  <c r="X3" i="26"/>
  <c r="Y3" i="16"/>
  <c r="X133" i="29"/>
  <c r="Y3" i="26"/>
  <c r="X3" i="52"/>
  <c r="X231" i="66"/>
  <c r="X3" i="15"/>
  <c r="Y3" i="28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B28" i="6" l="1"/>
  <c r="L28" i="6"/>
  <c r="T28" i="6"/>
  <c r="N28" i="6"/>
  <c r="F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81" i="54"/>
  <c r="W153" i="64"/>
  <c r="W17" i="12"/>
  <c r="W164" i="49"/>
  <c r="W161" i="49" s="1"/>
  <c r="W214" i="68"/>
  <c r="W406" i="71"/>
  <c r="W162" i="63"/>
  <c r="W144" i="63"/>
  <c r="W162" i="62"/>
  <c r="W162" i="61"/>
  <c r="W144" i="62"/>
  <c r="W144" i="61"/>
  <c r="W260" i="72"/>
  <c r="W224" i="72"/>
  <c r="W224" i="71"/>
  <c r="W162" i="52"/>
  <c r="W144" i="52"/>
  <c r="W144" i="53"/>
  <c r="W162" i="53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42" i="72"/>
  <c r="W424" i="71"/>
  <c r="W442" i="71"/>
  <c r="W12" i="15"/>
  <c r="W242" i="72"/>
  <c r="W242" i="7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0" i="4"/>
  <c r="B46" i="4"/>
  <c r="B9" i="4"/>
  <c r="B65" i="4"/>
  <c r="B36" i="4"/>
  <c r="B67" i="4"/>
  <c r="B15" i="4"/>
  <c r="B34" i="4"/>
  <c r="B24" i="4"/>
  <c r="B39" i="4"/>
  <c r="B25" i="4"/>
  <c r="B56" i="4"/>
  <c r="B47" i="4"/>
  <c r="B53" i="4"/>
  <c r="B57" i="4"/>
  <c r="B83" i="4"/>
  <c r="B29" i="4"/>
  <c r="B7" i="4"/>
  <c r="B54" i="4"/>
  <c r="B12" i="4"/>
  <c r="B68" i="4"/>
  <c r="B27" i="4"/>
  <c r="B10" i="4"/>
  <c r="B60" i="4"/>
  <c r="B13" i="4"/>
  <c r="B22" i="4"/>
  <c r="B52" i="4"/>
  <c r="B30" i="4"/>
  <c r="B70" i="4"/>
  <c r="B78" i="4"/>
  <c r="B59" i="4"/>
  <c r="B21" i="4"/>
  <c r="B26" i="4"/>
  <c r="B49" i="4"/>
  <c r="B40" i="4"/>
  <c r="B61" i="4"/>
  <c r="B76" i="4"/>
  <c r="B58" i="4"/>
  <c r="B14" i="4"/>
  <c r="B33" i="4"/>
  <c r="B16" i="4"/>
  <c r="B72" i="4"/>
  <c r="B73" i="4"/>
  <c r="B71" i="4"/>
  <c r="B66" i="4"/>
  <c r="B20" i="4"/>
  <c r="B28" i="4"/>
  <c r="B84" i="4"/>
  <c r="B8" i="4"/>
  <c r="B69" i="4"/>
  <c r="B77" i="4"/>
  <c r="B44" i="4"/>
  <c r="B11" i="4"/>
  <c r="B17" i="4"/>
  <c r="B48" i="4"/>
  <c r="B45" i="4"/>
  <c r="B41" i="4"/>
  <c r="B81" i="4"/>
  <c r="B79" i="4"/>
  <c r="B82" i="4"/>
  <c r="B23" i="4"/>
  <c r="B35" i="4"/>
  <c r="B55" i="4"/>
  <c r="B4" i="4"/>
  <c r="B64" i="4"/>
  <c r="B38" i="4"/>
  <c r="B3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<sst xmlns="http://schemas.openxmlformats.org/spreadsheetml/2006/main" count="18216" uniqueCount="4948">
  <si>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</si>
  <si>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</si>
  <si>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</si>
  <si>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</si>
  <si>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</si>
  <si>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</si>
  <si>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</si>
  <si>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</si>
  <si>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</si>
  <si>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</si>
  <si>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</si>
  <si>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</si>
  <si>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</si>
  <si>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</si>
  <si>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</si>
  <si>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</si>
  <si>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</si>
  <si>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</si>
  <si>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</si>
  <si>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</si>
  <si>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</si>
  <si>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</si>
  <si>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</si>
  <si>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</si>
  <si>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</si>
  <si>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</si>
  <si>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</si>
  <si>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</si>
  <si>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</si>
  <si>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</si>
  <si>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</si>
  <si>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</si>
  <si>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</si>
  <si>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</si>
  <si>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</si>
  <si>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</si>
  <si>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</si>
  <si>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</si>
  <si>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</si>
  <si>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</si>
  <si>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</si>
  <si>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</si>
  <si>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</si>
  <si>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</si>
  <si>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</si>
  <si>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</si>
  <si>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</si>
  <si>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</si>
  <si>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</si>
  <si>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</si>
  <si>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</si>
  <si>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</si>
  <si>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</si>
  <si>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</si>
  <si>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</si>
  <si>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</si>
  <si>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</si>
  <si>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</si>
  <si>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</si>
  <si>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</si>
  <si>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</si>
  <si>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</si>
  <si>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</si>
  <si>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</si>
  <si>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</si>
  <si>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</si>
  <si>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</si>
  <si>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</si>
  <si>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</si>
  <si>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</si>
  <si>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</si>
  <si>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</si>
  <si>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</si>
  <si>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</si>
  <si>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</si>
  <si>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</si>
  <si>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</si>
  <si>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</si>
  <si>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</si>
  <si>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</si>
  <si>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</si>
  <si>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</si>
  <si>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</si>
  <si>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</si>
  <si>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</si>
  <si>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</si>
  <si>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</si>
  <si>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</si>
  <si>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</si>
  <si>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</si>
  <si>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</si>
  <si>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</si>
  <si>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</si>
  <si>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</si>
  <si>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</si>
  <si>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</si>
  <si>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</si>
  <si>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</si>
  <si>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</si>
  <si>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</si>
  <si>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</si>
  <si>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</si>
  <si>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</si>
  <si>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</si>
  <si>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</si>
  <si>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</si>
  <si>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</si>
  <si>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</si>
  <si>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</si>
  <si>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</si>
  <si>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</si>
  <si>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</si>
  <si>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</si>
  <si>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</si>
  <si>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</si>
  <si>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</si>
  <si>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</si>
  <si>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</si>
  <si>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</si>
  <si>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</si>
  <si>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</si>
  <si>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</si>
  <si>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</si>
  <si>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</si>
  <si>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</si>
  <si>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</si>
  <si>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</si>
  <si>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</si>
  <si>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</si>
  <si>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</si>
  <si>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</si>
  <si>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</si>
  <si>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</si>
  <si>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</si>
  <si>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</si>
  <si>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</si>
  <si>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</si>
  <si>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</si>
  <si>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</si>
  <si>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</si>
  <si>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</si>
  <si>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</si>
  <si>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</si>
  <si>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</si>
  <si>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</si>
  <si>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</si>
  <si>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</si>
  <si>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</si>
  <si>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</si>
  <si>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</si>
  <si>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</si>
  <si>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</si>
  <si>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</si>
  <si>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</si>
  <si>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</si>
  <si>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</si>
  <si>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</si>
  <si>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</si>
  <si>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</si>
  <si>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</si>
  <si>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</si>
  <si>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</si>
  <si>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</si>
  <si>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</si>
  <si>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</si>
  <si>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</si>
  <si>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</si>
  <si>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</si>
  <si>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</si>
  <si>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</si>
  <si>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</si>
  <si>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</si>
  <si>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</si>
  <si>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</si>
  <si>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</si>
  <si>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</si>
  <si>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</si>
  <si>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</si>
  <si>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</si>
  <si>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</si>
  <si>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</si>
  <si>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</si>
  <si>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</si>
  <si>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</si>
  <si>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</si>
  <si>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</si>
  <si>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</si>
  <si>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</si>
  <si>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</si>
  <si>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</si>
  <si>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</si>
  <si>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</si>
  <si>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</si>
  <si>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</si>
  <si>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</si>
  <si>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</si>
  <si>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</si>
  <si>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</si>
  <si>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</si>
  <si>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</si>
  <si>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</si>
  <si>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</si>
  <si>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</si>
  <si>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</si>
  <si>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</si>
  <si>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</si>
  <si>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</si>
  <si>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</si>
  <si>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</si>
  <si>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</si>
  <si>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</si>
  <si>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</si>
  <si>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</si>
  <si>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</si>
  <si>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</si>
  <si>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</si>
  <si>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MT</t>
  </si>
  <si>
    <t>Malta</t>
  </si>
  <si>
    <t>Household consumption expenditure (M€2023)</t>
  </si>
  <si>
    <t>Household consumption expenditure per capita (€2023)</t>
  </si>
  <si>
    <t>Household consumption expenditure per household (€2023)</t>
  </si>
  <si>
    <t>MT - Residential sector summary</t>
  </si>
  <si>
    <t>Macro.Meuro2015.MT.ConsumptionExpenditure</t>
  </si>
  <si>
    <t>Macro.number.MT.Population</t>
  </si>
  <si>
    <t>NUM.number.MT.Res.HH</t>
  </si>
  <si>
    <t>SurfaceArea.ksqm.MT.Res.HH</t>
  </si>
  <si>
    <t>NUM.number.MT.Res.HHnew</t>
  </si>
  <si>
    <t>SurfaceArea.ksqm.MT.Res.HHnew</t>
  </si>
  <si>
    <t>HDD.Celsius.MT.Actual</t>
  </si>
  <si>
    <t>HDD.Celsius.MT.Mean</t>
  </si>
  <si>
    <t>HDD.ratio.MT.Relative</t>
  </si>
  <si>
    <t>FEC.ktoe.MT.ES.Res</t>
  </si>
  <si>
    <t>FEC.ktoe.MT.ES.Res.Solids</t>
  </si>
  <si>
    <t>FEC.ktoe.MT.ES.Res.LPG</t>
  </si>
  <si>
    <t>FEC.ktoe.MT.ES.Res.Oil</t>
  </si>
  <si>
    <t>FEC.ktoe.MT.ES.Res.NG</t>
  </si>
  <si>
    <t>FEC.ktoe.MT.ES.Res.Biomass_Waste</t>
  </si>
  <si>
    <t>FEC.ktoe.MT.ES.Res.Biogas</t>
  </si>
  <si>
    <t>FEC.ktoe.MT.ES.Res.LiqBio</t>
  </si>
  <si>
    <t>FEC.ktoe.MT.ES.Res.Solar</t>
  </si>
  <si>
    <t>FEC.ktoe.MT.ES.Res.Geo</t>
  </si>
  <si>
    <t>FEC.ktoe.MT.ES.Res.Ambient</t>
  </si>
  <si>
    <t>FEC.ktoe.MT.ES.Res.Steam_Distr</t>
  </si>
  <si>
    <t>FEC.ktoe.MT.ES.Res.Elec</t>
  </si>
  <si>
    <t>FEC.ktoe.MT.Res.HH</t>
  </si>
  <si>
    <t>FEC.ktoe.MT.Res.HH.Thermal</t>
  </si>
  <si>
    <t>FEC.ktoe.MT.Res.HH.Thermal.SH</t>
  </si>
  <si>
    <t>FEC.ktoe.MT.Res.HH.Thermal.SC</t>
  </si>
  <si>
    <t>FEC.ktoe.MT.Res.HH.Thermal.WH</t>
  </si>
  <si>
    <t>FEC.ktoe.MT.Res.HH.Thermal.CO</t>
  </si>
  <si>
    <t>FEC.ktoe.MT.Res.HH.Appl</t>
  </si>
  <si>
    <t>EMI.ktCO2.MT.ES.Res</t>
  </si>
  <si>
    <t>EMI.ktCO2.MT.ES.Res.Solids</t>
  </si>
  <si>
    <t>EMI.ktCO2.MT.ES.Res.LPG</t>
  </si>
  <si>
    <t>EMI.ktCO2.MT.ES.Res.Oil</t>
  </si>
  <si>
    <t>EMI.ktCO2.MT.ES.Res.NG</t>
  </si>
  <si>
    <t>EMI.ktCO2.MT.ES.Res.Biomass_Waste</t>
  </si>
  <si>
    <t>EMI.ktCO2.MT.ES.Res.Biogas</t>
  </si>
  <si>
    <t>EMI.ktCO2.MT.ES.Res.LiqBio</t>
  </si>
  <si>
    <t>EMI.ktCO2.MT.ES.Res.Solar</t>
  </si>
  <si>
    <t>EMI.ktCO2.MT.ES.Res.Geo</t>
  </si>
  <si>
    <t>EMI.ktCO2.MT.ES.Res.Ambient</t>
  </si>
  <si>
    <t>EMI.ktCO2.MT.ES.Res.Steam_Distr</t>
  </si>
  <si>
    <t>EMI.ktCO2.MT.ES.Res.Elec</t>
  </si>
  <si>
    <t>EMI.ktCO2.MT.Res.HH</t>
  </si>
  <si>
    <t>EMI.ktCO2.MT.Res.HH.Thermal</t>
  </si>
  <si>
    <t>EMI.ktCO2.MT.Res.HH.Thermal.SH</t>
  </si>
  <si>
    <t>EMI.ktCO2.MT.Res.HH.Thermal.SC</t>
  </si>
  <si>
    <t>EMI.ktCO2.MT.Res.HH.Thermal.WH</t>
  </si>
  <si>
    <t>EMI.ktCO2.MT.Res.HH.Thermal.CO</t>
  </si>
  <si>
    <t>EMI.ktCO2.MT.Res.HH.Appl</t>
  </si>
  <si>
    <t>FEC_per_household.kWh.MT.Res.HH</t>
  </si>
  <si>
    <t>FEC_per_household.kWh.MT.Res.HH.Thermal</t>
  </si>
  <si>
    <t>FEC_per_household.kWh.MT.Res.HH.Thermal.SH</t>
  </si>
  <si>
    <t>FEC_per_household.kWh.MT.Res.HH.Thermal.SC</t>
  </si>
  <si>
    <t>FEC_per_household.kWh.MT.Res.HH.Thermal.WH</t>
  </si>
  <si>
    <t>FEC_per_household.kWh.MT.Res.HH.Thermal.CO</t>
  </si>
  <si>
    <t>FEC_per_household.kWh.MT.Res.HH.Appl</t>
  </si>
  <si>
    <t>TES_per_household.kWh.MT.Res.HH.Thermal</t>
  </si>
  <si>
    <t>TES_per_household.kWh.MT.Res.HH.Thermal.SH</t>
  </si>
  <si>
    <t>TES_per_household.kWh.MT.Res.HH.Thermal.SC</t>
  </si>
  <si>
    <t>TES_per_household.kWh.MT.Res.HH.Thermal.WH</t>
  </si>
  <si>
    <t>TES_per_household.kWh.MT.Res.HH.Thermal.CO</t>
  </si>
  <si>
    <t>EMI_per_household.kgCO2.MT.Res.HH</t>
  </si>
  <si>
    <t>EMI_per_household.kgCO2.MT.Res.HH.Thermal</t>
  </si>
  <si>
    <t>EMI_per_household.kgCO2.MT.Res.HH.Thermal.SH</t>
  </si>
  <si>
    <t>EMI_per_household.kgCO2.MT.Res.HH.Thermal.SC</t>
  </si>
  <si>
    <t>EMI_per_household.kgCO2.MT.Res.HH.Thermal.WH</t>
  </si>
  <si>
    <t>EMI_per_household.kgCO2.MT.Res.HH.Thermal.CO</t>
  </si>
  <si>
    <t>EMI_per_household.kgCO2.MT.Res.HH.Appl</t>
  </si>
  <si>
    <t>Eff.ratio.MT.Res.HH.Thermal</t>
  </si>
  <si>
    <t>Eff.ratio.MT.Res.HH.Thermal.SH</t>
  </si>
  <si>
    <t>Eff.ratio.MT.Res.HH.Thermal.SC</t>
  </si>
  <si>
    <t>Eff.ratio.MT.Res.HH.Thermal.WH</t>
  </si>
  <si>
    <t>Eff.ratio.MT.Res.HH.Thermal.CO</t>
  </si>
  <si>
    <t>FEC_per_sqm.kWh.MT.Res.HH</t>
  </si>
  <si>
    <t>FEC_per_sqm.kWh.MT.Res.HH.Thermal</t>
  </si>
  <si>
    <t>FEC_per_sqm.kWh.MT.Res.HH.Thermal.SH</t>
  </si>
  <si>
    <t>FEC_per_sqm.kWh.MT.Res.HH.Thermal.SC</t>
  </si>
  <si>
    <t>FEC_per_sqm.kWh.MT.Res.HH.Thermal.WH</t>
  </si>
  <si>
    <t>FEC_per_sqm.kWh.MT.Res.HH.Thermal.CO</t>
  </si>
  <si>
    <t>FEC_per_sqm.kWh.MT.Res.HH.Appl</t>
  </si>
  <si>
    <t>TES_per_sqm.kWh.MT.Res.HH.Thermal</t>
  </si>
  <si>
    <t>TES_per_sqm.kWh.MT.Res.HH.Thermal.SH</t>
  </si>
  <si>
    <t>TES_per_sqm.kWh.MT.Res.HH.Thermal.SC</t>
  </si>
  <si>
    <t>TES_per_sqm.kWh.MT.Res.HH.Thermal.WH</t>
  </si>
  <si>
    <t>TES_per_sqm.kWh.MT.Res.HH.Thermal.CO</t>
  </si>
  <si>
    <t>EMI_per_sqm.kgCO2.MT.Res.HH</t>
  </si>
  <si>
    <t>EMI_per_sqm.kgCO2.MT.Res.HH.Thermal</t>
  </si>
  <si>
    <t>EMI_per_sqm.kgCO2.MT.Res.HH.Thermal.SH</t>
  </si>
  <si>
    <t>EMI_per_sqm.kgCO2.MT.Res.HH.Thermal.SC</t>
  </si>
  <si>
    <t>EMI_per_sqm.kgCO2.MT.Res.HH.Thermal.WH</t>
  </si>
  <si>
    <t>EMI_per_sqm.kgCO2.MT.Res.HH.Thermal.CO</t>
  </si>
  <si>
    <t>EMI_per_sqm.kgCO2.MT.Res.HH.Appl</t>
  </si>
  <si>
    <t>FEC_per_capita.kWh.MT.Res.HH</t>
  </si>
  <si>
    <t>FEC_per_capita.kWh.MT.Res.HH.Thermal</t>
  </si>
  <si>
    <t>FEC_per_capita.kWh.MT.Res.HH.Thermal.SH</t>
  </si>
  <si>
    <t>FEC_per_capita.kWh.MT.Res.HH.Thermal.SC</t>
  </si>
  <si>
    <t>FEC_per_capita.kWh.MT.Res.HH.Thermal.WH</t>
  </si>
  <si>
    <t>FEC_per_capita.kWh.MT.Res.HH.Thermal.CO</t>
  </si>
  <si>
    <t>FEC_per_capita.kWh.MT.Res.HH.Appl</t>
  </si>
  <si>
    <t>TES_per_capita.kWh.MT.Res.HH.Thermal</t>
  </si>
  <si>
    <t>TES_per_capita.kWh.MT.Res.HH.Thermal.SH</t>
  </si>
  <si>
    <t>TES_per_capita.kWh.MT.Res.HH.Thermal.SC</t>
  </si>
  <si>
    <t>TES_per_capita.kWh.MT.Res.HH.Thermal.WH</t>
  </si>
  <si>
    <t>TES_per_capita.kWh.MT.Res.HH.Thermal.CO</t>
  </si>
  <si>
    <t>EMI_per_capita.kgCO2.MT.Res.HH</t>
  </si>
  <si>
    <t>EMI_per_capita.kgCO2.MT.Res.HH.Thermal</t>
  </si>
  <si>
    <t>EMI_per_capita.kgCO2.MT.Res.HH.Thermal.SH</t>
  </si>
  <si>
    <t>EMI_per_capita.kgCO2.MT.Res.HH.Thermal.SC</t>
  </si>
  <si>
    <t>EMI_per_capita.kgCO2.MT.Res.HH.Thermal.WH</t>
  </si>
  <si>
    <t>EMI_per_capita.kgCO2.MT.Res.HH.Thermal.CO</t>
  </si>
  <si>
    <t>EMI_per_capita.kgCO2.MT.Res.HH.Appl</t>
  </si>
  <si>
    <t>MT - Number of households</t>
  </si>
  <si>
    <t>NUM.number.MT.Res.HH.Thermal</t>
  </si>
  <si>
    <t>NUM.number.MT.Res.HH.Thermal.SH</t>
  </si>
  <si>
    <t>NUM.number.MT.Res.HH.Thermal.SH.Solids</t>
  </si>
  <si>
    <t>NUM.number.MT.Res.HH.Thermal.SH.LPG</t>
  </si>
  <si>
    <t>NUM.number.MT.Res.HH.Thermal.SH.Oil</t>
  </si>
  <si>
    <t>NUM.number.MT.Res.HH.Thermal.SH.Gas</t>
  </si>
  <si>
    <t>NUM.number.MT.Res.HH.Thermal.SH.Biomass</t>
  </si>
  <si>
    <t>NUM.number.MT.Res.HH.Thermal.SH.Geo</t>
  </si>
  <si>
    <t>NUM.number.MT.Res.HH.Thermal.SH.DistrHeat</t>
  </si>
  <si>
    <t>NUM.number.MT.Res.HH.Thermal.SH.AdvElc</t>
  </si>
  <si>
    <t>NUM.number.MT.Res.HH.Thermal.SH.ConvElc</t>
  </si>
  <si>
    <t>NUM.number.MT.Res.HH.Thermal.SC</t>
  </si>
  <si>
    <t>NUM.number.MT.Res.HH.Thermal.SC.AC</t>
  </si>
  <si>
    <t>NUM.number.MT.Res.HH.Thermal.WH</t>
  </si>
  <si>
    <t>NUM.number.MT.Res.HH.Thermal.WH.Solids</t>
  </si>
  <si>
    <t>NUM.number.MT.Res.HH.Thermal.WH.LPG</t>
  </si>
  <si>
    <t>NUM.number.MT.Res.HH.Thermal.WH.Oil</t>
  </si>
  <si>
    <t>NUM.number.MT.Res.HH.Thermal.WH.Gas</t>
  </si>
  <si>
    <t>NUM.number.MT.Res.HH.Thermal.WH.Biomass</t>
  </si>
  <si>
    <t>NUM.number.MT.Res.HH.Thermal.WH.Geo</t>
  </si>
  <si>
    <t>NUM.number.MT.Res.HH.Thermal.WH.DistrHeat</t>
  </si>
  <si>
    <t>NUM.number.MT.Res.HH.Thermal.WH.Elc</t>
  </si>
  <si>
    <t>NUM.number.MT.Res.HH.Thermal.WH.Solar</t>
  </si>
  <si>
    <t>NUM.number.MT.Res.HH.Thermal.CO</t>
  </si>
  <si>
    <t>NUM.number.MT.Res.HH.Thermal.CO.Solids</t>
  </si>
  <si>
    <t>NUM.number.MT.Res.HH.Thermal.CO.LPG</t>
  </si>
  <si>
    <t>NUM.number.MT.Res.HH.Thermal.CO.Gas</t>
  </si>
  <si>
    <t>NUM.number.MT.Res.HH.Thermal.CO.Biomass</t>
  </si>
  <si>
    <t>NUM.number.MT.Res.HH.Thermal.CO.Elc</t>
  </si>
  <si>
    <t>MT - Final energy consumption</t>
  </si>
  <si>
    <t>FEC.ktoe.MT.Res.HH.Thermal.SH.Solids.Solids</t>
  </si>
  <si>
    <t>FEC.ktoe.MT.Res.HH.Thermal.SH.LPG.LPG</t>
  </si>
  <si>
    <t>FEC.ktoe.MT.Res.HH.Thermal.SH.Oil.Oil_LiqBio</t>
  </si>
  <si>
    <t>FEC.ktoe.MT.Res.HH.Thermal.SH.Gas.NG_Biogas</t>
  </si>
  <si>
    <t>FEC.ktoe.MT.Res.HH.Thermal.SH.Biomass.Biomass_Waste</t>
  </si>
  <si>
    <t>FEC.ktoe.MT.Res.HH.Thermal.SH.Geo.Geo</t>
  </si>
  <si>
    <t>FEC.ktoe.MT.Res.HH.Thermal.SH.DistrHeat.Steam_Distr</t>
  </si>
  <si>
    <t>FEC.ktoe.MT.Res.HH.Thermal.SH.AdvElc.Elec</t>
  </si>
  <si>
    <t>FEC.ktoe.MT.Res.HH.Thermal.SH.ConvElc.Elec</t>
  </si>
  <si>
    <t>FEC.ktoe.MT.Res.HH.Thermal.SH.TotalCirculation.Elec</t>
  </si>
  <si>
    <t>FEC.ktoe.MT.Res.HH.Thermal.SC.AC.Elec</t>
  </si>
  <si>
    <t>FEC.ktoe.MT.Res.HH.Thermal.WH.Solids.Solids</t>
  </si>
  <si>
    <t>FEC.ktoe.MT.Res.HH.Thermal.WH.LPG.LPG</t>
  </si>
  <si>
    <t>FEC.ktoe.MT.Res.HH.Thermal.WH.Oil.Oil_LiqBio</t>
  </si>
  <si>
    <t>FEC.ktoe.MT.Res.HH.Thermal.WH.Gas.NG_Biogas</t>
  </si>
  <si>
    <t>FEC.ktoe.MT.Res.HH.Thermal.WH.Biomass.Biomass_Waste</t>
  </si>
  <si>
    <t>FEC.ktoe.MT.Res.HH.Thermal.WH.Geo.Geo</t>
  </si>
  <si>
    <t>FEC.ktoe.MT.Res.HH.Thermal.WH.DistrHeat.Steam_Distr</t>
  </si>
  <si>
    <t>FEC.ktoe.MT.Res.HH.Thermal.WH.Elc.Elec</t>
  </si>
  <si>
    <t>FEC.ktoe.MT.Res.HH.Thermal.WH.TotalSolar.Solar</t>
  </si>
  <si>
    <t>FEC.ktoe.MT.Res.HH.Thermal.CO.Solids.Solids</t>
  </si>
  <si>
    <t>FEC.ktoe.MT.Res.HH.Thermal.CO.LPG.LPG</t>
  </si>
  <si>
    <t>FEC.ktoe.MT.Res.HH.Thermal.CO.Gas.NG_Biogas</t>
  </si>
  <si>
    <t>FEC.ktoe.MT.Res.HH.Thermal.CO.Biomass.Biomass_Waste</t>
  </si>
  <si>
    <t>FEC.ktoe.MT.Res.HH.Thermal.CO.Elc.Elec</t>
  </si>
  <si>
    <t>MT - Thermal energy service</t>
  </si>
  <si>
    <t>TES.ktoe.MT.Res.HH.Thermal</t>
  </si>
  <si>
    <t>TES.ktoe.MT.Res.HH.Thermal.SH</t>
  </si>
  <si>
    <t>TES.ktoe.MT.Res.HH.Thermal.SH.Solids.Solids</t>
  </si>
  <si>
    <t>TES.ktoe.MT.Res.HH.Thermal.SH.LPG.LPG</t>
  </si>
  <si>
    <t>TES.ktoe.MT.Res.HH.Thermal.SH.Oil.Oil_LiqBio</t>
  </si>
  <si>
    <t>TES.ktoe.MT.Res.HH.Thermal.SH.Gas.NG_Biogas</t>
  </si>
  <si>
    <t>TES.ktoe.MT.Res.HH.Thermal.SH.Biomass.Biomass_Waste</t>
  </si>
  <si>
    <t>TES.ktoe.MT.Res.HH.Thermal.SH.Geo.Geo</t>
  </si>
  <si>
    <t>TES.ktoe.MT.Res.HH.Thermal.SH.DistrHeat.Steam_Distr</t>
  </si>
  <si>
    <t>TES.ktoe.MT.Res.HH.Thermal.SH.AdvElc.Elec</t>
  </si>
  <si>
    <t>TES.ktoe.MT.Res.HH.Thermal.SH.ConvElc.Elec</t>
  </si>
  <si>
    <t>TES.ktoe.MT.Res.HH.Thermal.SH.TotalCirculation.Elec</t>
  </si>
  <si>
    <t>TES.ktoe.MT.Res.HH.Thermal.SC</t>
  </si>
  <si>
    <t>TES.ktoe.MT.Res.HH.Thermal.SC.AC.Elec</t>
  </si>
  <si>
    <t>TES.ktoe.MT.Res.HH.Thermal.WH</t>
  </si>
  <si>
    <t>TES.ktoe.MT.Res.HH.Thermal.WH.Solids.Solids</t>
  </si>
  <si>
    <t>TES.ktoe.MT.Res.HH.Thermal.WH.LPG.LPG</t>
  </si>
  <si>
    <t>TES.ktoe.MT.Res.HH.Thermal.WH.Oil.Oil_LiqBio</t>
  </si>
  <si>
    <t>TES.ktoe.MT.Res.HH.Thermal.WH.Gas.NG_Biogas</t>
  </si>
  <si>
    <t>TES.ktoe.MT.Res.HH.Thermal.WH.Biomass.Biomass_Waste</t>
  </si>
  <si>
    <t>TES.ktoe.MT.Res.HH.Thermal.WH.Geo.Geo</t>
  </si>
  <si>
    <t>TES.ktoe.MT.Res.HH.Thermal.WH.DistrHeat.Steam_Distr</t>
  </si>
  <si>
    <t>TES.ktoe.MT.Res.HH.Thermal.WH.Elc.Elec</t>
  </si>
  <si>
    <t>TES.ktoe.MT.Res.HH.Thermal.WH.TotalSolar.Solar</t>
  </si>
  <si>
    <t>TES.ktoe.MT.Res.HH.Thermal.CO</t>
  </si>
  <si>
    <t>TES.ktoe.MT.Res.HH.Thermal.CO.Solids.Solids</t>
  </si>
  <si>
    <t>TES.ktoe.MT.Res.HH.Thermal.CO.LPG.LPG</t>
  </si>
  <si>
    <t>TES.ktoe.MT.Res.HH.Thermal.CO.Gas.NG_Biogas</t>
  </si>
  <si>
    <t>TES.ktoe.MT.Res.HH.Thermal.CO.Biomass.Biomass_Waste</t>
  </si>
  <si>
    <t>TES.ktoe.MT.Res.HH.Thermal.CO.Elc.Elec</t>
  </si>
  <si>
    <t>MT - System efficiency indicator of total stock</t>
  </si>
  <si>
    <t>Eff.ratio.MT.Res.HH.Thermal.SH.Solids.Solids</t>
  </si>
  <si>
    <t>Eff.ratio.MT.Res.HH.Thermal.SH.LPG.LPG</t>
  </si>
  <si>
    <t>Eff.ratio.MT.Res.HH.Thermal.SH.Oil.Oil_LiqBio</t>
  </si>
  <si>
    <t>Eff.ratio.MT.Res.HH.Thermal.SH.Gas.NG_Biogas</t>
  </si>
  <si>
    <t>Eff.ratio.MT.Res.HH.Thermal.SH.Biomass.Biomass_Waste</t>
  </si>
  <si>
    <t>Eff.ratio.MT.Res.HH.Thermal.SH.Geo.Geo</t>
  </si>
  <si>
    <t>Eff.ratio.MT.Res.HH.Thermal.SH.DistrHeat.Steam_Distr</t>
  </si>
  <si>
    <t>Eff.ratio.MT.Res.HH.Thermal.SH.AdvElc.Elec</t>
  </si>
  <si>
    <t>Eff.ratio.MT.Res.HH.Thermal.SH.ConvElc.Elec</t>
  </si>
  <si>
    <t>Eff.ratio.MT.Res.HH.Thermal.SH.TotalCirculation.Elec</t>
  </si>
  <si>
    <t>Eff.ratio.MT.Res.HH.Thermal.SC.AC.Elec</t>
  </si>
  <si>
    <t>Eff.ratio.MT.Res.HH.Thermal.WH.Solids.Solids</t>
  </si>
  <si>
    <t>Eff.ratio.MT.Res.HH.Thermal.WH.LPG.LPG</t>
  </si>
  <si>
    <t>Eff.ratio.MT.Res.HH.Thermal.WH.Oil.Oil_LiqBio</t>
  </si>
  <si>
    <t>Eff.ratio.MT.Res.HH.Thermal.WH.Gas.NG_Biogas</t>
  </si>
  <si>
    <t>Eff.ratio.MT.Res.HH.Thermal.WH.Biomass.Biomass_Waste</t>
  </si>
  <si>
    <t>Eff.ratio.MT.Res.HH.Thermal.WH.Geo.Geo</t>
  </si>
  <si>
    <t>Eff.ratio.MT.Res.HH.Thermal.WH.DistrHeat.Steam_Distr</t>
  </si>
  <si>
    <t>Eff.ratio.MT.Res.HH.Thermal.WH.Elc.Elec</t>
  </si>
  <si>
    <t>Eff.ratio.MT.Res.HH.Thermal.WH.TotalSolar.Solar</t>
  </si>
  <si>
    <t>Eff.ratio.MT.Res.HH.Thermal.CO.Solids.Solids</t>
  </si>
  <si>
    <t>Eff.ratio.MT.Res.HH.Thermal.CO.LPG.LPG</t>
  </si>
  <si>
    <t>Eff.ratio.MT.Res.HH.Thermal.CO.Gas.NG_Biogas</t>
  </si>
  <si>
    <t>Eff.ratio.MT.Res.HH.Thermal.CO.Biomass.Biomass_Waste</t>
  </si>
  <si>
    <t>Eff.ratio.MT.Res.HH.Thermal.CO.Elc.Elec</t>
  </si>
  <si>
    <t>MT - CO2 emissions</t>
  </si>
  <si>
    <t>EMI.ktCO2.MT.Res.HH.Thermal.SH.Solids.Solids</t>
  </si>
  <si>
    <t>EMI.ktCO2.MT.Res.HH.Thermal.SH.LPG.LPG</t>
  </si>
  <si>
    <t>EMI.ktCO2.MT.Res.HH.Thermal.SH.Oil.Oil_LiqBio</t>
  </si>
  <si>
    <t>EMI.ktCO2.MT.Res.HH.Thermal.SH.Gas.NG_Biogas</t>
  </si>
  <si>
    <t>EMI.ktCO2.MT.Res.HH.Thermal.SH.Biomass.Biomass_Waste</t>
  </si>
  <si>
    <t>EMI.ktCO2.MT.Res.HH.Thermal.SH.Geo.Geo</t>
  </si>
  <si>
    <t>EMI.ktCO2.MT.Res.HH.Thermal.SH.DistrHeat.Steam_Distr</t>
  </si>
  <si>
    <t>EMI.ktCO2.MT.Res.HH.Thermal.SH.AdvElc.Elec</t>
  </si>
  <si>
    <t>EMI.ktCO2.MT.Res.HH.Thermal.SH.ConvElc.Elec</t>
  </si>
  <si>
    <t>EMI.ktCO2.MT.Res.HH.Thermal.SH.TotalCirculation.Elec</t>
  </si>
  <si>
    <t>EMI.ktCO2.MT.Res.HH.Thermal.SC.AC.Elec</t>
  </si>
  <si>
    <t>EMI.ktCO2.MT.Res.HH.Thermal.WH.Solids.Solids</t>
  </si>
  <si>
    <t>EMI.ktCO2.MT.Res.HH.Thermal.WH.LPG.LPG</t>
  </si>
  <si>
    <t>EMI.ktCO2.MT.Res.HH.Thermal.WH.Oil.Oil_LiqBio</t>
  </si>
  <si>
    <t>EMI.ktCO2.MT.Res.HH.Thermal.WH.Gas.NG_Biogas</t>
  </si>
  <si>
    <t>EMI.ktCO2.MT.Res.HH.Thermal.WH.Biomass.Biomass_Waste</t>
  </si>
  <si>
    <t>EMI.ktCO2.MT.Res.HH.Thermal.WH.Geo.Geo</t>
  </si>
  <si>
    <t>EMI.ktCO2.MT.Res.HH.Thermal.WH.DistrHeat.Steam_Distr</t>
  </si>
  <si>
    <t>EMI.ktCO2.MT.Res.HH.Thermal.WH.Elc.Elec</t>
  </si>
  <si>
    <t>EMI.ktCO2.MT.Res.HH.Thermal.WH.TotalSolar.Solar</t>
  </si>
  <si>
    <t>EMI.ktCO2.MT.Res.HH.Thermal.CO.Solids.Solids</t>
  </si>
  <si>
    <t>EMI.ktCO2.MT.Res.HH.Thermal.CO.LPG.LPG</t>
  </si>
  <si>
    <t>EMI.ktCO2.MT.Res.HH.Thermal.CO.Gas.NG_Biogas</t>
  </si>
  <si>
    <t>EMI.ktCO2.MT.Res.HH.Thermal.CO.Biomass.Biomass_Waste</t>
  </si>
  <si>
    <t>EMI.ktCO2.MT.Res.HH.Thermal.CO.Elc.Elec</t>
  </si>
  <si>
    <t>MT - Final energy consumption per household</t>
  </si>
  <si>
    <t>FEC_per_household.kWh.MT.Res.HH.Thermal.SH.Solids.Solids</t>
  </si>
  <si>
    <t>FEC_per_household.kWh.MT.Res.HH.Thermal.SH.LPG.LPG</t>
  </si>
  <si>
    <t>FEC_per_household.kWh.MT.Res.HH.Thermal.SH.Oil.Oil_LiqBio</t>
  </si>
  <si>
    <t>FEC_per_household.kWh.MT.Res.HH.Thermal.SH.Gas.NG_Biogas</t>
  </si>
  <si>
    <t>FEC_per_household.kWh.MT.Res.HH.Thermal.SH.Biomass.Biomass_Waste</t>
  </si>
  <si>
    <t>FEC_per_household.kWh.MT.Res.HH.Thermal.SH.Geo.Geo</t>
  </si>
  <si>
    <t>FEC_per_household.kWh.MT.Res.HH.Thermal.SH.DistrHeat.Steam_Distr</t>
  </si>
  <si>
    <t>FEC_per_household.kWh.MT.Res.HH.Thermal.SH.AdvElc.Elec</t>
  </si>
  <si>
    <t>FEC_per_household.kWh.MT.Res.HH.Thermal.SH.ConvElc.Elec</t>
  </si>
  <si>
    <t>FEC_per_household.kWh.MT.Res.HH.Thermal.SH.TotalCirculation.Elec</t>
  </si>
  <si>
    <t>FEC_per_household.kWh.MT.Res.HH.Thermal.SC.AC.Elec</t>
  </si>
  <si>
    <t>FEC_per_household.kWh.MT.Res.HH.Thermal.WH.Solids.Solids</t>
  </si>
  <si>
    <t>FEC_per_household.kWh.MT.Res.HH.Thermal.WH.LPG.LPG</t>
  </si>
  <si>
    <t>FEC_per_household.kWh.MT.Res.HH.Thermal.WH.Oil.Oil_LiqBio</t>
  </si>
  <si>
    <t>FEC_per_household.kWh.MT.Res.HH.Thermal.WH.Gas.NG_Biogas</t>
  </si>
  <si>
    <t>FEC_per_household.kWh.MT.Res.HH.Thermal.WH.Biomass.Biomass_Waste</t>
  </si>
  <si>
    <t>FEC_per_household.kWh.MT.Res.HH.Thermal.WH.Geo.Geo</t>
  </si>
  <si>
    <t>FEC_per_household.kWh.MT.Res.HH.Thermal.WH.DistrHeat.Steam_Distr</t>
  </si>
  <si>
    <t>FEC_per_household.kWh.MT.Res.HH.Thermal.WH.Elc.Elec</t>
  </si>
  <si>
    <t>FEC_per_household.kWh.MT.Res.HH.Thermal.WH.TotalSolar.Solar</t>
  </si>
  <si>
    <t>FEC_per_household.kWh.MT.Res.HH.Thermal.CO.Solids.Solids</t>
  </si>
  <si>
    <t>FEC_per_household.kWh.MT.Res.HH.Thermal.CO.LPG.LPG</t>
  </si>
  <si>
    <t>FEC_per_household.kWh.MT.Res.HH.Thermal.CO.Gas.NG_Biogas</t>
  </si>
  <si>
    <t>FEC_per_household.kWh.MT.Res.HH.Thermal.CO.Biomass.Biomass_Waste</t>
  </si>
  <si>
    <t>FEC_per_household.kWh.MT.Res.HH.Thermal.CO.Elc.Elec</t>
  </si>
  <si>
    <t>MT - Thermal energy service per household</t>
  </si>
  <si>
    <t>TES_per_household.kWh.MT.Res.HH.Thermal.SH.Solids.Solids</t>
  </si>
  <si>
    <t>TES_per_household.kWh.MT.Res.HH.Thermal.SH.LPG.LPG</t>
  </si>
  <si>
    <t>TES_per_household.kWh.MT.Res.HH.Thermal.SH.Oil.Oil_LiqBio</t>
  </si>
  <si>
    <t>TES_per_household.kWh.MT.Res.HH.Thermal.SH.Gas.NG_Biogas</t>
  </si>
  <si>
    <t>TES_per_household.kWh.MT.Res.HH.Thermal.SH.Biomass.Biomass_Waste</t>
  </si>
  <si>
    <t>TES_per_household.kWh.MT.Res.HH.Thermal.SH.Geo.Geo</t>
  </si>
  <si>
    <t>TES_per_household.kWh.MT.Res.HH.Thermal.SH.DistrHeat.Steam_Distr</t>
  </si>
  <si>
    <t>TES_per_household.kWh.MT.Res.HH.Thermal.SH.AdvElc.Elec</t>
  </si>
  <si>
    <t>TES_per_household.kWh.MT.Res.HH.Thermal.SH.ConvElc.Elec</t>
  </si>
  <si>
    <t>TES_per_household.kWh.MT.Res.HH.Thermal.SH.TotalCirculation.Elec</t>
  </si>
  <si>
    <t>TES_per_household.kWh.MT.Res.HH.Thermal.SC.AC.Elec</t>
  </si>
  <si>
    <t>TES_per_household.kWh.MT.Res.HH.Thermal.WH.Solids.Solids</t>
  </si>
  <si>
    <t>TES_per_household.kWh.MT.Res.HH.Thermal.WH.LPG.LPG</t>
  </si>
  <si>
    <t>TES_per_household.kWh.MT.Res.HH.Thermal.WH.Oil.Oil_LiqBio</t>
  </si>
  <si>
    <t>TES_per_household.kWh.MT.Res.HH.Thermal.WH.Gas.NG_Biogas</t>
  </si>
  <si>
    <t>TES_per_household.kWh.MT.Res.HH.Thermal.WH.Biomass.Biomass_Waste</t>
  </si>
  <si>
    <t>TES_per_household.kWh.MT.Res.HH.Thermal.WH.Geo.Geo</t>
  </si>
  <si>
    <t>TES_per_household.kWh.MT.Res.HH.Thermal.WH.DistrHeat.Steam_Distr</t>
  </si>
  <si>
    <t>TES_per_household.kWh.MT.Res.HH.Thermal.WH.Elc.Elec</t>
  </si>
  <si>
    <t>TES_per_household.kWh.MT.Res.HH.Thermal.WH.TotalSolar.Solar</t>
  </si>
  <si>
    <t>TES_per_household.kWh.MT.Res.HH.Thermal.CO.Solids.Solids</t>
  </si>
  <si>
    <t>TES_per_household.kWh.MT.Res.HH.Thermal.CO.LPG.LPG</t>
  </si>
  <si>
    <t>TES_per_household.kWh.MT.Res.HH.Thermal.CO.Gas.NG_Biogas</t>
  </si>
  <si>
    <t>TES_per_household.kWh.MT.Res.HH.Thermal.CO.Biomass.Biomass_Waste</t>
  </si>
  <si>
    <t>TES_per_household.kWh.MT.Res.HH.Thermal.CO.Elc.Elec</t>
  </si>
  <si>
    <t>MT - CO2 emissions per household</t>
  </si>
  <si>
    <t>EMI_per_household.kgCO2.MT.Res.HH.Thermal.SH.Solids.Solids</t>
  </si>
  <si>
    <t>EMI_per_household.kgCO2.MT.Res.HH.Thermal.SH.LPG.LPG</t>
  </si>
  <si>
    <t>EMI_per_household.kgCO2.MT.Res.HH.Thermal.SH.Oil.Oil_LiqBio</t>
  </si>
  <si>
    <t>EMI_per_household.kgCO2.MT.Res.HH.Thermal.SH.Gas.NG_Biogas</t>
  </si>
  <si>
    <t>EMI_per_household.kgCO2.MT.Res.HH.Thermal.SH.Biomass.Biomass_Waste</t>
  </si>
  <si>
    <t>EMI_per_household.kgCO2.MT.Res.HH.Thermal.SH.Geo.Geo</t>
  </si>
  <si>
    <t>EMI_per_household.kgCO2.MT.Res.HH.Thermal.SH.DistrHeat.Steam_Distr</t>
  </si>
  <si>
    <t>EMI_per_household.kgCO2.MT.Res.HH.Thermal.SH.AdvElc.Elec</t>
  </si>
  <si>
    <t>EMI_per_household.kgCO2.MT.Res.HH.Thermal.SH.ConvElc.Elec</t>
  </si>
  <si>
    <t>EMI_per_household.kgCO2.MT.Res.HH.Thermal.SH.TotalCirculation.Elec</t>
  </si>
  <si>
    <t>EMI_per_household.kgCO2.MT.Res.HH.Thermal.SC.AC.Elec</t>
  </si>
  <si>
    <t>EMI_per_household.kgCO2.MT.Res.HH.Thermal.WH.Solids.Solids</t>
  </si>
  <si>
    <t>EMI_per_household.kgCO2.MT.Res.HH.Thermal.WH.LPG.LPG</t>
  </si>
  <si>
    <t>EMI_per_household.kgCO2.MT.Res.HH.Thermal.WH.Oil.Oil_LiqBio</t>
  </si>
  <si>
    <t>EMI_per_household.kgCO2.MT.Res.HH.Thermal.WH.Gas.NG_Biogas</t>
  </si>
  <si>
    <t>EMI_per_household.kgCO2.MT.Res.HH.Thermal.WH.Biomass.Biomass_Waste</t>
  </si>
  <si>
    <t>EMI_per_household.kgCO2.MT.Res.HH.Thermal.WH.Geo.Geo</t>
  </si>
  <si>
    <t>EMI_per_household.kgCO2.MT.Res.HH.Thermal.WH.DistrHeat.Steam_Distr</t>
  </si>
  <si>
    <t>EMI_per_household.kgCO2.MT.Res.HH.Thermal.WH.Elc.Elec</t>
  </si>
  <si>
    <t>EMI_per_household.kgCO2.MT.Res.HH.Thermal.WH.TotalSolar.Solar</t>
  </si>
  <si>
    <t>EMI_per_household.kgCO2.MT.Res.HH.Thermal.CO.Solids.Solids</t>
  </si>
  <si>
    <t>EMI_per_household.kgCO2.MT.Res.HH.Thermal.CO.LPG.LPG</t>
  </si>
  <si>
    <t>EMI_per_household.kgCO2.MT.Res.HH.Thermal.CO.Gas.NG_Biogas</t>
  </si>
  <si>
    <t>EMI_per_household.kgCO2.MT.Res.HH.Thermal.CO.Biomass.Biomass_Waste</t>
  </si>
  <si>
    <t>EMI_per_household.kgCO2.MT.Res.HH.Thermal.CO.Elc.Elec</t>
  </si>
  <si>
    <t>MT - Final energy consumption per surface area</t>
  </si>
  <si>
    <t>FEC_per_sqm.kWh.MT.Res.HH.Thermal.SH.Solids.Solids</t>
  </si>
  <si>
    <t>FEC_per_sqm.kWh.MT.Res.HH.Thermal.SH.LPG.LPG</t>
  </si>
  <si>
    <t>FEC_per_sqm.kWh.MT.Res.HH.Thermal.SH.Oil.Oil_LiqBio</t>
  </si>
  <si>
    <t>FEC_per_sqm.kWh.MT.Res.HH.Thermal.SH.Gas.NG_Biogas</t>
  </si>
  <si>
    <t>FEC_per_sqm.kWh.MT.Res.HH.Thermal.SH.Biomass.Biomass_Waste</t>
  </si>
  <si>
    <t>FEC_per_sqm.kWh.MT.Res.HH.Thermal.SH.Geo.Geo</t>
  </si>
  <si>
    <t>FEC_per_sqm.kWh.MT.Res.HH.Thermal.SH.DistrHeat.Steam_Distr</t>
  </si>
  <si>
    <t>FEC_per_sqm.kWh.MT.Res.HH.Thermal.SH.AdvElc.Elec</t>
  </si>
  <si>
    <t>FEC_per_sqm.kWh.MT.Res.HH.Thermal.SH.ConvElc.Elec</t>
  </si>
  <si>
    <t>FEC_per_sqm.kWh.MT.Res.HH.Thermal.SH.TotalCirculation.Elec</t>
  </si>
  <si>
    <t>FEC_per_sqm.kWh.MT.Res.HH.Thermal.SC.AC.Elec</t>
  </si>
  <si>
    <t>FEC_per_sqm.kWh.MT.Res.HH.Thermal.WH.Solids.Solids</t>
  </si>
  <si>
    <t>FEC_per_sqm.kWh.MT.Res.HH.Thermal.WH.LPG.LPG</t>
  </si>
  <si>
    <t>FEC_per_sqm.kWh.MT.Res.HH.Thermal.WH.Oil.Oil_LiqBio</t>
  </si>
  <si>
    <t>FEC_per_sqm.kWh.MT.Res.HH.Thermal.WH.Gas.NG_Biogas</t>
  </si>
  <si>
    <t>FEC_per_sqm.kWh.MT.Res.HH.Thermal.WH.Biomass.Biomass_Waste</t>
  </si>
  <si>
    <t>FEC_per_sqm.kWh.MT.Res.HH.Thermal.WH.Geo.Geo</t>
  </si>
  <si>
    <t>FEC_per_sqm.kWh.MT.Res.HH.Thermal.WH.DistrHeat.Steam_Distr</t>
  </si>
  <si>
    <t>FEC_per_sqm.kWh.MT.Res.HH.Thermal.WH.Elc.Elec</t>
  </si>
  <si>
    <t>FEC_per_sqm.kWh.MT.Res.HH.Thermal.WH.TotalSolar.Solar</t>
  </si>
  <si>
    <t>FEC_per_sqm.kWh.MT.Res.HH.Thermal.CO.Solids.Solids</t>
  </si>
  <si>
    <t>FEC_per_sqm.kWh.MT.Res.HH.Thermal.CO.LPG.LPG</t>
  </si>
  <si>
    <t>FEC_per_sqm.kWh.MT.Res.HH.Thermal.CO.Gas.NG_Biogas</t>
  </si>
  <si>
    <t>FEC_per_sqm.kWh.MT.Res.HH.Thermal.CO.Biomass.Biomass_Waste</t>
  </si>
  <si>
    <t>FEC_per_sqm.kWh.MT.Res.HH.Thermal.CO.Elc.Elec</t>
  </si>
  <si>
    <t>MT - Thermal energy service per surface area</t>
  </si>
  <si>
    <t>TES_per_sqm.kWh.MT.Res.HH.Thermal.SH.Solids.Solids</t>
  </si>
  <si>
    <t>TES_per_sqm.kWh.MT.Res.HH.Thermal.SH.LPG.LPG</t>
  </si>
  <si>
    <t>TES_per_sqm.kWh.MT.Res.HH.Thermal.SH.Oil.Oil_LiqBio</t>
  </si>
  <si>
    <t>TES_per_sqm.kWh.MT.Res.HH.Thermal.SH.Gas.NG_Biogas</t>
  </si>
  <si>
    <t>TES_per_sqm.kWh.MT.Res.HH.Thermal.SH.Biomass.Biomass_Waste</t>
  </si>
  <si>
    <t>TES_per_sqm.kWh.MT.Res.HH.Thermal.SH.Geo.Geo</t>
  </si>
  <si>
    <t>TES_per_sqm.kWh.MT.Res.HH.Thermal.SH.DistrHeat.Steam_Distr</t>
  </si>
  <si>
    <t>TES_per_sqm.kWh.MT.Res.HH.Thermal.SH.AdvElc.Elec</t>
  </si>
  <si>
    <t>TES_per_sqm.kWh.MT.Res.HH.Thermal.SH.ConvElc.Elec</t>
  </si>
  <si>
    <t>TES_per_sqm.kWh.MT.Res.HH.Thermal.SH.TotalCirculation.Elec</t>
  </si>
  <si>
    <t>TES_per_sqm.kWh.MT.Res.HH.Thermal.SC.AC.Elec</t>
  </si>
  <si>
    <t>TES_per_sqm.kWh.MT.Res.HH.Thermal.WH.Solids.Solids</t>
  </si>
  <si>
    <t>TES_per_sqm.kWh.MT.Res.HH.Thermal.WH.LPG.LPG</t>
  </si>
  <si>
    <t>TES_per_sqm.kWh.MT.Res.HH.Thermal.WH.Oil.Oil_LiqBio</t>
  </si>
  <si>
    <t>TES_per_sqm.kWh.MT.Res.HH.Thermal.WH.Gas.NG_Biogas</t>
  </si>
  <si>
    <t>TES_per_sqm.kWh.MT.Res.HH.Thermal.WH.Biomass.Biomass_Waste</t>
  </si>
  <si>
    <t>TES_per_sqm.kWh.MT.Res.HH.Thermal.WH.Geo.Geo</t>
  </si>
  <si>
    <t>TES_per_sqm.kWh.MT.Res.HH.Thermal.WH.DistrHeat.Steam_Distr</t>
  </si>
  <si>
    <t>TES_per_sqm.kWh.MT.Res.HH.Thermal.WH.Elc.Elec</t>
  </si>
  <si>
    <t>TES_per_sqm.kWh.MT.Res.HH.Thermal.WH.TotalSolar.Solar</t>
  </si>
  <si>
    <t>TES_per_sqm.kWh.MT.Res.HH.Thermal.CO.Solids.Solids</t>
  </si>
  <si>
    <t>TES_per_sqm.kWh.MT.Res.HH.Thermal.CO.LPG.LPG</t>
  </si>
  <si>
    <t>TES_per_sqm.kWh.MT.Res.HH.Thermal.CO.Gas.NG_Biogas</t>
  </si>
  <si>
    <t>TES_per_sqm.kWh.MT.Res.HH.Thermal.CO.Biomass.Biomass_Waste</t>
  </si>
  <si>
    <t>TES_per_sqm.kWh.MT.Res.HH.Thermal.CO.Elc.Elec</t>
  </si>
  <si>
    <t>MT - CO2 emissions per surface area</t>
  </si>
  <si>
    <t>EMI_per_sqm.kgCO2.MT.Res.HH.Thermal.SH.Solids.Solids</t>
  </si>
  <si>
    <t>EMI_per_sqm.kgCO2.MT.Res.HH.Thermal.SH.LPG.LPG</t>
  </si>
  <si>
    <t>EMI_per_sqm.kgCO2.MT.Res.HH.Thermal.SH.Oil.Oil_LiqBio</t>
  </si>
  <si>
    <t>EMI_per_sqm.kgCO2.MT.Res.HH.Thermal.SH.Gas.NG_Biogas</t>
  </si>
  <si>
    <t>EMI_per_sqm.kgCO2.MT.Res.HH.Thermal.SH.Biomass.Biomass_Waste</t>
  </si>
  <si>
    <t>EMI_per_sqm.kgCO2.MT.Res.HH.Thermal.SH.Geo.Geo</t>
  </si>
  <si>
    <t>EMI_per_sqm.kgCO2.MT.Res.HH.Thermal.SH.DistrHeat.Steam_Distr</t>
  </si>
  <si>
    <t>EMI_per_sqm.kgCO2.MT.Res.HH.Thermal.SH.AdvElc.Elec</t>
  </si>
  <si>
    <t>EMI_per_sqm.kgCO2.MT.Res.HH.Thermal.SH.ConvElc.Elec</t>
  </si>
  <si>
    <t>EMI_per_sqm.kgCO2.MT.Res.HH.Thermal.SH.TotalCirculation.Elec</t>
  </si>
  <si>
    <t>EMI_per_sqm.kgCO2.MT.Res.HH.Thermal.SC.AC.Elec</t>
  </si>
  <si>
    <t>EMI_per_sqm.kgCO2.MT.Res.HH.Thermal.WH.Solids.Solids</t>
  </si>
  <si>
    <t>EMI_per_sqm.kgCO2.MT.Res.HH.Thermal.WH.LPG.LPG</t>
  </si>
  <si>
    <t>EMI_per_sqm.kgCO2.MT.Res.HH.Thermal.WH.Oil.Oil_LiqBio</t>
  </si>
  <si>
    <t>EMI_per_sqm.kgCO2.MT.Res.HH.Thermal.WH.Gas.NG_Biogas</t>
  </si>
  <si>
    <t>EMI_per_sqm.kgCO2.MT.Res.HH.Thermal.WH.Biomass.Biomass_Waste</t>
  </si>
  <si>
    <t>EMI_per_sqm.kgCO2.MT.Res.HH.Thermal.WH.Geo.Geo</t>
  </si>
  <si>
    <t>EMI_per_sqm.kgCO2.MT.Res.HH.Thermal.WH.DistrHeat.Steam_Distr</t>
  </si>
  <si>
    <t>EMI_per_sqm.kgCO2.MT.Res.HH.Thermal.WH.Elc.Elec</t>
  </si>
  <si>
    <t>EMI_per_sqm.kgCO2.MT.Res.HH.Thermal.WH.TotalSolar.Solar</t>
  </si>
  <si>
    <t>EMI_per_sqm.kgCO2.MT.Res.HH.Thermal.CO.Solids.Solids</t>
  </si>
  <si>
    <t>EMI_per_sqm.kgCO2.MT.Res.HH.Thermal.CO.LPG.LPG</t>
  </si>
  <si>
    <t>EMI_per_sqm.kgCO2.MT.Res.HH.Thermal.CO.Gas.NG_Biogas</t>
  </si>
  <si>
    <t>EMI_per_sqm.kgCO2.MT.Res.HH.Thermal.CO.Biomass.Biomass_Waste</t>
  </si>
  <si>
    <t>EMI_per_sqm.kgCO2.MT.Res.HH.Thermal.CO.Elc.Elec</t>
  </si>
  <si>
    <t>MT - Number of new and renovated households</t>
  </si>
  <si>
    <t>NUM.number.MT.Res.HHnew.Thermal</t>
  </si>
  <si>
    <t>NUM.number.MT.Res.HHnew.Thermal.SH</t>
  </si>
  <si>
    <t>NUM.number.MT.Res.HHnew.Thermal.SH.Solids</t>
  </si>
  <si>
    <t>NUM.number.MT.Res.HHnew.Thermal.SH.LPG</t>
  </si>
  <si>
    <t>NUM.number.MT.Res.HHnew.Thermal.SH.Oil</t>
  </si>
  <si>
    <t>NUM.number.MT.Res.HHnew.Thermal.SH.Gas</t>
  </si>
  <si>
    <t>NUM.number.MT.Res.HHnew.Thermal.SH.Biomass</t>
  </si>
  <si>
    <t>NUM.number.MT.Res.HHnew.Thermal.SH.Geo</t>
  </si>
  <si>
    <t>NUM.number.MT.Res.HHnew.Thermal.SH.DistrHeat</t>
  </si>
  <si>
    <t>NUM.number.MT.Res.HHnew.Thermal.SH.AdvElc</t>
  </si>
  <si>
    <t>NUM.number.MT.Res.HHnew.Thermal.SH.ConvElc</t>
  </si>
  <si>
    <t>NUM.number.MT.Res.HHnew.Thermal.SC</t>
  </si>
  <si>
    <t>NUM.number.MT.Res.HHnew.Thermal.SC.AC</t>
  </si>
  <si>
    <t>NUM.number.MT.Res.HHnew.Thermal.WH</t>
  </si>
  <si>
    <t>NUM.number.MT.Res.HHnew.Thermal.WH.Solids</t>
  </si>
  <si>
    <t>NUM.number.MT.Res.HHnew.Thermal.WH.LPG</t>
  </si>
  <si>
    <t>NUM.number.MT.Res.HHnew.Thermal.WH.Oil</t>
  </si>
  <si>
    <t>NUM.number.MT.Res.HHnew.Thermal.WH.Gas</t>
  </si>
  <si>
    <t>NUM.number.MT.Res.HHnew.Thermal.WH.Biomass</t>
  </si>
  <si>
    <t>NUM.number.MT.Res.HHnew.Thermal.WH.Geo</t>
  </si>
  <si>
    <t>NUM.number.MT.Res.HHnew.Thermal.WH.DistrHeat</t>
  </si>
  <si>
    <t>NUM.number.MT.Res.HHnew.Thermal.WH.Elc</t>
  </si>
  <si>
    <t>NUM.number.MT.Res.HHnew.Thermal.WH.Solar</t>
  </si>
  <si>
    <t>NUM.number.MT.Res.HHnew.Thermal.CO</t>
  </si>
  <si>
    <t>NUM.number.MT.Res.HHnew.Thermal.CO.Solids</t>
  </si>
  <si>
    <t>NUM.number.MT.Res.HHnew.Thermal.CO.LPG</t>
  </si>
  <si>
    <t>NUM.number.MT.Res.HHnew.Thermal.CO.Gas</t>
  </si>
  <si>
    <t>NUM.number.MT.Res.HHnew.Thermal.CO.Biomass</t>
  </si>
  <si>
    <t>NUM.number.MT.Res.HHnew.Thermal.CO.Elc</t>
  </si>
  <si>
    <t>MT - Final energy consumption in new and renovated households</t>
  </si>
  <si>
    <t>FEC.ktoe.MT.Res.HHnew.Thermal</t>
  </si>
  <si>
    <t>FEC.ktoe.MT.Res.HHnew.Thermal.SH</t>
  </si>
  <si>
    <t>FEC.ktoe.MT.Res.HHnew.Thermal.SH.Solids.Solids</t>
  </si>
  <si>
    <t>FEC.ktoe.MT.Res.HHnew.Thermal.SH.LPG.LPG</t>
  </si>
  <si>
    <t>FEC.ktoe.MT.Res.HHnew.Thermal.SH.Oil.Oil_LiqBio</t>
  </si>
  <si>
    <t>FEC.ktoe.MT.Res.HHnew.Thermal.SH.Gas.NG_Biogas</t>
  </si>
  <si>
    <t>FEC.ktoe.MT.Res.HHnew.Thermal.SH.Biomass.Biomass_Waste</t>
  </si>
  <si>
    <t>FEC.ktoe.MT.Res.HHnew.Thermal.SH.Geo.Geo</t>
  </si>
  <si>
    <t>FEC.ktoe.MT.Res.HHnew.Thermal.SH.DistrHeat.Steam_Distr</t>
  </si>
  <si>
    <t>FEC.ktoe.MT.Res.HHnew.Thermal.SH.AdvElc.Elec</t>
  </si>
  <si>
    <t>FEC.ktoe.MT.Res.HHnew.Thermal.SH.ConvElc.Elec</t>
  </si>
  <si>
    <t>FEC.ktoe.MT.Res.HHnew.Thermal.SH.TotalCirculation.Elec</t>
  </si>
  <si>
    <t>FEC.ktoe.MT.Res.HHnew.Thermal.SC</t>
  </si>
  <si>
    <t>FEC.ktoe.MT.Res.HHnew.Thermal.SC.AC.Elec</t>
  </si>
  <si>
    <t>FEC.ktoe.MT.Res.HHnew.Thermal.WH</t>
  </si>
  <si>
    <t>FEC.ktoe.MT.Res.HHnew.Thermal.WH.Solids.Solids</t>
  </si>
  <si>
    <t>FEC.ktoe.MT.Res.HHnew.Thermal.WH.LPG.LPG</t>
  </si>
  <si>
    <t>FEC.ktoe.MT.Res.HHnew.Thermal.WH.Oil.Oil_LiqBio</t>
  </si>
  <si>
    <t>FEC.ktoe.MT.Res.HHnew.Thermal.WH.Gas.NG_Biogas</t>
  </si>
  <si>
    <t>FEC.ktoe.MT.Res.HHnew.Thermal.WH.Biomass.Biomass_Waste</t>
  </si>
  <si>
    <t>FEC.ktoe.MT.Res.HHnew.Thermal.WH.Geo.Geo</t>
  </si>
  <si>
    <t>FEC.ktoe.MT.Res.HHnew.Thermal.WH.DistrHeat.Steam_Distr</t>
  </si>
  <si>
    <t>FEC.ktoe.MT.Res.HHnew.Thermal.WH.Elc.Elec</t>
  </si>
  <si>
    <t>FEC.ktoe.MT.Res.HHnew.Thermal.WH.TotalSolar.Solar</t>
  </si>
  <si>
    <t>FEC.ktoe.MT.Res.HHnew.Thermal.CO</t>
  </si>
  <si>
    <t>FEC.ktoe.MT.Res.HHnew.Thermal.CO.Solids.Solids</t>
  </si>
  <si>
    <t>FEC.ktoe.MT.Res.HHnew.Thermal.CO.LPG.LPG</t>
  </si>
  <si>
    <t>FEC.ktoe.MT.Res.HHnew.Thermal.CO.Gas.NG_Biogas</t>
  </si>
  <si>
    <t>FEC.ktoe.MT.Res.HHnew.Thermal.CO.Biomass.Biomass_Waste</t>
  </si>
  <si>
    <t>FEC.ktoe.MT.Res.HHnew.Thermal.CO.Elc.Elec</t>
  </si>
  <si>
    <t>MT - Thermal energy service in new and renovated households</t>
  </si>
  <si>
    <t>TES.ktoe.MT.Res.HHnew.Thermal</t>
  </si>
  <si>
    <t>TES.ktoe.MT.Res.HHnew.Thermal.SH</t>
  </si>
  <si>
    <t>TES.ktoe.MT.Res.HHnew.Thermal.SH.Solids.Solids</t>
  </si>
  <si>
    <t>TES.ktoe.MT.Res.HHnew.Thermal.SH.LPG.LPG</t>
  </si>
  <si>
    <t>TES.ktoe.MT.Res.HHnew.Thermal.SH.Oil.Oil_LiqBio</t>
  </si>
  <si>
    <t>TES.ktoe.MT.Res.HHnew.Thermal.SH.Gas.NG_Biogas</t>
  </si>
  <si>
    <t>TES.ktoe.MT.Res.HHnew.Thermal.SH.Biomass.Biomass_Waste</t>
  </si>
  <si>
    <t>TES.ktoe.MT.Res.HHnew.Thermal.SH.Geo.Geo</t>
  </si>
  <si>
    <t>TES.ktoe.MT.Res.HHnew.Thermal.SH.DistrHeat.Steam_Distr</t>
  </si>
  <si>
    <t>TES.ktoe.MT.Res.HHnew.Thermal.SH.AdvElc.Elec</t>
  </si>
  <si>
    <t>TES.ktoe.MT.Res.HHnew.Thermal.SH.ConvElc.Elec</t>
  </si>
  <si>
    <t>TES.ktoe.MT.Res.HHnew.Thermal.SH.TotalCirculation.Elec</t>
  </si>
  <si>
    <t>TES.ktoe.MT.Res.HHnew.Thermal.SC</t>
  </si>
  <si>
    <t>TES.ktoe.MT.Res.HHnew.Thermal.SC.AC.Elec</t>
  </si>
  <si>
    <t>TES.ktoe.MT.Res.HHnew.Thermal.WH</t>
  </si>
  <si>
    <t>TES.ktoe.MT.Res.HHnew.Thermal.WH.Solids.Solids</t>
  </si>
  <si>
    <t>TES.ktoe.MT.Res.HHnew.Thermal.WH.LPG.LPG</t>
  </si>
  <si>
    <t>TES.ktoe.MT.Res.HHnew.Thermal.WH.Oil.Oil_LiqBio</t>
  </si>
  <si>
    <t>TES.ktoe.MT.Res.HHnew.Thermal.WH.Gas.NG_Biogas</t>
  </si>
  <si>
    <t>TES.ktoe.MT.Res.HHnew.Thermal.WH.Biomass.Biomass_Waste</t>
  </si>
  <si>
    <t>TES.ktoe.MT.Res.HHnew.Thermal.WH.Geo.Geo</t>
  </si>
  <si>
    <t>TES.ktoe.MT.Res.HHnew.Thermal.WH.DistrHeat.Steam_Distr</t>
  </si>
  <si>
    <t>TES.ktoe.MT.Res.HHnew.Thermal.WH.Elc.Elec</t>
  </si>
  <si>
    <t>TES.ktoe.MT.Res.HHnew.Thermal.WH.TotalSolar.Solar</t>
  </si>
  <si>
    <t>TES.ktoe.MT.Res.HHnew.Thermal.CO</t>
  </si>
  <si>
    <t>TES.ktoe.MT.Res.HHnew.Thermal.CO.Solids.Solids</t>
  </si>
  <si>
    <t>TES.ktoe.MT.Res.HHnew.Thermal.CO.LPG.LPG</t>
  </si>
  <si>
    <t>TES.ktoe.MT.Res.HHnew.Thermal.CO.Gas.NG_Biogas</t>
  </si>
  <si>
    <t>TES.ktoe.MT.Res.HHnew.Thermal.CO.Biomass.Biomass_Waste</t>
  </si>
  <si>
    <t>TES.ktoe.MT.Res.HHnew.Thermal.CO.Elc.Elec</t>
  </si>
  <si>
    <t>MT - System efficiency indicator of new and renovated households</t>
  </si>
  <si>
    <t>Eff.ratio.MT.Res.HHnew.Thermal</t>
  </si>
  <si>
    <t>Eff.ratio.MT.Res.HHnew.Thermal.SH</t>
  </si>
  <si>
    <t>Eff.ratio.MT.Res.HHnew.Thermal.SH.Solids.Solids</t>
  </si>
  <si>
    <t>Eff.ratio.MT.Res.HHnew.Thermal.SH.LPG.LPG</t>
  </si>
  <si>
    <t>Eff.ratio.MT.Res.HHnew.Thermal.SH.Oil.Oil_LiqBio</t>
  </si>
  <si>
    <t>Eff.ratio.MT.Res.HHnew.Thermal.SH.Gas.NG_Biogas</t>
  </si>
  <si>
    <t>Eff.ratio.MT.Res.HHnew.Thermal.SH.Biomass.Biomass_Waste</t>
  </si>
  <si>
    <t>Eff.ratio.MT.Res.HHnew.Thermal.SH.Geo.Geo</t>
  </si>
  <si>
    <t>Eff.ratio.MT.Res.HHnew.Thermal.SH.DistrHeat.Steam_Distr</t>
  </si>
  <si>
    <t>Eff.ratio.MT.Res.HHnew.Thermal.SH.AdvElc.Elec</t>
  </si>
  <si>
    <t>Eff.ratio.MT.Res.HHnew.Thermal.SH.ConvElc.Elec</t>
  </si>
  <si>
    <t>Eff.ratio.MT.Res.HHnew.Thermal.SH.TotalCirculation.Elec</t>
  </si>
  <si>
    <t>Eff.ratio.MT.Res.HHnew.Thermal.SC</t>
  </si>
  <si>
    <t>Eff.ratio.MT.Res.HHnew.Thermal.SC.AC.Elec</t>
  </si>
  <si>
    <t>Eff.ratio.MT.Res.HHnew.Thermal.WH</t>
  </si>
  <si>
    <t>Eff.ratio.MT.Res.HHnew.Thermal.WH.Solids.Solids</t>
  </si>
  <si>
    <t>Eff.ratio.MT.Res.HHnew.Thermal.WH.LPG.LPG</t>
  </si>
  <si>
    <t>Eff.ratio.MT.Res.HHnew.Thermal.WH.Oil.Oil_LiqBio</t>
  </si>
  <si>
    <t>Eff.ratio.MT.Res.HHnew.Thermal.WH.Gas.NG_Biogas</t>
  </si>
  <si>
    <t>Eff.ratio.MT.Res.HHnew.Thermal.WH.Biomass.Biomass_Waste</t>
  </si>
  <si>
    <t>Eff.ratio.MT.Res.HHnew.Thermal.WH.Geo.Geo</t>
  </si>
  <si>
    <t>Eff.ratio.MT.Res.HHnew.Thermal.WH.DistrHeat.Steam_Distr</t>
  </si>
  <si>
    <t>Eff.ratio.MT.Res.HHnew.Thermal.WH.Elc.Elec</t>
  </si>
  <si>
    <t>Eff.ratio.MT.Res.HHnew.Thermal.WH.TotalSolar.Solar</t>
  </si>
  <si>
    <t>Eff.ratio.MT.Res.HHnew.Thermal.CO</t>
  </si>
  <si>
    <t>Eff.ratio.MT.Res.HHnew.Thermal.CO.Solids.Solids</t>
  </si>
  <si>
    <t>Eff.ratio.MT.Res.HHnew.Thermal.CO.LPG.LPG</t>
  </si>
  <si>
    <t>Eff.ratio.MT.Res.HHnew.Thermal.CO.Gas.NG_Biogas</t>
  </si>
  <si>
    <t>Eff.ratio.MT.Res.HHnew.Thermal.CO.Biomass.Biomass_Waste</t>
  </si>
  <si>
    <t>Eff.ratio.MT.Res.HHnew.Thermal.CO.Elc.Elec</t>
  </si>
  <si>
    <t>MT - CO2 emissions in new and renovated households</t>
  </si>
  <si>
    <t>EMI.ktCO2.MT.Res.HHnew.Thermal</t>
  </si>
  <si>
    <t>EMI.ktCO2.MT.Res.HHnew.Thermal.SH</t>
  </si>
  <si>
    <t>EMI.ktCO2.MT.Res.HHnew.Thermal.SH.Solids.Solids</t>
  </si>
  <si>
    <t>EMI.ktCO2.MT.Res.HHnew.Thermal.SH.LPG.LPG</t>
  </si>
  <si>
    <t>EMI.ktCO2.MT.Res.HHnew.Thermal.SH.Oil.Oil_LiqBio</t>
  </si>
  <si>
    <t>EMI.ktCO2.MT.Res.HHnew.Thermal.SH.Gas.NG_Biogas</t>
  </si>
  <si>
    <t>EMI.ktCO2.MT.Res.HHnew.Thermal.SH.Biomass.Biomass_Waste</t>
  </si>
  <si>
    <t>EMI.ktCO2.MT.Res.HHnew.Thermal.SH.Geo.Geo</t>
  </si>
  <si>
    <t>EMI.ktCO2.MT.Res.HHnew.Thermal.SH.DistrHeat.Steam_Distr</t>
  </si>
  <si>
    <t>EMI.ktCO2.MT.Res.HHnew.Thermal.SH.AdvElc.Elec</t>
  </si>
  <si>
    <t>EMI.ktCO2.MT.Res.HHnew.Thermal.SH.ConvElc.Elec</t>
  </si>
  <si>
    <t>EMI.ktCO2.MT.Res.HHnew.Thermal.SH.TotalCirculation.Elec</t>
  </si>
  <si>
    <t>EMI.ktCO2.MT.Res.HHnew.Thermal.SC</t>
  </si>
  <si>
    <t>EMI.ktCO2.MT.Res.HHnew.Thermal.SC.AC.Elec</t>
  </si>
  <si>
    <t>EMI.ktCO2.MT.Res.HHnew.Thermal.WH</t>
  </si>
  <si>
    <t>EMI.ktCO2.MT.Res.HHnew.Thermal.WH.Solids.Solids</t>
  </si>
  <si>
    <t>EMI.ktCO2.MT.Res.HHnew.Thermal.WH.LPG.LPG</t>
  </si>
  <si>
    <t>EMI.ktCO2.MT.Res.HHnew.Thermal.WH.Oil.Oil_LiqBio</t>
  </si>
  <si>
    <t>EMI.ktCO2.MT.Res.HHnew.Thermal.WH.Gas.NG_Biogas</t>
  </si>
  <si>
    <t>EMI.ktCO2.MT.Res.HHnew.Thermal.WH.Biomass.Biomass_Waste</t>
  </si>
  <si>
    <t>EMI.ktCO2.MT.Res.HHnew.Thermal.WH.Geo.Geo</t>
  </si>
  <si>
    <t>EMI.ktCO2.MT.Res.HHnew.Thermal.WH.DistrHeat.Steam_Distr</t>
  </si>
  <si>
    <t>EMI.ktCO2.MT.Res.HHnew.Thermal.WH.Elc.Elec</t>
  </si>
  <si>
    <t>EMI.ktCO2.MT.Res.HHnew.Thermal.WH.TotalSolar.Solar</t>
  </si>
  <si>
    <t>EMI.ktCO2.MT.Res.HHnew.Thermal.CO</t>
  </si>
  <si>
    <t>EMI.ktCO2.MT.Res.HHnew.Thermal.CO.Solids.Solids</t>
  </si>
  <si>
    <t>EMI.ktCO2.MT.Res.HHnew.Thermal.CO.LPG.LPG</t>
  </si>
  <si>
    <t>EMI.ktCO2.MT.Res.HHnew.Thermal.CO.Gas.NG_Biogas</t>
  </si>
  <si>
    <t>EMI.ktCO2.MT.Res.HHnew.Thermal.CO.Biomass.Biomass_Waste</t>
  </si>
  <si>
    <t>EMI.ktCO2.MT.Res.HHnew.Thermal.CO.Elc.Elec</t>
  </si>
  <si>
    <t>MT - Final energy consumption of new and renovated households (per household)</t>
  </si>
  <si>
    <t>FEC_per_household.kWh.MT.Res.HHnew.Thermal</t>
  </si>
  <si>
    <t>FEC_per_household.kWh.MT.Res.HHnew.Thermal.SH</t>
  </si>
  <si>
    <t>FEC_per_household.kWh.MT.Res.HHnew.Thermal.SH.Solids.Solids</t>
  </si>
  <si>
    <t>FEC_per_household.kWh.MT.Res.HHnew.Thermal.SH.LPG.LPG</t>
  </si>
  <si>
    <t>FEC_per_household.kWh.MT.Res.HHnew.Thermal.SH.Oil.Oil_LiqBio</t>
  </si>
  <si>
    <t>FEC_per_household.kWh.MT.Res.HHnew.Thermal.SH.Gas.NG_Biogas</t>
  </si>
  <si>
    <t>FEC_per_household.kWh.MT.Res.HHnew.Thermal.SH.Biomass.Biomass_Waste</t>
  </si>
  <si>
    <t>FEC_per_household.kWh.MT.Res.HHnew.Thermal.SH.Geo.Geo</t>
  </si>
  <si>
    <t>FEC_per_household.kWh.MT.Res.HHnew.Thermal.SH.DistrHeat.Steam_Distr</t>
  </si>
  <si>
    <t>FEC_per_household.kWh.MT.Res.HHnew.Thermal.SH.AdvElc.Elec</t>
  </si>
  <si>
    <t>FEC_per_household.kWh.MT.Res.HHnew.Thermal.SH.ConvElc.Elec</t>
  </si>
  <si>
    <t>FEC_per_household.kWh.MT.Res.HHnew.Thermal.SH.TotalCirculation.Elec</t>
  </si>
  <si>
    <t>FEC_per_household.kWh.MT.Res.HHnew.Thermal.SC</t>
  </si>
  <si>
    <t>FEC_per_household.kWh.MT.Res.HHnew.Thermal.SC.AC.Elec</t>
  </si>
  <si>
    <t>FEC_per_household.kWh.MT.Res.HHnew.Thermal.WH</t>
  </si>
  <si>
    <t>FEC_per_household.kWh.MT.Res.HHnew.Thermal.WH.Solids.Solids</t>
  </si>
  <si>
    <t>FEC_per_household.kWh.MT.Res.HHnew.Thermal.WH.LPG.LPG</t>
  </si>
  <si>
    <t>FEC_per_household.kWh.MT.Res.HHnew.Thermal.WH.Oil.Oil_LiqBio</t>
  </si>
  <si>
    <t>FEC_per_household.kWh.MT.Res.HHnew.Thermal.WH.Gas.NG_Biogas</t>
  </si>
  <si>
    <t>FEC_per_household.kWh.MT.Res.HHnew.Thermal.WH.Biomass.Biomass_Waste</t>
  </si>
  <si>
    <t>FEC_per_household.kWh.MT.Res.HHnew.Thermal.WH.Geo.Geo</t>
  </si>
  <si>
    <t>FEC_per_household.kWh.MT.Res.HHnew.Thermal.WH.DistrHeat.Steam_Distr</t>
  </si>
  <si>
    <t>FEC_per_household.kWh.MT.Res.HHnew.Thermal.WH.Elc.Elec</t>
  </si>
  <si>
    <t>FEC_per_household.kWh.MT.Res.HHnew.Thermal.WH.TotalSolar.Solar</t>
  </si>
  <si>
    <t>FEC_per_household.kWh.MT.Res.HHnew.Thermal.CO</t>
  </si>
  <si>
    <t>FEC_per_household.kWh.MT.Res.HHnew.Thermal.CO.Solids.Solids</t>
  </si>
  <si>
    <t>FEC_per_household.kWh.MT.Res.HHnew.Thermal.CO.LPG.LPG</t>
  </si>
  <si>
    <t>FEC_per_household.kWh.MT.Res.HHnew.Thermal.CO.Gas.NG_Biogas</t>
  </si>
  <si>
    <t>FEC_per_household.kWh.MT.Res.HHnew.Thermal.CO.Biomass.Biomass_Waste</t>
  </si>
  <si>
    <t>FEC_per_household.kWh.MT.Res.HHnew.Thermal.CO.Elc.Elec</t>
  </si>
  <si>
    <t>MT - Thermal energy service of new and renovated households (per household)</t>
  </si>
  <si>
    <t>TES_per_household.kWh.MT.Res.HHnew.Thermal</t>
  </si>
  <si>
    <t>TES_per_household.kWh.MT.Res.HHnew.Thermal.SH</t>
  </si>
  <si>
    <t>TES_per_household.kWh.MT.Res.HHnew.Thermal.SH.Solids.Solids</t>
  </si>
  <si>
    <t>TES_per_household.kWh.MT.Res.HHnew.Thermal.SH.LPG.LPG</t>
  </si>
  <si>
    <t>TES_per_household.kWh.MT.Res.HHnew.Thermal.SH.Oil.Oil_LiqBio</t>
  </si>
  <si>
    <t>TES_per_household.kWh.MT.Res.HHnew.Thermal.SH.Gas.NG_Biogas</t>
  </si>
  <si>
    <t>TES_per_household.kWh.MT.Res.HHnew.Thermal.SH.Biomass.Biomass_Waste</t>
  </si>
  <si>
    <t>TES_per_household.kWh.MT.Res.HHnew.Thermal.SH.Geo.Geo</t>
  </si>
  <si>
    <t>TES_per_household.kWh.MT.Res.HHnew.Thermal.SH.DistrHeat.Steam_Distr</t>
  </si>
  <si>
    <t>TES_per_household.kWh.MT.Res.HHnew.Thermal.SH.AdvElc.Elec</t>
  </si>
  <si>
    <t>TES_per_household.kWh.MT.Res.HHnew.Thermal.SH.ConvElc.Elec</t>
  </si>
  <si>
    <t>TES_per_household.kWh.MT.Res.HHnew.Thermal.SH.TotalCirculation.Elec</t>
  </si>
  <si>
    <t>TES_per_household.kWh.MT.Res.HHnew.Thermal.SC</t>
  </si>
  <si>
    <t>TES_per_household.kWh.MT.Res.HHnew.Thermal.SC.AC.Elec</t>
  </si>
  <si>
    <t>TES_per_household.kWh.MT.Res.HHnew.Thermal.WH</t>
  </si>
  <si>
    <t>TES_per_household.kWh.MT.Res.HHnew.Thermal.WH.Solids.Solids</t>
  </si>
  <si>
    <t>TES_per_household.kWh.MT.Res.HHnew.Thermal.WH.LPG.LPG</t>
  </si>
  <si>
    <t>TES_per_household.kWh.MT.Res.HHnew.Thermal.WH.Oil.Oil_LiqBio</t>
  </si>
  <si>
    <t>TES_per_household.kWh.MT.Res.HHnew.Thermal.WH.Gas.NG_Biogas</t>
  </si>
  <si>
    <t>TES_per_household.kWh.MT.Res.HHnew.Thermal.WH.Biomass.Biomass_Waste</t>
  </si>
  <si>
    <t>TES_per_household.kWh.MT.Res.HHnew.Thermal.WH.Geo.Geo</t>
  </si>
  <si>
    <t>TES_per_household.kWh.MT.Res.HHnew.Thermal.WH.DistrHeat.Steam_Distr</t>
  </si>
  <si>
    <t>TES_per_household.kWh.MT.Res.HHnew.Thermal.WH.Elc.Elec</t>
  </si>
  <si>
    <t>TES_per_household.kWh.MT.Res.HHnew.Thermal.WH.TotalSolar.Solar</t>
  </si>
  <si>
    <t>TES_per_household.kWh.MT.Res.HHnew.Thermal.CO</t>
  </si>
  <si>
    <t>TES_per_household.kWh.MT.Res.HHnew.Thermal.CO.Solids.Solids</t>
  </si>
  <si>
    <t>TES_per_household.kWh.MT.Res.HHnew.Thermal.CO.LPG.LPG</t>
  </si>
  <si>
    <t>TES_per_household.kWh.MT.Res.HHnew.Thermal.CO.Gas.NG_Biogas</t>
  </si>
  <si>
    <t>TES_per_household.kWh.MT.Res.HHnew.Thermal.CO.Biomass.Biomass_Waste</t>
  </si>
  <si>
    <t>TES_per_household.kWh.MT.Res.HHnew.Thermal.CO.Elc.Elec</t>
  </si>
  <si>
    <t>MT - CO2 emissions in new and renovated households (per household)</t>
  </si>
  <si>
    <t>EMI_per_household.kgCO2.MT.Res.HHnew.Thermal</t>
  </si>
  <si>
    <t>EMI_per_household.kgCO2.MT.Res.HHnew.Thermal.SH</t>
  </si>
  <si>
    <t>EMI_per_household.kgCO2.MT.Res.HHnew.Thermal.SH.Solids.Solids</t>
  </si>
  <si>
    <t>EMI_per_household.kgCO2.MT.Res.HHnew.Thermal.SH.LPG.LPG</t>
  </si>
  <si>
    <t>EMI_per_household.kgCO2.MT.Res.HHnew.Thermal.SH.Oil.Oil_LiqBio</t>
  </si>
  <si>
    <t>EMI_per_household.kgCO2.MT.Res.HHnew.Thermal.SH.Gas.NG_Biogas</t>
  </si>
  <si>
    <t>EMI_per_household.kgCO2.MT.Res.HHnew.Thermal.SH.Biomass.Biomass_Waste</t>
  </si>
  <si>
    <t>EMI_per_household.kgCO2.MT.Res.HHnew.Thermal.SH.Geo.Geo</t>
  </si>
  <si>
    <t>EMI_per_household.kgCO2.MT.Res.HHnew.Thermal.SH.DistrHeat.Steam_Distr</t>
  </si>
  <si>
    <t>EMI_per_household.kgCO2.MT.Res.HHnew.Thermal.SH.AdvElc.Elec</t>
  </si>
  <si>
    <t>EMI_per_household.kgCO2.MT.Res.HHnew.Thermal.SH.ConvElc.Elec</t>
  </si>
  <si>
    <t>EMI_per_household.kgCO2.MT.Res.HHnew.Thermal.SH.TotalCirculation.Elec</t>
  </si>
  <si>
    <t>EMI_per_household.kgCO2.MT.Res.HHnew.Thermal.SC</t>
  </si>
  <si>
    <t>EMI_per_household.kgCO2.MT.Res.HHnew.Thermal.SC.AC.Elec</t>
  </si>
  <si>
    <t>EMI_per_household.kgCO2.MT.Res.HHnew.Thermal.WH</t>
  </si>
  <si>
    <t>EMI_per_household.kgCO2.MT.Res.HHnew.Thermal.WH.Solids.Solids</t>
  </si>
  <si>
    <t>EMI_per_household.kgCO2.MT.Res.HHnew.Thermal.WH.LPG.LPG</t>
  </si>
  <si>
    <t>EMI_per_household.kgCO2.MT.Res.HHnew.Thermal.WH.Oil.Oil_LiqBio</t>
  </si>
  <si>
    <t>EMI_per_household.kgCO2.MT.Res.HHnew.Thermal.WH.Gas.NG_Biogas</t>
  </si>
  <si>
    <t>EMI_per_household.kgCO2.MT.Res.HHnew.Thermal.WH.Biomass.Biomass_Waste</t>
  </si>
  <si>
    <t>EMI_per_household.kgCO2.MT.Res.HHnew.Thermal.WH.Geo.Geo</t>
  </si>
  <si>
    <t>EMI_per_household.kgCO2.MT.Res.HHnew.Thermal.WH.DistrHeat.Steam_Distr</t>
  </si>
  <si>
    <t>EMI_per_household.kgCO2.MT.Res.HHnew.Thermal.WH.Elc.Elec</t>
  </si>
  <si>
    <t>EMI_per_household.kgCO2.MT.Res.HHnew.Thermal.WH.TotalSolar.Solar</t>
  </si>
  <si>
    <t>EMI_per_household.kgCO2.MT.Res.HHnew.Thermal.CO</t>
  </si>
  <si>
    <t>EMI_per_household.kgCO2.MT.Res.HHnew.Thermal.CO.Solids.Solids</t>
  </si>
  <si>
    <t>EMI_per_household.kgCO2.MT.Res.HHnew.Thermal.CO.LPG.LPG</t>
  </si>
  <si>
    <t>EMI_per_household.kgCO2.MT.Res.HHnew.Thermal.CO.Gas.NG_Biogas</t>
  </si>
  <si>
    <t>EMI_per_household.kgCO2.MT.Res.HHnew.Thermal.CO.Biomass.Biomass_Waste</t>
  </si>
  <si>
    <t>EMI_per_household.kgCO2.MT.Res.HHnew.Thermal.CO.Elc.Elec</t>
  </si>
  <si>
    <t>MT - Final energy consumption in new and renovated households per surface area</t>
  </si>
  <si>
    <t>FEC_per_sqm.kWh.MT.Res.HHnew.Thermal</t>
  </si>
  <si>
    <t>FEC_per_sqm.kWh.MT.Res.HHnew.Thermal.SH</t>
  </si>
  <si>
    <t>FEC_per_sqm.kWh.MT.Res.HHnew.Thermal.SH.Solids.Solids</t>
  </si>
  <si>
    <t>FEC_per_sqm.kWh.MT.Res.HHnew.Thermal.SH.LPG.LPG</t>
  </si>
  <si>
    <t>FEC_per_sqm.kWh.MT.Res.HHnew.Thermal.SH.Oil.Oil_LiqBio</t>
  </si>
  <si>
    <t>FEC_per_sqm.kWh.MT.Res.HHnew.Thermal.SH.Gas.NG_Biogas</t>
  </si>
  <si>
    <t>FEC_per_sqm.kWh.MT.Res.HHnew.Thermal.SH.Biomass.Biomass_Waste</t>
  </si>
  <si>
    <t>FEC_per_sqm.kWh.MT.Res.HHnew.Thermal.SH.Geo.Geo</t>
  </si>
  <si>
    <t>FEC_per_sqm.kWh.MT.Res.HHnew.Thermal.SH.DistrHeat.Steam_Distr</t>
  </si>
  <si>
    <t>FEC_per_sqm.kWh.MT.Res.HHnew.Thermal.SH.AdvElc.Elec</t>
  </si>
  <si>
    <t>FEC_per_sqm.kWh.MT.Res.HHnew.Thermal.SH.ConvElc.Elec</t>
  </si>
  <si>
    <t>FEC_per_sqm.kWh.MT.Res.HHnew.Thermal.SH.TotalCirculation.Elec</t>
  </si>
  <si>
    <t>FEC_per_sqm.kWh.MT.Res.HHnew.Thermal.SC</t>
  </si>
  <si>
    <t>FEC_per_sqm.kWh.MT.Res.HHnew.Thermal.SC.AC.Elec</t>
  </si>
  <si>
    <t>FEC_per_sqm.kWh.MT.Res.HHnew.Thermal.WH</t>
  </si>
  <si>
    <t>FEC_per_sqm.kWh.MT.Res.HHnew.Thermal.WH.Solids.Solids</t>
  </si>
  <si>
    <t>FEC_per_sqm.kWh.MT.Res.HHnew.Thermal.WH.LPG.LPG</t>
  </si>
  <si>
    <t>FEC_per_sqm.kWh.MT.Res.HHnew.Thermal.WH.Oil.Oil_LiqBio</t>
  </si>
  <si>
    <t>FEC_per_sqm.kWh.MT.Res.HHnew.Thermal.WH.Gas.NG_Biogas</t>
  </si>
  <si>
    <t>FEC_per_sqm.kWh.MT.Res.HHnew.Thermal.WH.Biomass.Biomass_Waste</t>
  </si>
  <si>
    <t>FEC_per_sqm.kWh.MT.Res.HHnew.Thermal.WH.Geo.Geo</t>
  </si>
  <si>
    <t>FEC_per_sqm.kWh.MT.Res.HHnew.Thermal.WH.DistrHeat.Steam_Distr</t>
  </si>
  <si>
    <t>FEC_per_sqm.kWh.MT.Res.HHnew.Thermal.WH.Elc.Elec</t>
  </si>
  <si>
    <t>FEC_per_sqm.kWh.MT.Res.HHnew.Thermal.WH.TotalSolar.Solar</t>
  </si>
  <si>
    <t>FEC_per_sqm.kWh.MT.Res.HHnew.Thermal.CO</t>
  </si>
  <si>
    <t>FEC_per_sqm.kWh.MT.Res.HHnew.Thermal.CO.Solids.Solids</t>
  </si>
  <si>
    <t>FEC_per_sqm.kWh.MT.Res.HHnew.Thermal.CO.LPG.LPG</t>
  </si>
  <si>
    <t>FEC_per_sqm.kWh.MT.Res.HHnew.Thermal.CO.Gas.NG_Biogas</t>
  </si>
  <si>
    <t>FEC_per_sqm.kWh.MT.Res.HHnew.Thermal.CO.Biomass.Biomass_Waste</t>
  </si>
  <si>
    <t>FEC_per_sqm.kWh.MT.Res.HHnew.Thermal.CO.Elc.Elec</t>
  </si>
  <si>
    <t>MT - Thermal energy service in new and renovated households per surface area</t>
  </si>
  <si>
    <t>TES_per_sqm.kWh.MT.Res.HHnew.Thermal</t>
  </si>
  <si>
    <t>TES_per_sqm.kWh.MT.Res.HHnew.Thermal.SH</t>
  </si>
  <si>
    <t>TES_per_sqm.kWh.MT.Res.HHnew.Thermal.SH.Solids.Solids</t>
  </si>
  <si>
    <t>TES_per_sqm.kWh.MT.Res.HHnew.Thermal.SH.LPG.LPG</t>
  </si>
  <si>
    <t>TES_per_sqm.kWh.MT.Res.HHnew.Thermal.SH.Oil.Oil_LiqBio</t>
  </si>
  <si>
    <t>TES_per_sqm.kWh.MT.Res.HHnew.Thermal.SH.Gas.NG_Biogas</t>
  </si>
  <si>
    <t>TES_per_sqm.kWh.MT.Res.HHnew.Thermal.SH.Biomass.Biomass_Waste</t>
  </si>
  <si>
    <t>TES_per_sqm.kWh.MT.Res.HHnew.Thermal.SH.Geo.Geo</t>
  </si>
  <si>
    <t>TES_per_sqm.kWh.MT.Res.HHnew.Thermal.SH.DistrHeat.Steam_Distr</t>
  </si>
  <si>
    <t>TES_per_sqm.kWh.MT.Res.HHnew.Thermal.SH.AdvElc.Elec</t>
  </si>
  <si>
    <t>TES_per_sqm.kWh.MT.Res.HHnew.Thermal.SH.ConvElc.Elec</t>
  </si>
  <si>
    <t>TES_per_sqm.kWh.MT.Res.HHnew.Thermal.SH.TotalCirculation.Elec</t>
  </si>
  <si>
    <t>TES_per_sqm.kWh.MT.Res.HHnew.Thermal.SC</t>
  </si>
  <si>
    <t>TES_per_sqm.kWh.MT.Res.HHnew.Thermal.SC.AC.Elec</t>
  </si>
  <si>
    <t>TES_per_sqm.kWh.MT.Res.HHnew.Thermal.WH</t>
  </si>
  <si>
    <t>TES_per_sqm.kWh.MT.Res.HHnew.Thermal.WH.Solids.Solids</t>
  </si>
  <si>
    <t>TES_per_sqm.kWh.MT.Res.HHnew.Thermal.WH.LPG.LPG</t>
  </si>
  <si>
    <t>TES_per_sqm.kWh.MT.Res.HHnew.Thermal.WH.Oil.Oil_LiqBio</t>
  </si>
  <si>
    <t>TES_per_sqm.kWh.MT.Res.HHnew.Thermal.WH.Gas.NG_Biogas</t>
  </si>
  <si>
    <t>TES_per_sqm.kWh.MT.Res.HHnew.Thermal.WH.Biomass.Biomass_Waste</t>
  </si>
  <si>
    <t>TES_per_sqm.kWh.MT.Res.HHnew.Thermal.WH.Geo.Geo</t>
  </si>
  <si>
    <t>TES_per_sqm.kWh.MT.Res.HHnew.Thermal.WH.DistrHeat.Steam_Distr</t>
  </si>
  <si>
    <t>TES_per_sqm.kWh.MT.Res.HHnew.Thermal.WH.Elc.Elec</t>
  </si>
  <si>
    <t>TES_per_sqm.kWh.MT.Res.HHnew.Thermal.WH.TotalSolar.Solar</t>
  </si>
  <si>
    <t>TES_per_sqm.kWh.MT.Res.HHnew.Thermal.CO</t>
  </si>
  <si>
    <t>TES_per_sqm.kWh.MT.Res.HHnew.Thermal.CO.Solids.Solids</t>
  </si>
  <si>
    <t>TES_per_sqm.kWh.MT.Res.HHnew.Thermal.CO.LPG.LPG</t>
  </si>
  <si>
    <t>TES_per_sqm.kWh.MT.Res.HHnew.Thermal.CO.Gas.NG_Biogas</t>
  </si>
  <si>
    <t>TES_per_sqm.kWh.MT.Res.HHnew.Thermal.CO.Biomass.Biomass_Waste</t>
  </si>
  <si>
    <t>TES_per_sqm.kWh.MT.Res.HHnew.Thermal.CO.Elc.Elec</t>
  </si>
  <si>
    <t>MT - CO2 emissions in new and renovated households per surface area</t>
  </si>
  <si>
    <t>EMI_per_sqm.kgCO2.MT.Res.HHnew.Thermal</t>
  </si>
  <si>
    <t>EMI_per_sqm.kgCO2.MT.Res.HHnew.Thermal.SH</t>
  </si>
  <si>
    <t>EMI_per_sqm.kgCO2.MT.Res.HHnew.Thermal.SH.Solids.Solids</t>
  </si>
  <si>
    <t>EMI_per_sqm.kgCO2.MT.Res.HHnew.Thermal.SH.LPG.LPG</t>
  </si>
  <si>
    <t>EMI_per_sqm.kgCO2.MT.Res.HHnew.Thermal.SH.Oil.Oil_LiqBio</t>
  </si>
  <si>
    <t>EMI_per_sqm.kgCO2.MT.Res.HHnew.Thermal.SH.Gas.NG_Biogas</t>
  </si>
  <si>
    <t>EMI_per_sqm.kgCO2.MT.Res.HHnew.Thermal.SH.Biomass.Biomass_Waste</t>
  </si>
  <si>
    <t>EMI_per_sqm.kgCO2.MT.Res.HHnew.Thermal.SH.Geo.Geo</t>
  </si>
  <si>
    <t>EMI_per_sqm.kgCO2.MT.Res.HHnew.Thermal.SH.DistrHeat.Steam_Distr</t>
  </si>
  <si>
    <t>EMI_per_sqm.kgCO2.MT.Res.HHnew.Thermal.SH.AdvElc.Elec</t>
  </si>
  <si>
    <t>EMI_per_sqm.kgCO2.MT.Res.HHnew.Thermal.SH.ConvElc.Elec</t>
  </si>
  <si>
    <t>EMI_per_sqm.kgCO2.MT.Res.HHnew.Thermal.SH.TotalCirculation.Elec</t>
  </si>
  <si>
    <t>EMI_per_sqm.kgCO2.MT.Res.HHnew.Thermal.SC</t>
  </si>
  <si>
    <t>EMI_per_sqm.kgCO2.MT.Res.HHnew.Thermal.SC.AC.Elec</t>
  </si>
  <si>
    <t>EMI_per_sqm.kgCO2.MT.Res.HHnew.Thermal.WH</t>
  </si>
  <si>
    <t>EMI_per_sqm.kgCO2.MT.Res.HHnew.Thermal.WH.Solids.Solids</t>
  </si>
  <si>
    <t>EMI_per_sqm.kgCO2.MT.Res.HHnew.Thermal.WH.LPG.LPG</t>
  </si>
  <si>
    <t>EMI_per_sqm.kgCO2.MT.Res.HHnew.Thermal.WH.Oil.Oil_LiqBio</t>
  </si>
  <si>
    <t>EMI_per_sqm.kgCO2.MT.Res.HHnew.Thermal.WH.Gas.NG_Biogas</t>
  </si>
  <si>
    <t>EMI_per_sqm.kgCO2.MT.Res.HHnew.Thermal.WH.Biomass.Biomass_Waste</t>
  </si>
  <si>
    <t>EMI_per_sqm.kgCO2.MT.Res.HHnew.Thermal.WH.Geo.Geo</t>
  </si>
  <si>
    <t>EMI_per_sqm.kgCO2.MT.Res.HHnew.Thermal.WH.DistrHeat.Steam_Distr</t>
  </si>
  <si>
    <t>EMI_per_sqm.kgCO2.MT.Res.HHnew.Thermal.WH.Elc.Elec</t>
  </si>
  <si>
    <t>EMI_per_sqm.kgCO2.MT.Res.HHnew.Thermal.WH.TotalSolar.Solar</t>
  </si>
  <si>
    <t>EMI_per_sqm.kgCO2.MT.Res.HHnew.Thermal.CO</t>
  </si>
  <si>
    <t>EMI_per_sqm.kgCO2.MT.Res.HHnew.Thermal.CO.Solids.Solids</t>
  </si>
  <si>
    <t>EMI_per_sqm.kgCO2.MT.Res.HHnew.Thermal.CO.LPG.LPG</t>
  </si>
  <si>
    <t>EMI_per_sqm.kgCO2.MT.Res.HHnew.Thermal.CO.Gas.NG_Biogas</t>
  </si>
  <si>
    <t>EMI_per_sqm.kgCO2.MT.Res.HHnew.Thermal.CO.Biomass.Biomass_Waste</t>
  </si>
  <si>
    <t>EMI_per_sqm.kgCO2.MT.Res.HHnew.Thermal.CO.Elc.Elec</t>
  </si>
  <si>
    <t>FEC.ktoe.MT.Res.HH.Appl.RF</t>
  </si>
  <si>
    <t>FEC.ktoe.MT.Res.HH.Appl.WM</t>
  </si>
  <si>
    <t>FEC.ktoe.MT.Res.HH.Appl.DR</t>
  </si>
  <si>
    <t>FEC.ktoe.MT.Res.HH.Appl.DW</t>
  </si>
  <si>
    <t>FEC.ktoe.MT.Res.HH.Appl.TV</t>
  </si>
  <si>
    <t>FEC.ktoe.MT.Res.HH.Appl.IT</t>
  </si>
  <si>
    <t>FEC.ktoe.MT.Res.HH.Appl.LI</t>
  </si>
  <si>
    <t>FEC.ktoe.MT.Res.HH.Appl.OA</t>
  </si>
  <si>
    <t>Size.MW.MT.Res.HH.Appl</t>
  </si>
  <si>
    <t>Size.MW.MT.Res.HH.Appl.RF</t>
  </si>
  <si>
    <t>Size.MW.MT.Res.HH.Appl.WM</t>
  </si>
  <si>
    <t>Size.MW.MT.Res.HH.Appl.DR</t>
  </si>
  <si>
    <t>Size.MW.MT.Res.HH.Appl.DW</t>
  </si>
  <si>
    <t>Size.MW.MT.Res.HH.Appl.TV</t>
  </si>
  <si>
    <t>Size.MW.MT.Res.HH.Appl.IT</t>
  </si>
  <si>
    <t>Size.MW.MT.Res.HH.Appl.LI</t>
  </si>
  <si>
    <t>Size.MW.MT.Res.HH.Appl.OA</t>
  </si>
  <si>
    <t>NUM.number.MT.Res.HH.Appl.RF</t>
  </si>
  <si>
    <t>NUM.number.MT.Res.HH.Appl.WM</t>
  </si>
  <si>
    <t>NUM.number.MT.Res.HH.Appl.DR</t>
  </si>
  <si>
    <t>NUM.number.MT.Res.HH.Appl.DW</t>
  </si>
  <si>
    <t>NUM.number.MT.Res.HH.Appl.TV</t>
  </si>
  <si>
    <t>NUM.number.MT.Res.HH.Appl.IT</t>
  </si>
  <si>
    <t>NUM.number.MT.Res.HH.Appl.LI</t>
  </si>
  <si>
    <t>NUM.number.MT.Res.HH.Appl.OA</t>
  </si>
  <si>
    <t>NUM.number.MT.Res.HH.Applnew.RF</t>
  </si>
  <si>
    <t>NUM.number.MT.Res.HH.Applnew.WM</t>
  </si>
  <si>
    <t>NUM.number.MT.Res.HH.Applnew.DR</t>
  </si>
  <si>
    <t>NUM.number.MT.Res.HH.Applnew.DW</t>
  </si>
  <si>
    <t>NUM.number.MT.Res.HH.Applnew.TV</t>
  </si>
  <si>
    <t>NUM.number.MT.Res.HH.Applnew.IT</t>
  </si>
  <si>
    <t>NUM.number.MT.Res.HH.Applnew.LI</t>
  </si>
  <si>
    <t>NUM.number.MT.Res.HH.Applnew.OA</t>
  </si>
  <si>
    <t>NUM.number.MT.Res.HH.Applrepl.RF</t>
  </si>
  <si>
    <t>NUM.number.MT.Res.HH.Applrepl.WM</t>
  </si>
  <si>
    <t>NUM.number.MT.Res.HH.Applrepl.DR</t>
  </si>
  <si>
    <t>NUM.number.MT.Res.HH.Applrepl.DW</t>
  </si>
  <si>
    <t>NUM.number.MT.Res.HH.Applrepl.TV</t>
  </si>
  <si>
    <t>NUM.number.MT.Res.HH.Applrepl.IT</t>
  </si>
  <si>
    <t>NUM.number.MT.Res.HH.Applrepl.LI</t>
  </si>
  <si>
    <t>NUM.number.MT.Res.HH.Applrepl.OA</t>
  </si>
  <si>
    <t>Op.hours.MT.Res.HH.Appl.RF</t>
  </si>
  <si>
    <t>Op.hours.MT.Res.HH.Appl.WM</t>
  </si>
  <si>
    <t>Op.hours.MT.Res.HH.Appl.DR</t>
  </si>
  <si>
    <t>Op.hours.MT.Res.HH.Appl.DW</t>
  </si>
  <si>
    <t>Op.hours.MT.Res.HH.Appl.TV</t>
  </si>
  <si>
    <t>Op.hours.MT.Res.HH.Appl.IT</t>
  </si>
  <si>
    <t>Op.hours.MT.Res.HH.Appl.LI</t>
  </si>
  <si>
    <t>Op.hours.MT.Res.HH.Appl.OA</t>
  </si>
  <si>
    <t>Size_per_appl.W.MT.Res.HH.Appl.RF</t>
  </si>
  <si>
    <t>Size_per_appl.W.MT.Res.HH.Appl.WM</t>
  </si>
  <si>
    <t>Size_per_appl.W.MT.Res.HH.Appl.DR</t>
  </si>
  <si>
    <t>Size_per_appl.W.MT.Res.HH.Appl.DW</t>
  </si>
  <si>
    <t>Size_per_appl.W.MT.Res.HH.Appl.TV</t>
  </si>
  <si>
    <t>Size_per_appl.W.MT.Res.HH.Appl.IT</t>
  </si>
  <si>
    <t>Size_per_appl.W.MT.Res.HH.Appl.LI</t>
  </si>
  <si>
    <t>Size_per_appl.W.MT.Res.HH.Appl.OA</t>
  </si>
  <si>
    <t>Size_per_appl.W.MT.Res.HH.Applnew.RF</t>
  </si>
  <si>
    <t>Size_per_appl.W.MT.Res.HH.Applnew.WM</t>
  </si>
  <si>
    <t>Size_per_appl.W.MT.Res.HH.Applnew.DR</t>
  </si>
  <si>
    <t>Size_per_appl.W.MT.Res.HH.Applnew.DW</t>
  </si>
  <si>
    <t>Size_per_appl.W.MT.Res.HH.Applnew.TV</t>
  </si>
  <si>
    <t>Size_per_appl.W.MT.Res.HH.Applnew.IT</t>
  </si>
  <si>
    <t>Size_per_appl.W.MT.Res.HH.Applnew.LI</t>
  </si>
  <si>
    <t>Size_per_appl.W.MT.Res.HH.Applnew.OA</t>
  </si>
  <si>
    <t>NUM.number_per_household.MT.Res.HH.Appl.RF</t>
  </si>
  <si>
    <t>NUM.number_per_household.MT.Res.HH.Appl.WM</t>
  </si>
  <si>
    <t>NUM.number_per_household.MT.Res.HH.Appl.DR</t>
  </si>
  <si>
    <t>NUM.number_per_household.MT.Res.HH.Appl.DW</t>
  </si>
  <si>
    <t>NUM.number_per_household.MT.Res.HH.Appl.TV</t>
  </si>
  <si>
    <t>NUM.number_per_household.MT.Res.HH.Appl.IT</t>
  </si>
  <si>
    <t>NUM.number_per_household.MT.Res.HH.Appl.LI</t>
  </si>
  <si>
    <t>NUM.number_per_household.MT.Res.HH.Appl.OA</t>
  </si>
  <si>
    <t>Size_per_household.W.MT.Res.HH.Appl.RF</t>
  </si>
  <si>
    <t>Size_per_household.W.MT.Res.HH.Appl.WM</t>
  </si>
  <si>
    <t>Size_per_household.W.MT.Res.HH.Appl.DR</t>
  </si>
  <si>
    <t>Size_per_household.W.MT.Res.HH.Appl.DW</t>
  </si>
  <si>
    <t>Size_per_household.W.MT.Res.HH.Appl.TV</t>
  </si>
  <si>
    <t>Size_per_household.W.MT.Res.HH.Appl.IT</t>
  </si>
  <si>
    <t>Size_per_household.W.MT.Res.HH.Appl.LI</t>
  </si>
  <si>
    <t>Size_per_household.W.MT.Res.HH.Appl.OA</t>
  </si>
  <si>
    <t>FEC_per_household.kWh.MT.Res.HH.Appl.RF</t>
  </si>
  <si>
    <t>FEC_per_household.kWh.MT.Res.HH.Appl.WM</t>
  </si>
  <si>
    <t>FEC_per_household.kWh.MT.Res.HH.Appl.DR</t>
  </si>
  <si>
    <t>FEC_per_household.kWh.MT.Res.HH.Appl.DW</t>
  </si>
  <si>
    <t>FEC_per_household.kWh.MT.Res.HH.Appl.TV</t>
  </si>
  <si>
    <t>FEC_per_household.kWh.MT.Res.HH.Appl.IT</t>
  </si>
  <si>
    <t>FEC_per_household.kWh.MT.Res.HH.Appl.LI</t>
  </si>
  <si>
    <t>FEC_per_household.kWh.MT.Res.HH.Appl.OA</t>
  </si>
  <si>
    <t>Lumens_per_household.lumen.MT.Res.HH.Appl.LI</t>
  </si>
  <si>
    <t>MT - Number of households (detailed structure)</t>
  </si>
  <si>
    <t>NUM.number.MT.Res.HH.Thermal.SH.Solids.SH</t>
  </si>
  <si>
    <t>NUM.number.MT.Res.HH.Thermal.SH.Solids.SC.AC</t>
  </si>
  <si>
    <t>NUM.number.MT.Res.HH.Thermal.SH.Solids.WH.Solids.NoSolar</t>
  </si>
  <si>
    <t>NUM.number.MT.Res.HH.Thermal.SH.Solids.WH.LPG.NoSolar</t>
  </si>
  <si>
    <t>NUM.number.MT.Res.HH.Thermal.SH.Solids.WH.LPG.Solar</t>
  </si>
  <si>
    <t>NUM.number.MT.Res.HH.Thermal.SH.Solids.WH.Elc.NoSolar</t>
  </si>
  <si>
    <t>NUM.number.MT.Res.HH.Thermal.SH.Solids.WH.Elc.Solar</t>
  </si>
  <si>
    <t>NUM.number.MT.Res.HH.Thermal.SH.Solids.CO.Solids</t>
  </si>
  <si>
    <t>NUM.number.MT.Res.HH.Thermal.SH.Solids.CO.LPG</t>
  </si>
  <si>
    <t>NUM.number.MT.Res.HH.Thermal.SH.Solids.CO.Elc</t>
  </si>
  <si>
    <t>NUM.number.MT.Res.HH.Thermal.SH.LPG.SH</t>
  </si>
  <si>
    <t>NUM.number.MT.Res.HH.Thermal.SH.LPG.SC.AC</t>
  </si>
  <si>
    <t>NUM.number.MT.Res.HH.Thermal.SH.LPG.WH.LPG.NoSolar</t>
  </si>
  <si>
    <t>NUM.number.MT.Res.HH.Thermal.SH.LPG.WH.LPG.Solar</t>
  </si>
  <si>
    <t>NUM.number.MT.Res.HH.Thermal.SH.LPG.WH.Elc.NoSolar</t>
  </si>
  <si>
    <t>NUM.number.MT.Res.HH.Thermal.SH.LPG.WH.Elc.Solar</t>
  </si>
  <si>
    <t>NUM.number.MT.Res.HH.Thermal.SH.LPG.CO.LPG</t>
  </si>
  <si>
    <t>NUM.number.MT.Res.HH.Thermal.SH.LPG.CO.Elc</t>
  </si>
  <si>
    <t>NUM.number.MT.Res.HH.Thermal.SH.Oil.SH</t>
  </si>
  <si>
    <t>NUM.number.MT.Res.HH.Thermal.SH.Oil.SC.AC</t>
  </si>
  <si>
    <t>NUM.number.MT.Res.HH.Thermal.SH.Oil.WH.Oil.NoSolar</t>
  </si>
  <si>
    <t>NUM.number.MT.Res.HH.Thermal.SH.Oil.WH.Oil.Solar</t>
  </si>
  <si>
    <t>NUM.number.MT.Res.HH.Thermal.SH.Oil.WH.Elc.NoSolar</t>
  </si>
  <si>
    <t>NUM.number.MT.Res.HH.Thermal.SH.Oil.WH.Elc.Solar</t>
  </si>
  <si>
    <t>NUM.number.MT.Res.HH.Thermal.SH.Oil.CO.LPG</t>
  </si>
  <si>
    <t>NUM.number.MT.Res.HH.Thermal.SH.Oil.CO.Elc</t>
  </si>
  <si>
    <t>NUM.number.MT.Res.HH.Thermal.SH.Gas.SH</t>
  </si>
  <si>
    <t>NUM.number.MT.Res.HH.Thermal.SH.Gas.SC.AC</t>
  </si>
  <si>
    <t>NUM.number.MT.Res.HH.Thermal.SH.Gas.WH.Gas.NoSolar</t>
  </si>
  <si>
    <t>NUM.number.MT.Res.HH.Thermal.SH.Gas.WH.Gas.Solar</t>
  </si>
  <si>
    <t>NUM.number.MT.Res.HH.Thermal.SH.Gas.WH.Elc.NoSolar</t>
  </si>
  <si>
    <t>NUM.number.MT.Res.HH.Thermal.SH.Gas.WH.Elc.Solar</t>
  </si>
  <si>
    <t>NUM.number.MT.Res.HH.Thermal.SH.Gas.CO.Gas</t>
  </si>
  <si>
    <t>NUM.number.MT.Res.HH.Thermal.SH.Gas.CO.Elc</t>
  </si>
  <si>
    <t>NUM.number.MT.Res.HH.Thermal.SH.Biomass.SH</t>
  </si>
  <si>
    <t>NUM.number.MT.Res.HH.Thermal.SH.Biomass.SC.AC</t>
  </si>
  <si>
    <t>NUM.number.MT.Res.HH.Thermal.SH.Biomass.WH.Biomass.NoSolar</t>
  </si>
  <si>
    <t>NUM.number.MT.Res.HH.Thermal.SH.Biomass.WH.Biomass.Solar</t>
  </si>
  <si>
    <t>NUM.number.MT.Res.HH.Thermal.SH.Biomass.WH.LPG.NoSolar</t>
  </si>
  <si>
    <t>NUM.number.MT.Res.HH.Thermal.SH.Biomass.WH.LPG.Solar</t>
  </si>
  <si>
    <t>NUM.number.MT.Res.HH.Thermal.SH.Biomass.WH.Elc.NoSolar</t>
  </si>
  <si>
    <t>NUM.number.MT.Res.HH.Thermal.SH.Biomass.WH.Elc.Solar</t>
  </si>
  <si>
    <t>NUM.number.MT.Res.HH.Thermal.SH.Biomass.CO.Biomass</t>
  </si>
  <si>
    <t>NUM.number.MT.Res.HH.Thermal.SH.Biomass.CO.LPG</t>
  </si>
  <si>
    <t>NUM.number.MT.Res.HH.Thermal.SH.Biomass.CO.Elc</t>
  </si>
  <si>
    <t>NUM.number.MT.Res.HH.Thermal.SH.Geo.SH</t>
  </si>
  <si>
    <t>NUM.number.MT.Res.HH.Thermal.SH.Geo.SC.AC</t>
  </si>
  <si>
    <t>NUM.number.MT.Res.HH.Thermal.SH.Geo.WH.Geo.NoSolar</t>
  </si>
  <si>
    <t>NUM.number.MT.Res.HH.Thermal.SH.Geo.WH.Geo.Solar</t>
  </si>
  <si>
    <t>NUM.number.MT.Res.HH.Thermal.SH.Geo.WH.Elc.NoSolar</t>
  </si>
  <si>
    <t>NUM.number.MT.Res.HH.Thermal.SH.Geo.WH.Elc.Solar</t>
  </si>
  <si>
    <t>NUM.number.MT.Res.HH.Thermal.SH.Geo.CO.LPG</t>
  </si>
  <si>
    <t>NUM.number.MT.Res.HH.Thermal.SH.Geo.CO.Elc</t>
  </si>
  <si>
    <t>NUM.number.MT.Res.HH.Thermal.SH.DistrHeat.SH</t>
  </si>
  <si>
    <t>NUM.number.MT.Res.HH.Thermal.SH.DistrHeat.SC.AC</t>
  </si>
  <si>
    <t>NUM.number.MT.Res.HH.Thermal.SH.DistrHeat.WH.DistrHeat.NoSolar</t>
  </si>
  <si>
    <t>NUM.number.MT.Res.HH.Thermal.SH.DistrHeat.WH.DistrHeat.Solar</t>
  </si>
  <si>
    <t>NUM.number.MT.Res.HH.Thermal.SH.DistrHeat.WH.Elc.NoSolar</t>
  </si>
  <si>
    <t>NUM.number.MT.Res.HH.Thermal.SH.DistrHeat.WH.Elc.Solar</t>
  </si>
  <si>
    <t>NUM.number.MT.Res.HH.Thermal.SH.DistrHeat.CO.LPG</t>
  </si>
  <si>
    <t>NUM.number.MT.Res.HH.Thermal.SH.DistrHeat.CO.Elc</t>
  </si>
  <si>
    <t>NUM.number.MT.Res.HH.Thermal.SH.AdvElc.SH</t>
  </si>
  <si>
    <t>NUM.number.MT.Res.HH.Thermal.SH.AdvElc.SC.AC</t>
  </si>
  <si>
    <t>NUM.number.MT.Res.HH.Thermal.SH.AdvElc.WH.LPG.NoSolar</t>
  </si>
  <si>
    <t>NUM.number.MT.Res.HH.Thermal.SH.AdvElc.WH.LPG.Solar</t>
  </si>
  <si>
    <t>NUM.number.MT.Res.HH.Thermal.SH.AdvElc.WH.Elc.NoSolar</t>
  </si>
  <si>
    <t>NUM.number.MT.Res.HH.Thermal.SH.AdvElc.WH.Elc.Solar</t>
  </si>
  <si>
    <t>NUM.number.MT.Res.HH.Thermal.SH.AdvElc.CO.LPG</t>
  </si>
  <si>
    <t>NUM.number.MT.Res.HH.Thermal.SH.AdvElc.CO.Elc</t>
  </si>
  <si>
    <t>NUM.number.MT.Res.HH.Thermal.SH.ConvElc.SH</t>
  </si>
  <si>
    <t>NUM.number.MT.Res.HH.Thermal.SH.ConvElc.SC.AC</t>
  </si>
  <si>
    <t>NUM.number.MT.Res.HH.Thermal.SH.ConvElc.WH.LPG.NoSolar</t>
  </si>
  <si>
    <t>NUM.number.MT.Res.HH.Thermal.SH.ConvElc.WH.LPG.Solar</t>
  </si>
  <si>
    <t>NUM.number.MT.Res.HH.Thermal.SH.ConvElc.WH.Elc.NoSolar</t>
  </si>
  <si>
    <t>NUM.number.MT.Res.HH.Thermal.SH.ConvElc.WH.Elc.Solar</t>
  </si>
  <si>
    <t>NUM.number.MT.Res.HH.Thermal.SH.ConvElc.CO.LPG</t>
  </si>
  <si>
    <t>NUM.number.MT.Res.HH.Thermal.SH.ConvElc.CO.Elc</t>
  </si>
  <si>
    <t>MT - Retired equipment (detailed structure)</t>
  </si>
  <si>
    <t>NUM.number.MT.Res.HH.ThermalOut.SH.Solids</t>
  </si>
  <si>
    <t>NUM.number.MT.Res.HH.ThermalOut.SH.Solids.SH</t>
  </si>
  <si>
    <t>NUM.number.MT.Res.HH.ThermalOut.SH.Solids.SC.AC</t>
  </si>
  <si>
    <t>NUM.number.MT.Res.HH.ThermalOut.SH.Solids.WH.Solids.NoSolar</t>
  </si>
  <si>
    <t>NUM.number.MT.Res.HH.ThermalOut.SH.Solids.WH.LPG.NoSolar</t>
  </si>
  <si>
    <t>NUM.number.MT.Res.HH.ThermalOut.SH.Solids.WH.LPG.Solar</t>
  </si>
  <si>
    <t>NUM.number.MT.Res.HH.ThermalOut.SH.Solids.WH.Elc.NoSolar</t>
  </si>
  <si>
    <t>NUM.number.MT.Res.HH.ThermalOut.SH.Solids.WH.Elc.Solar</t>
  </si>
  <si>
    <t>NUM.number.MT.Res.HH.ThermalOut.SH.Solids.CO.Solids</t>
  </si>
  <si>
    <t>NUM.number.MT.Res.HH.ThermalOut.SH.Solids.CO.LPG</t>
  </si>
  <si>
    <t>NUM.number.MT.Res.HH.ThermalOut.SH.Solids.CO.Elc</t>
  </si>
  <si>
    <t>NUM.number.MT.Res.HH.ThermalOut.SH.LPG</t>
  </si>
  <si>
    <t>NUM.number.MT.Res.HH.ThermalOut.SH.LPG.SH</t>
  </si>
  <si>
    <t>NUM.number.MT.Res.HH.ThermalOut.SH.LPG.SC.AC</t>
  </si>
  <si>
    <t>NUM.number.MT.Res.HH.ThermalOut.SH.LPG.WH.LPG.NoSolar</t>
  </si>
  <si>
    <t>NUM.number.MT.Res.HH.ThermalOut.SH.LPG.WH.LPG.Solar</t>
  </si>
  <si>
    <t>NUM.number.MT.Res.HH.ThermalOut.SH.LPG.WH.Elc.NoSolar</t>
  </si>
  <si>
    <t>NUM.number.MT.Res.HH.ThermalOut.SH.LPG.WH.Elc.Solar</t>
  </si>
  <si>
    <t>NUM.number.MT.Res.HH.ThermalOut.SH.LPG.CO.LPG</t>
  </si>
  <si>
    <t>NUM.number.MT.Res.HH.ThermalOut.SH.LPG.CO.Elc</t>
  </si>
  <si>
    <t>NUM.number.MT.Res.HH.ThermalOut.SH.Oil</t>
  </si>
  <si>
    <t>NUM.number.MT.Res.HH.ThermalOut.SH.Oil.SH</t>
  </si>
  <si>
    <t>NUM.number.MT.Res.HH.ThermalOut.SH.Oil.SC.AC</t>
  </si>
  <si>
    <t>NUM.number.MT.Res.HH.ThermalOut.SH.Oil.WH.Oil.NoSolar</t>
  </si>
  <si>
    <t>NUM.number.MT.Res.HH.ThermalOut.SH.Oil.WH.Oil.Solar</t>
  </si>
  <si>
    <t>NUM.number.MT.Res.HH.ThermalOut.SH.Oil.WH.Elc.NoSolar</t>
  </si>
  <si>
    <t>NUM.number.MT.Res.HH.ThermalOut.SH.Oil.WH.Elc.Solar</t>
  </si>
  <si>
    <t>NUM.number.MT.Res.HH.ThermalOut.SH.Oil.CO.LPG</t>
  </si>
  <si>
    <t>NUM.number.MT.Res.HH.ThermalOut.SH.Oil.CO.Elc</t>
  </si>
  <si>
    <t>NUM.number.MT.Res.HH.ThermalOut.SH.Gas</t>
  </si>
  <si>
    <t>NUM.number.MT.Res.HH.ThermalOut.SH.Gas.SH</t>
  </si>
  <si>
    <t>NUM.number.MT.Res.HH.ThermalOut.SH.Gas.SC.AC</t>
  </si>
  <si>
    <t>NUM.number.MT.Res.HH.ThermalOut.SH.Gas.WH.Gas.NoSolar</t>
  </si>
  <si>
    <t>NUM.number.MT.Res.HH.ThermalOut.SH.Gas.WH.Gas.Solar</t>
  </si>
  <si>
    <t>NUM.number.MT.Res.HH.ThermalOut.SH.Gas.WH.Elc.NoSolar</t>
  </si>
  <si>
    <t>NUM.number.MT.Res.HH.ThermalOut.SH.Gas.WH.Elc.Solar</t>
  </si>
  <si>
    <t>NUM.number.MT.Res.HH.ThermalOut.SH.Gas.CO.Gas</t>
  </si>
  <si>
    <t>NUM.number.MT.Res.HH.ThermalOut.SH.Gas.CO.Elc</t>
  </si>
  <si>
    <t>NUM.number.MT.Res.HH.ThermalOut.SH.Biomass</t>
  </si>
  <si>
    <t>NUM.number.MT.Res.HH.ThermalOut.SH.Biomass.SH</t>
  </si>
  <si>
    <t>NUM.number.MT.Res.HH.ThermalOut.SH.Biomass.SC.AC</t>
  </si>
  <si>
    <t>NUM.number.MT.Res.HH.ThermalOut.SH.Biomass.WH.Biomass.NoSolar</t>
  </si>
  <si>
    <t>NUM.number.MT.Res.HH.ThermalOut.SH.Biomass.WH.Biomass.Solar</t>
  </si>
  <si>
    <t>NUM.number.MT.Res.HH.ThermalOut.SH.Biomass.WH.LPG.NoSolar</t>
  </si>
  <si>
    <t>NUM.number.MT.Res.HH.ThermalOut.SH.Biomass.WH.LPG.Solar</t>
  </si>
  <si>
    <t>NUM.number.MT.Res.HH.ThermalOut.SH.Biomass.WH.Elc.NoSolar</t>
  </si>
  <si>
    <t>NUM.number.MT.Res.HH.ThermalOut.SH.Biomass.WH.Elc.Solar</t>
  </si>
  <si>
    <t>NUM.number.MT.Res.HH.ThermalOut.SH.Biomass.CO.Biomass</t>
  </si>
  <si>
    <t>NUM.number.MT.Res.HH.ThermalOut.SH.Biomass.CO.LPG</t>
  </si>
  <si>
    <t>NUM.number.MT.Res.HH.ThermalOut.SH.Biomass.CO.Elc</t>
  </si>
  <si>
    <t>NUM.number.MT.Res.HH.ThermalOut.SH.Geo</t>
  </si>
  <si>
    <t>NUM.number.MT.Res.HH.ThermalOut.SH.Geo.SH</t>
  </si>
  <si>
    <t>NUM.number.MT.Res.HH.ThermalOut.SH.Geo.SC.AC</t>
  </si>
  <si>
    <t>NUM.number.MT.Res.HH.ThermalOut.SH.Geo.WH.Geo.NoSolar</t>
  </si>
  <si>
    <t>NUM.number.MT.Res.HH.ThermalOut.SH.Geo.WH.Geo.Solar</t>
  </si>
  <si>
    <t>NUM.number.MT.Res.HH.ThermalOut.SH.Geo.WH.Elc.NoSolar</t>
  </si>
  <si>
    <t>NUM.number.MT.Res.HH.ThermalOut.SH.Geo.WH.Elc.Solar</t>
  </si>
  <si>
    <t>NUM.number.MT.Res.HH.ThermalOut.SH.Geo.CO.LPG</t>
  </si>
  <si>
    <t>NUM.number.MT.Res.HH.ThermalOut.SH.Geo.CO.Elc</t>
  </si>
  <si>
    <t>NUM.number.MT.Res.HH.ThermalOut.SH.DistrHeat</t>
  </si>
  <si>
    <t>NUM.number.MT.Res.HH.ThermalOut.SH.DistrHeat.SH</t>
  </si>
  <si>
    <t>NUM.number.MT.Res.HH.ThermalOut.SH.DistrHeat.SC.AC</t>
  </si>
  <si>
    <t>NUM.number.MT.Res.HH.ThermalOut.SH.DistrHeat.WH.DistrHeat.NoSolar</t>
  </si>
  <si>
    <t>NUM.number.MT.Res.HH.ThermalOut.SH.DistrHeat.WH.DistrHeat.Solar</t>
  </si>
  <si>
    <t>NUM.number.MT.Res.HH.ThermalOut.SH.DistrHeat.WH.Elc.NoSolar</t>
  </si>
  <si>
    <t>NUM.number.MT.Res.HH.ThermalOut.SH.DistrHeat.WH.Elc.Solar</t>
  </si>
  <si>
    <t>NUM.number.MT.Res.HH.ThermalOut.SH.DistrHeat.CO.LPG</t>
  </si>
  <si>
    <t>NUM.number.MT.Res.HH.ThermalOut.SH.DistrHeat.CO.Elc</t>
  </si>
  <si>
    <t>NUM.number.MT.Res.HH.ThermalOut.SH.AdvElc</t>
  </si>
  <si>
    <t>NUM.number.MT.Res.HH.ThermalOut.SH.AdvElc.SH</t>
  </si>
  <si>
    <t>NUM.number.MT.Res.HH.ThermalOut.SH.AdvElc.SC.AC</t>
  </si>
  <si>
    <t>NUM.number.MT.Res.HH.ThermalOut.SH.AdvElc.WH.LPG.NoSolar</t>
  </si>
  <si>
    <t>NUM.number.MT.Res.HH.ThermalOut.SH.AdvElc.WH.LPG.Solar</t>
  </si>
  <si>
    <t>NUM.number.MT.Res.HH.ThermalOut.SH.AdvElc.WH.Elc.NoSolar</t>
  </si>
  <si>
    <t>NUM.number.MT.Res.HH.ThermalOut.SH.AdvElc.WH.Elc.Solar</t>
  </si>
  <si>
    <t>NUM.number.MT.Res.HH.ThermalOut.SH.AdvElc.CO.LPG</t>
  </si>
  <si>
    <t>NUM.number.MT.Res.HH.ThermalOut.SH.AdvElc.CO.Elc</t>
  </si>
  <si>
    <t>NUM.number.MT.Res.HH.ThermalOut.SH.ConvElc</t>
  </si>
  <si>
    <t>NUM.number.MT.Res.HH.ThermalOut.SH.ConvElc.SH</t>
  </si>
  <si>
    <t>NUM.number.MT.Res.HH.ThermalOut.SH.ConvElc.SC.AC</t>
  </si>
  <si>
    <t>NUM.number.MT.Res.HH.ThermalOut.SH.ConvElc.WH.LPG.NoSolar</t>
  </si>
  <si>
    <t>NUM.number.MT.Res.HH.ThermalOut.SH.ConvElc.WH.LPG.Solar</t>
  </si>
  <si>
    <t>NUM.number.MT.Res.HH.ThermalOut.SH.ConvElc.WH.Elc.NoSolar</t>
  </si>
  <si>
    <t>NUM.number.MT.Res.HH.ThermalOut.SH.ConvElc.WH.Elc.Solar</t>
  </si>
  <si>
    <t>NUM.number.MT.Res.HH.ThermalOut.SH.ConvElc.CO.LPG</t>
  </si>
  <si>
    <t>NUM.number.MT.Res.HH.ThermalOut.SH.ConvElc.CO.Elc</t>
  </si>
  <si>
    <t>MT - New equipment installations (detailed structure)</t>
  </si>
  <si>
    <t>NUM.number.MT.Res.HH.ThermalNew.SH.Solids</t>
  </si>
  <si>
    <t>NUM.number.MT.Res.HH.ThermalNew.SH.Solids.SH</t>
  </si>
  <si>
    <t>NUM.number.MT.Res.HH.ThermalNew.SH.Solids.SC.AC</t>
  </si>
  <si>
    <t>NUM.number.MT.Res.HH.ThermalNew.SH.Solids.WH.Solids.NoSolar</t>
  </si>
  <si>
    <t>NUM.number.MT.Res.HH.ThermalNew.SH.Solids.WH.LPG.NoSolar</t>
  </si>
  <si>
    <t>NUM.number.MT.Res.HH.ThermalNew.SH.Solids.WH.LPG.Solar</t>
  </si>
  <si>
    <t>NUM.number.MT.Res.HH.ThermalNew.SH.Solids.WH.Elc.NoSolar</t>
  </si>
  <si>
    <t>NUM.number.MT.Res.HH.ThermalNew.SH.Solids.WH.Elc.Solar</t>
  </si>
  <si>
    <t>NUM.number.MT.Res.HH.ThermalNew.SH.Solids.CO.Solids</t>
  </si>
  <si>
    <t>NUM.number.MT.Res.HH.ThermalNew.SH.Solids.CO.LPG</t>
  </si>
  <si>
    <t>NUM.number.MT.Res.HH.ThermalNew.SH.Solids.CO.Elc</t>
  </si>
  <si>
    <t>NUM.number.MT.Res.HH.ThermalNew.SH.LPG</t>
  </si>
  <si>
    <t>NUM.number.MT.Res.HH.ThermalNew.SH.LPG.SH</t>
  </si>
  <si>
    <t>NUM.number.MT.Res.HH.ThermalNew.SH.LPG.SC.AC</t>
  </si>
  <si>
    <t>NUM.number.MT.Res.HH.ThermalNew.SH.LPG.WH.LPG.NoSolar</t>
  </si>
  <si>
    <t>NUM.number.MT.Res.HH.ThermalNew.SH.LPG.WH.LPG.Solar</t>
  </si>
  <si>
    <t>NUM.number.MT.Res.HH.ThermalNew.SH.LPG.WH.Elc.NoSolar</t>
  </si>
  <si>
    <t>NUM.number.MT.Res.HH.ThermalNew.SH.LPG.WH.Elc.Solar</t>
  </si>
  <si>
    <t>NUM.number.MT.Res.HH.ThermalNew.SH.LPG.CO.LPG</t>
  </si>
  <si>
    <t>NUM.number.MT.Res.HH.ThermalNew.SH.LPG.CO.Elc</t>
  </si>
  <si>
    <t>NUM.number.MT.Res.HH.ThermalNew.SH.Oil</t>
  </si>
  <si>
    <t>NUM.number.MT.Res.HH.ThermalNew.SH.Oil.SH</t>
  </si>
  <si>
    <t>NUM.number.MT.Res.HH.ThermalNew.SH.Oil.SC.AC</t>
  </si>
  <si>
    <t>NUM.number.MT.Res.HH.ThermalNew.SH.Oil.WH.Oil.NoSolar</t>
  </si>
  <si>
    <t>NUM.number.MT.Res.HH.ThermalNew.SH.Oil.WH.Oil.Solar</t>
  </si>
  <si>
    <t>NUM.number.MT.Res.HH.ThermalNew.SH.Oil.WH.Elc.NoSolar</t>
  </si>
  <si>
    <t>NUM.number.MT.Res.HH.ThermalNew.SH.Oil.WH.Elc.Solar</t>
  </si>
  <si>
    <t>NUM.number.MT.Res.HH.ThermalNew.SH.Oil.CO.LPG</t>
  </si>
  <si>
    <t>NUM.number.MT.Res.HH.ThermalNew.SH.Oil.CO.Elc</t>
  </si>
  <si>
    <t>NUM.number.MT.Res.HH.ThermalNew.SH.Gas</t>
  </si>
  <si>
    <t>NUM.number.MT.Res.HH.ThermalNew.SH.Gas.SH</t>
  </si>
  <si>
    <t>NUM.number.MT.Res.HH.ThermalNew.SH.Gas.SC.AC</t>
  </si>
  <si>
    <t>NUM.number.MT.Res.HH.ThermalNew.SH.Gas.WH.Gas.NoSolar</t>
  </si>
  <si>
    <t>NUM.number.MT.Res.HH.ThermalNew.SH.Gas.WH.Gas.Solar</t>
  </si>
  <si>
    <t>NUM.number.MT.Res.HH.ThermalNew.SH.Gas.WH.Elc.NoSolar</t>
  </si>
  <si>
    <t>NUM.number.MT.Res.HH.ThermalNew.SH.Gas.WH.Elc.Solar</t>
  </si>
  <si>
    <t>NUM.number.MT.Res.HH.ThermalNew.SH.Gas.CO.Gas</t>
  </si>
  <si>
    <t>NUM.number.MT.Res.HH.ThermalNew.SH.Gas.CO.Elc</t>
  </si>
  <si>
    <t>NUM.number.MT.Res.HH.ThermalNew.SH.Biomass</t>
  </si>
  <si>
    <t>NUM.number.MT.Res.HH.ThermalNew.SH.Biomass.SH</t>
  </si>
  <si>
    <t>NUM.number.MT.Res.HH.ThermalNew.SH.Biomass.SC.AC</t>
  </si>
  <si>
    <t>NUM.number.MT.Res.HH.ThermalNew.SH.Biomass.WH.Biomass.NoSolar</t>
  </si>
  <si>
    <t>NUM.number.MT.Res.HH.ThermalNew.SH.Biomass.WH.Biomass.Solar</t>
  </si>
  <si>
    <t>NUM.number.MT.Res.HH.ThermalNew.SH.Biomass.WH.LPG.NoSolar</t>
  </si>
  <si>
    <t>NUM.number.MT.Res.HH.ThermalNew.SH.Biomass.WH.LPG.Solar</t>
  </si>
  <si>
    <t>NUM.number.MT.Res.HH.ThermalNew.SH.Biomass.WH.Elc.NoSolar</t>
  </si>
  <si>
    <t>NUM.number.MT.Res.HH.ThermalNew.SH.Biomass.WH.Elc.Solar</t>
  </si>
  <si>
    <t>NUM.number.MT.Res.HH.ThermalNew.SH.Biomass.CO.Biomass</t>
  </si>
  <si>
    <t>NUM.number.MT.Res.HH.ThermalNew.SH.Biomass.CO.LPG</t>
  </si>
  <si>
    <t>NUM.number.MT.Res.HH.ThermalNew.SH.Biomass.CO.Elc</t>
  </si>
  <si>
    <t>NUM.number.MT.Res.HH.ThermalNew.SH.Geo</t>
  </si>
  <si>
    <t>NUM.number.MT.Res.HH.ThermalNew.SH.Geo.SH</t>
  </si>
  <si>
    <t>NUM.number.MT.Res.HH.ThermalNew.SH.Geo.SC.AC</t>
  </si>
  <si>
    <t>NUM.number.MT.Res.HH.ThermalNew.SH.Geo.WH.Geo.NoSolar</t>
  </si>
  <si>
    <t>NUM.number.MT.Res.HH.ThermalNew.SH.Geo.WH.Geo.Solar</t>
  </si>
  <si>
    <t>NUM.number.MT.Res.HH.ThermalNew.SH.Geo.WH.Elc.NoSolar</t>
  </si>
  <si>
    <t>NUM.number.MT.Res.HH.ThermalNew.SH.Geo.WH.Elc.Solar</t>
  </si>
  <si>
    <t>NUM.number.MT.Res.HH.ThermalNew.SH.Geo.CO.LPG</t>
  </si>
  <si>
    <t>NUM.number.MT.Res.HH.ThermalNew.SH.Geo.CO.Elc</t>
  </si>
  <si>
    <t>NUM.number.MT.Res.HH.ThermalNew.SH.DistrHeat</t>
  </si>
  <si>
    <t>NUM.number.MT.Res.HH.ThermalNew.SH.DistrHeat.SH</t>
  </si>
  <si>
    <t>NUM.number.MT.Res.HH.ThermalNew.SH.DistrHeat.SC.AC</t>
  </si>
  <si>
    <t>NUM.number.MT.Res.HH.ThermalNew.SH.DistrHeat.WH.DistrHeat.NoSolar</t>
  </si>
  <si>
    <t>NUM.number.MT.Res.HH.ThermalNew.SH.DistrHeat.WH.DistrHeat.Solar</t>
  </si>
  <si>
    <t>NUM.number.MT.Res.HH.ThermalNew.SH.DistrHeat.WH.Elc.NoSolar</t>
  </si>
  <si>
    <t>NUM.number.MT.Res.HH.ThermalNew.SH.DistrHeat.WH.Elc.Solar</t>
  </si>
  <si>
    <t>NUM.number.MT.Res.HH.ThermalNew.SH.DistrHeat.CO.LPG</t>
  </si>
  <si>
    <t>NUM.number.MT.Res.HH.ThermalNew.SH.DistrHeat.CO.Elc</t>
  </si>
  <si>
    <t>NUM.number.MT.Res.HH.ThermalNew.SH.AdvElc</t>
  </si>
  <si>
    <t>NUM.number.MT.Res.HH.ThermalNew.SH.AdvElc.SH</t>
  </si>
  <si>
    <t>NUM.number.MT.Res.HH.ThermalNew.SH.AdvElc.SC.AC</t>
  </si>
  <si>
    <t>NUM.number.MT.Res.HH.ThermalNew.SH.AdvElc.WH.LPG.NoSolar</t>
  </si>
  <si>
    <t>NUM.number.MT.Res.HH.ThermalNew.SH.AdvElc.WH.LPG.Solar</t>
  </si>
  <si>
    <t>NUM.number.MT.Res.HH.ThermalNew.SH.AdvElc.WH.Elc.NoSolar</t>
  </si>
  <si>
    <t>NUM.number.MT.Res.HH.ThermalNew.SH.AdvElc.WH.Elc.Solar</t>
  </si>
  <si>
    <t>NUM.number.MT.Res.HH.ThermalNew.SH.AdvElc.CO.LPG</t>
  </si>
  <si>
    <t>NUM.number.MT.Res.HH.ThermalNew.SH.AdvElc.CO.Elc</t>
  </si>
  <si>
    <t>NUM.number.MT.Res.HH.ThermalNew.SH.ConvElc</t>
  </si>
  <si>
    <t>NUM.number.MT.Res.HH.ThermalNew.SH.ConvElc.SH</t>
  </si>
  <si>
    <t>NUM.number.MT.Res.HH.ThermalNew.SH.ConvElc.SC.AC</t>
  </si>
  <si>
    <t>NUM.number.MT.Res.HH.ThermalNew.SH.ConvElc.WH.LPG.NoSolar</t>
  </si>
  <si>
    <t>NUM.number.MT.Res.HH.ThermalNew.SH.ConvElc.WH.LPG.Solar</t>
  </si>
  <si>
    <t>NUM.number.MT.Res.HH.ThermalNew.SH.ConvElc.WH.Elc.NoSolar</t>
  </si>
  <si>
    <t>NUM.number.MT.Res.HH.ThermalNew.SH.ConvElc.WH.Elc.Solar</t>
  </si>
  <si>
    <t>NUM.number.MT.Res.HH.ThermalNew.SH.ConvElc.CO.LPG</t>
  </si>
  <si>
    <t>NUM.number.MT.Res.HH.ThermalNew.SH.ConvElc.CO.Elc</t>
  </si>
  <si>
    <t>MT - New equipment installations in new and renovated households (detailed structure)</t>
  </si>
  <si>
    <t>NUM.number.MT.Res.HHnew.ThermalNew.SH.Solids</t>
  </si>
  <si>
    <t>NUM.number.MT.Res.HHnew.ThermalNew.SH.Solids.SH</t>
  </si>
  <si>
    <t>NUM.number.MT.Res.HHnew.ThermalNew.SH.Solids.SC.AC</t>
  </si>
  <si>
    <t>NUM.number.MT.Res.HHnew.ThermalNew.SH.Solids.WH.Solids.NoSolar</t>
  </si>
  <si>
    <t>NUM.number.MT.Res.HHnew.ThermalNew.SH.Solids.WH.LPG.NoSolar</t>
  </si>
  <si>
    <t>NUM.number.MT.Res.HHnew.ThermalNew.SH.Solids.WH.LPG.Solar</t>
  </si>
  <si>
    <t>NUM.number.MT.Res.HHnew.ThermalNew.SH.Solids.WH.Elc.NoSolar</t>
  </si>
  <si>
    <t>NUM.number.MT.Res.HHnew.ThermalNew.SH.Solids.WH.Elc.Solar</t>
  </si>
  <si>
    <t>NUM.number.MT.Res.HHnew.ThermalNew.SH.Solids.CO.Solids</t>
  </si>
  <si>
    <t>NUM.number.MT.Res.HHnew.ThermalNew.SH.Solids.CO.LPG</t>
  </si>
  <si>
    <t>NUM.number.MT.Res.HHnew.ThermalNew.SH.Solids.CO.Elc</t>
  </si>
  <si>
    <t>NUM.number.MT.Res.HHnew.ThermalNew.SH.LPG</t>
  </si>
  <si>
    <t>NUM.number.MT.Res.HHnew.ThermalNew.SH.LPG.SH</t>
  </si>
  <si>
    <t>NUM.number.MT.Res.HHnew.ThermalNew.SH.LPG.SC.AC</t>
  </si>
  <si>
    <t>NUM.number.MT.Res.HHnew.ThermalNew.SH.LPG.WH.LPG.NoSolar</t>
  </si>
  <si>
    <t>NUM.number.MT.Res.HHnew.ThermalNew.SH.LPG.WH.LPG.Solar</t>
  </si>
  <si>
    <t>NUM.number.MT.Res.HHnew.ThermalNew.SH.LPG.WH.Elc.NoSolar</t>
  </si>
  <si>
    <t>NUM.number.MT.Res.HHnew.ThermalNew.SH.LPG.WH.Elc.Solar</t>
  </si>
  <si>
    <t>NUM.number.MT.Res.HHnew.ThermalNew.SH.LPG.CO.LPG</t>
  </si>
  <si>
    <t>NUM.number.MT.Res.HHnew.ThermalNew.SH.LPG.CO.Elc</t>
  </si>
  <si>
    <t>NUM.number.MT.Res.HHnew.ThermalNew.SH.Oil</t>
  </si>
  <si>
    <t>NUM.number.MT.Res.HHnew.ThermalNew.SH.Oil.SH</t>
  </si>
  <si>
    <t>NUM.number.MT.Res.HHnew.ThermalNew.SH.Oil.SC.AC</t>
  </si>
  <si>
    <t>NUM.number.MT.Res.HHnew.ThermalNew.SH.Oil.WH.Oil.NoSolar</t>
  </si>
  <si>
    <t>NUM.number.MT.Res.HHnew.ThermalNew.SH.Oil.WH.Oil.Solar</t>
  </si>
  <si>
    <t>NUM.number.MT.Res.HHnew.ThermalNew.SH.Oil.WH.Elc.NoSolar</t>
  </si>
  <si>
    <t>NUM.number.MT.Res.HHnew.ThermalNew.SH.Oil.WH.Elc.Solar</t>
  </si>
  <si>
    <t>NUM.number.MT.Res.HHnew.ThermalNew.SH.Oil.CO.LPG</t>
  </si>
  <si>
    <t>NUM.number.MT.Res.HHnew.ThermalNew.SH.Oil.CO.Elc</t>
  </si>
  <si>
    <t>NUM.number.MT.Res.HHnew.ThermalNew.SH.Gas</t>
  </si>
  <si>
    <t>NUM.number.MT.Res.HHnew.ThermalNew.SH.Gas.SH</t>
  </si>
  <si>
    <t>NUM.number.MT.Res.HHnew.ThermalNew.SH.Gas.SC.AC</t>
  </si>
  <si>
    <t>NUM.number.MT.Res.HHnew.ThermalNew.SH.Gas.WH.Gas.NoSolar</t>
  </si>
  <si>
    <t>NUM.number.MT.Res.HHnew.ThermalNew.SH.Gas.WH.Gas.Solar</t>
  </si>
  <si>
    <t>NUM.number.MT.Res.HHnew.ThermalNew.SH.Gas.WH.Elc.NoSolar</t>
  </si>
  <si>
    <t>NUM.number.MT.Res.HHnew.ThermalNew.SH.Gas.WH.Elc.Solar</t>
  </si>
  <si>
    <t>NUM.number.MT.Res.HHnew.ThermalNew.SH.Gas.CO.Gas</t>
  </si>
  <si>
    <t>NUM.number.MT.Res.HHnew.ThermalNew.SH.Gas.CO.Elc</t>
  </si>
  <si>
    <t>NUM.number.MT.Res.HHnew.ThermalNew.SH.Biomass</t>
  </si>
  <si>
    <t>NUM.number.MT.Res.HHnew.ThermalNew.SH.Biomass.SH</t>
  </si>
  <si>
    <t>NUM.number.MT.Res.HHnew.ThermalNew.SH.Biomass.SC.AC</t>
  </si>
  <si>
    <t>NUM.number.MT.Res.HHnew.ThermalNew.SH.Biomass.WH.Biomass.NoSolar</t>
  </si>
  <si>
    <t>NUM.number.MT.Res.HHnew.ThermalNew.SH.Biomass.WH.Biomass.Solar</t>
  </si>
  <si>
    <t>NUM.number.MT.Res.HHnew.ThermalNew.SH.Biomass.WH.LPG.NoSolar</t>
  </si>
  <si>
    <t>NUM.number.MT.Res.HHnew.ThermalNew.SH.Biomass.WH.LPG.Solar</t>
  </si>
  <si>
    <t>NUM.number.MT.Res.HHnew.ThermalNew.SH.Biomass.WH.Elc.NoSolar</t>
  </si>
  <si>
    <t>NUM.number.MT.Res.HHnew.ThermalNew.SH.Biomass.WH.Elc.Solar</t>
  </si>
  <si>
    <t>NUM.number.MT.Res.HHnew.ThermalNew.SH.Biomass.CO.Biomass</t>
  </si>
  <si>
    <t>NUM.number.MT.Res.HHnew.ThermalNew.SH.Biomass.CO.LPG</t>
  </si>
  <si>
    <t>NUM.number.MT.Res.HHnew.ThermalNew.SH.Biomass.CO.Elc</t>
  </si>
  <si>
    <t>NUM.number.MT.Res.HHnew.ThermalNew.SH.Geo</t>
  </si>
  <si>
    <t>NUM.number.MT.Res.HHnew.ThermalNew.SH.Geo.SH</t>
  </si>
  <si>
    <t>NUM.number.MT.Res.HHnew.ThermalNew.SH.Geo.SC.AC</t>
  </si>
  <si>
    <t>NUM.number.MT.Res.HHnew.ThermalNew.SH.Geo.WH.Geo.NoSolar</t>
  </si>
  <si>
    <t>NUM.number.MT.Res.HHnew.ThermalNew.SH.Geo.WH.Geo.Solar</t>
  </si>
  <si>
    <t>NUM.number.MT.Res.HHnew.ThermalNew.SH.Geo.WH.Elc.NoSolar</t>
  </si>
  <si>
    <t>NUM.number.MT.Res.HHnew.ThermalNew.SH.Geo.WH.Elc.Solar</t>
  </si>
  <si>
    <t>NUM.number.MT.Res.HHnew.ThermalNew.SH.Geo.CO.LPG</t>
  </si>
  <si>
    <t>NUM.number.MT.Res.HHnew.ThermalNew.SH.Geo.CO.Elc</t>
  </si>
  <si>
    <t>NUM.number.MT.Res.HHnew.ThermalNew.SH.DistrHeat</t>
  </si>
  <si>
    <t>NUM.number.MT.Res.HHnew.ThermalNew.SH.DistrHeat.SH</t>
  </si>
  <si>
    <t>NUM.number.MT.Res.HHnew.ThermalNew.SH.DistrHeat.SC.AC</t>
  </si>
  <si>
    <t>NUM.number.MT.Res.HHnew.ThermalNew.SH.DistrHeat.WH.DistrHeat.NoSolar</t>
  </si>
  <si>
    <t>NUM.number.MT.Res.HHnew.ThermalNew.SH.DistrHeat.WH.DistrHeat.Solar</t>
  </si>
  <si>
    <t>NUM.number.MT.Res.HHnew.ThermalNew.SH.DistrHeat.WH.Elc.NoSolar</t>
  </si>
  <si>
    <t>NUM.number.MT.Res.HHnew.ThermalNew.SH.DistrHeat.WH.Elc.Solar</t>
  </si>
  <si>
    <t>NUM.number.MT.Res.HHnew.ThermalNew.SH.DistrHeat.CO.LPG</t>
  </si>
  <si>
    <t>NUM.number.MT.Res.HHnew.ThermalNew.SH.DistrHeat.CO.Elc</t>
  </si>
  <si>
    <t>NUM.number.MT.Res.HHnew.ThermalNew.SH.AdvElc</t>
  </si>
  <si>
    <t>NUM.number.MT.Res.HHnew.ThermalNew.SH.AdvElc.SH</t>
  </si>
  <si>
    <t>NUM.number.MT.Res.HHnew.ThermalNew.SH.AdvElc.SC.AC</t>
  </si>
  <si>
    <t>NUM.number.MT.Res.HHnew.ThermalNew.SH.AdvElc.WH.LPG.NoSolar</t>
  </si>
  <si>
    <t>NUM.number.MT.Res.HHnew.ThermalNew.SH.AdvElc.WH.LPG.Solar</t>
  </si>
  <si>
    <t>NUM.number.MT.Res.HHnew.ThermalNew.SH.AdvElc.WH.Elc.NoSolar</t>
  </si>
  <si>
    <t>NUM.number.MT.Res.HHnew.ThermalNew.SH.AdvElc.WH.Elc.Solar</t>
  </si>
  <si>
    <t>NUM.number.MT.Res.HHnew.ThermalNew.SH.AdvElc.CO.LPG</t>
  </si>
  <si>
    <t>NUM.number.MT.Res.HHnew.ThermalNew.SH.AdvElc.CO.Elc</t>
  </si>
  <si>
    <t>NUM.number.MT.Res.HHnew.ThermalNew.SH.ConvElc</t>
  </si>
  <si>
    <t>NUM.number.MT.Res.HHnew.ThermalNew.SH.ConvElc.SH</t>
  </si>
  <si>
    <t>NUM.number.MT.Res.HHnew.ThermalNew.SH.ConvElc.SC.AC</t>
  </si>
  <si>
    <t>NUM.number.MT.Res.HHnew.ThermalNew.SH.ConvElc.WH.LPG.NoSolar</t>
  </si>
  <si>
    <t>NUM.number.MT.Res.HHnew.ThermalNew.SH.ConvElc.WH.LPG.Solar</t>
  </si>
  <si>
    <t>NUM.number.MT.Res.HHnew.ThermalNew.SH.ConvElc.WH.Elc.NoSolar</t>
  </si>
  <si>
    <t>NUM.number.MT.Res.HHnew.ThermalNew.SH.ConvElc.WH.Elc.Solar</t>
  </si>
  <si>
    <t>NUM.number.MT.Res.HHnew.ThermalNew.SH.ConvElc.CO.LPG</t>
  </si>
  <si>
    <t>NUM.number.MT.Res.HHnew.ThermalNew.SH.ConvElc.CO.Elc</t>
  </si>
  <si>
    <t>MT - New equipment installations via replacement (detailed structure)</t>
  </si>
  <si>
    <t>NUM.number.MT.Res.HH.ThermalRepl.SH.Solids</t>
  </si>
  <si>
    <t>NUM.number.MT.Res.HH.ThermalRepl.SH.Solids.SH</t>
  </si>
  <si>
    <t>NUM.number.MT.Res.HH.ThermalRepl.SH.Solids.SC.AC</t>
  </si>
  <si>
    <t>NUM.number.MT.Res.HH.ThermalRepl.SH.Solids.WH.Solids.NoSolar</t>
  </si>
  <si>
    <t>NUM.number.MT.Res.HH.ThermalRepl.SH.Solids.WH.LPG.NoSolar</t>
  </si>
  <si>
    <t>NUM.number.MT.Res.HH.ThermalRepl.SH.Solids.WH.LPG.Solar</t>
  </si>
  <si>
    <t>NUM.number.MT.Res.HH.ThermalRepl.SH.Solids.WH.Elc.NoSolar</t>
  </si>
  <si>
    <t>NUM.number.MT.Res.HH.ThermalRepl.SH.Solids.WH.Elc.Solar</t>
  </si>
  <si>
    <t>NUM.number.MT.Res.HH.ThermalRepl.SH.Solids.CO.Solids</t>
  </si>
  <si>
    <t>NUM.number.MT.Res.HH.ThermalRepl.SH.Solids.CO.LPG</t>
  </si>
  <si>
    <t>NUM.number.MT.Res.HH.ThermalRepl.SH.Solids.CO.Elc</t>
  </si>
  <si>
    <t>NUM.number.MT.Res.HH.ThermalRepl.SH.LPG</t>
  </si>
  <si>
    <t>NUM.number.MT.Res.HH.ThermalRepl.SH.LPG.SH</t>
  </si>
  <si>
    <t>NUM.number.MT.Res.HH.ThermalRepl.SH.LPG.SC.AC</t>
  </si>
  <si>
    <t>NUM.number.MT.Res.HH.ThermalRepl.SH.LPG.WH.LPG.NoSolar</t>
  </si>
  <si>
    <t>NUM.number.MT.Res.HH.ThermalRepl.SH.LPG.WH.LPG.Solar</t>
  </si>
  <si>
    <t>NUM.number.MT.Res.HH.ThermalRepl.SH.LPG.WH.Elc.NoSolar</t>
  </si>
  <si>
    <t>NUM.number.MT.Res.HH.ThermalRepl.SH.LPG.WH.Elc.Solar</t>
  </si>
  <si>
    <t>NUM.number.MT.Res.HH.ThermalRepl.SH.LPG.CO.LPG</t>
  </si>
  <si>
    <t>NUM.number.MT.Res.HH.ThermalRepl.SH.LPG.CO.Elc</t>
  </si>
  <si>
    <t>NUM.number.MT.Res.HH.ThermalRepl.SH.Oil</t>
  </si>
  <si>
    <t>NUM.number.MT.Res.HH.ThermalRepl.SH.Oil.SH</t>
  </si>
  <si>
    <t>NUM.number.MT.Res.HH.ThermalRepl.SH.Oil.SC.AC</t>
  </si>
  <si>
    <t>NUM.number.MT.Res.HH.ThermalRepl.SH.Oil.WH.Oil.NoSolar</t>
  </si>
  <si>
    <t>NUM.number.MT.Res.HH.ThermalRepl.SH.Oil.WH.Oil.Solar</t>
  </si>
  <si>
    <t>NUM.number.MT.Res.HH.ThermalRepl.SH.Oil.WH.Elc.NoSolar</t>
  </si>
  <si>
    <t>NUM.number.MT.Res.HH.ThermalRepl.SH.Oil.WH.Elc.Solar</t>
  </si>
  <si>
    <t>NUM.number.MT.Res.HH.ThermalRepl.SH.Oil.CO.LPG</t>
  </si>
  <si>
    <t>NUM.number.MT.Res.HH.ThermalRepl.SH.Oil.CO.Elc</t>
  </si>
  <si>
    <t>NUM.number.MT.Res.HH.ThermalRepl.SH.Gas</t>
  </si>
  <si>
    <t>NUM.number.MT.Res.HH.ThermalRepl.SH.Gas.SH</t>
  </si>
  <si>
    <t>NUM.number.MT.Res.HH.ThermalRepl.SH.Gas.SC.AC</t>
  </si>
  <si>
    <t>NUM.number.MT.Res.HH.ThermalRepl.SH.Gas.WH.Gas.NoSolar</t>
  </si>
  <si>
    <t>NUM.number.MT.Res.HH.ThermalRepl.SH.Gas.WH.Gas.Solar</t>
  </si>
  <si>
    <t>NUM.number.MT.Res.HH.ThermalRepl.SH.Gas.WH.Elc.NoSolar</t>
  </si>
  <si>
    <t>NUM.number.MT.Res.HH.ThermalRepl.SH.Gas.WH.Elc.Solar</t>
  </si>
  <si>
    <t>NUM.number.MT.Res.HH.ThermalRepl.SH.Gas.CO.Gas</t>
  </si>
  <si>
    <t>NUM.number.MT.Res.HH.ThermalRepl.SH.Gas.CO.Elc</t>
  </si>
  <si>
    <t>NUM.number.MT.Res.HH.ThermalRepl.SH.Biomass</t>
  </si>
  <si>
    <t>NUM.number.MT.Res.HH.ThermalRepl.SH.Biomass.SH</t>
  </si>
  <si>
    <t>NUM.number.MT.Res.HH.ThermalRepl.SH.Biomass.SC.AC</t>
  </si>
  <si>
    <t>NUM.number.MT.Res.HH.ThermalRepl.SH.Biomass.WH.Biomass.NoSolar</t>
  </si>
  <si>
    <t>NUM.number.MT.Res.HH.ThermalRepl.SH.Biomass.WH.Biomass.Solar</t>
  </si>
  <si>
    <t>NUM.number.MT.Res.HH.ThermalRepl.SH.Biomass.WH.LPG.NoSolar</t>
  </si>
  <si>
    <t>NUM.number.MT.Res.HH.ThermalRepl.SH.Biomass.WH.LPG.Solar</t>
  </si>
  <si>
    <t>NUM.number.MT.Res.HH.ThermalRepl.SH.Biomass.WH.Elc.NoSolar</t>
  </si>
  <si>
    <t>NUM.number.MT.Res.HH.ThermalRepl.SH.Biomass.WH.Elc.Solar</t>
  </si>
  <si>
    <t>NUM.number.MT.Res.HH.ThermalRepl.SH.Biomass.CO.Biomass</t>
  </si>
  <si>
    <t>NUM.number.MT.Res.HH.ThermalRepl.SH.Biomass.CO.LPG</t>
  </si>
  <si>
    <t>NUM.number.MT.Res.HH.ThermalRepl.SH.Biomass.CO.Elc</t>
  </si>
  <si>
    <t>NUM.number.MT.Res.HH.ThermalRepl.SH.Geo</t>
  </si>
  <si>
    <t>NUM.number.MT.Res.HH.ThermalRepl.SH.Geo.SH</t>
  </si>
  <si>
    <t>NUM.number.MT.Res.HH.ThermalRepl.SH.Geo.SC.AC</t>
  </si>
  <si>
    <t>NUM.number.MT.Res.HH.ThermalRepl.SH.Geo.WH.Geo.NoSolar</t>
  </si>
  <si>
    <t>NUM.number.MT.Res.HH.ThermalRepl.SH.Geo.WH.Geo.Solar</t>
  </si>
  <si>
    <t>NUM.number.MT.Res.HH.ThermalRepl.SH.Geo.WH.Elc.NoSolar</t>
  </si>
  <si>
    <t>NUM.number.MT.Res.HH.ThermalRepl.SH.Geo.WH.Elc.Solar</t>
  </si>
  <si>
    <t>NUM.number.MT.Res.HH.ThermalRepl.SH.Geo.CO.LPG</t>
  </si>
  <si>
    <t>NUM.number.MT.Res.HH.ThermalRepl.SH.Geo.CO.Elc</t>
  </si>
  <si>
    <t>NUM.number.MT.Res.HH.ThermalRepl.SH.DistrHeat</t>
  </si>
  <si>
    <t>NUM.number.MT.Res.HH.ThermalRepl.SH.DistrHeat.SH</t>
  </si>
  <si>
    <t>NUM.number.MT.Res.HH.ThermalRepl.SH.DistrHeat.SC.AC</t>
  </si>
  <si>
    <t>NUM.number.MT.Res.HH.ThermalRepl.SH.DistrHeat.WH.DistrHeat.NoSolar</t>
  </si>
  <si>
    <t>NUM.number.MT.Res.HH.ThermalRepl.SH.DistrHeat.WH.DistrHeat.Solar</t>
  </si>
  <si>
    <t>NUM.number.MT.Res.HH.ThermalRepl.SH.DistrHeat.WH.Elc.NoSolar</t>
  </si>
  <si>
    <t>NUM.number.MT.Res.HH.ThermalRepl.SH.DistrHeat.WH.Elc.Solar</t>
  </si>
  <si>
    <t>NUM.number.MT.Res.HH.ThermalRepl.SH.DistrHeat.CO.LPG</t>
  </si>
  <si>
    <t>NUM.number.MT.Res.HH.ThermalRepl.SH.DistrHeat.CO.Elc</t>
  </si>
  <si>
    <t>NUM.number.MT.Res.HH.ThermalRepl.SH.AdvElc</t>
  </si>
  <si>
    <t>NUM.number.MT.Res.HH.ThermalRepl.SH.AdvElc.SH</t>
  </si>
  <si>
    <t>NUM.number.MT.Res.HH.ThermalRepl.SH.AdvElc.SC.AC</t>
  </si>
  <si>
    <t>NUM.number.MT.Res.HH.ThermalRepl.SH.AdvElc.WH.LPG.NoSolar</t>
  </si>
  <si>
    <t>NUM.number.MT.Res.HH.ThermalRepl.SH.AdvElc.WH.LPG.Solar</t>
  </si>
  <si>
    <t>NUM.number.MT.Res.HH.ThermalRepl.SH.AdvElc.WH.Elc.NoSolar</t>
  </si>
  <si>
    <t>NUM.number.MT.Res.HH.ThermalRepl.SH.AdvElc.WH.Elc.Solar</t>
  </si>
  <si>
    <t>NUM.number.MT.Res.HH.ThermalRepl.SH.AdvElc.CO.LPG</t>
  </si>
  <si>
    <t>NUM.number.MT.Res.HH.ThermalRepl.SH.AdvElc.CO.Elc</t>
  </si>
  <si>
    <t>NUM.number.MT.Res.HH.ThermalRepl.SH.ConvElc</t>
  </si>
  <si>
    <t>NUM.number.MT.Res.HH.ThermalRepl.SH.ConvElc.SH</t>
  </si>
  <si>
    <t>NUM.number.MT.Res.HH.ThermalRepl.SH.ConvElc.SC.AC</t>
  </si>
  <si>
    <t>NUM.number.MT.Res.HH.ThermalRepl.SH.ConvElc.WH.LPG.NoSolar</t>
  </si>
  <si>
    <t>NUM.number.MT.Res.HH.ThermalRepl.SH.ConvElc.WH.LPG.Solar</t>
  </si>
  <si>
    <t>NUM.number.MT.Res.HH.ThermalRepl.SH.ConvElc.WH.Elc.NoSolar</t>
  </si>
  <si>
    <t>NUM.number.MT.Res.HH.ThermalRepl.SH.ConvElc.WH.Elc.Solar</t>
  </si>
  <si>
    <t>NUM.number.MT.Res.HH.ThermalRepl.SH.ConvElc.CO.LPG</t>
  </si>
  <si>
    <t>NUM.number.MT.Res.HH.ThermalRepl.SH.ConvElc.CO.Elc</t>
  </si>
  <si>
    <t>MT - Equipment installations in 2021 - vintage structure</t>
  </si>
  <si>
    <t>VIN.number.MT.Res.HH.Thermal.SH.Solids</t>
  </si>
  <si>
    <t>VIN.number.MT.Res.HH.Thermal.SH.Solids.SH</t>
  </si>
  <si>
    <t>VIN.number.MT.Res.HH.Thermal.SH.Solids.SC.AC</t>
  </si>
  <si>
    <t>VIN.number.MT.Res.HH.Thermal.SH.Solids.WH.Solids.NoSolar</t>
  </si>
  <si>
    <t>VIN.number.MT.Res.HH.Thermal.SH.Solids.WH.LPG.NoSolar</t>
  </si>
  <si>
    <t>VIN.number.MT.Res.HH.Thermal.SH.Solids.WH.LPG.Solar</t>
  </si>
  <si>
    <t>VIN.number.MT.Res.HH.Thermal.SH.Solids.WH.Elc.NoSolar</t>
  </si>
  <si>
    <t>VIN.number.MT.Res.HH.Thermal.SH.Solids.WH.Elc.Solar</t>
  </si>
  <si>
    <t>VIN.number.MT.Res.HH.Thermal.SH.Solids.CO.Solids</t>
  </si>
  <si>
    <t>VIN.number.MT.Res.HH.Thermal.SH.Solids.CO.LPG</t>
  </si>
  <si>
    <t>VIN.number.MT.Res.HH.Thermal.SH.Solids.CO.Elc</t>
  </si>
  <si>
    <t>VIN.number.MT.Res.HH.Thermal.SH.LPG</t>
  </si>
  <si>
    <t>VIN.number.MT.Res.HH.Thermal.SH.LPG.SH</t>
  </si>
  <si>
    <t>VIN.number.MT.Res.HH.Thermal.SH.LPG.SC.AC</t>
  </si>
  <si>
    <t>VIN.number.MT.Res.HH.Thermal.SH.LPG.WH.LPG.NoSolar</t>
  </si>
  <si>
    <t>VIN.number.MT.Res.HH.Thermal.SH.LPG.WH.LPG.Solar</t>
  </si>
  <si>
    <t>VIN.number.MT.Res.HH.Thermal.SH.LPG.WH.Elc.NoSolar</t>
  </si>
  <si>
    <t>VIN.number.MT.Res.HH.Thermal.SH.LPG.WH.Elc.Solar</t>
  </si>
  <si>
    <t>VIN.number.MT.Res.HH.Thermal.SH.LPG.CO.LPG</t>
  </si>
  <si>
    <t>VIN.number.MT.Res.HH.Thermal.SH.LPG.CO.Elc</t>
  </si>
  <si>
    <t>VIN.number.MT.Res.HH.Thermal.SH.Oil</t>
  </si>
  <si>
    <t>VIN.number.MT.Res.HH.Thermal.SH.Oil.SH</t>
  </si>
  <si>
    <t>VIN.number.MT.Res.HH.Thermal.SH.Oil.SC.AC</t>
  </si>
  <si>
    <t>VIN.number.MT.Res.HH.Thermal.SH.Oil.WH.Oil.NoSolar</t>
  </si>
  <si>
    <t>VIN.number.MT.Res.HH.Thermal.SH.Oil.WH.Oil.Solar</t>
  </si>
  <si>
    <t>VIN.number.MT.Res.HH.Thermal.SH.Oil.WH.Elc.NoSolar</t>
  </si>
  <si>
    <t>VIN.number.MT.Res.HH.Thermal.SH.Oil.WH.Elc.Solar</t>
  </si>
  <si>
    <t>VIN.number.MT.Res.HH.Thermal.SH.Oil.CO.LPG</t>
  </si>
  <si>
    <t>VIN.number.MT.Res.HH.Thermal.SH.Oil.CO.Elc</t>
  </si>
  <si>
    <t>VIN.number.MT.Res.HH.Thermal.SH.Gas</t>
  </si>
  <si>
    <t>VIN.number.MT.Res.HH.Thermal.SH.Gas.SH</t>
  </si>
  <si>
    <t>VIN.number.MT.Res.HH.Thermal.SH.Gas.SC.AC</t>
  </si>
  <si>
    <t>VIN.number.MT.Res.HH.Thermal.SH.Gas.WH.Gas.NoSolar</t>
  </si>
  <si>
    <t>VIN.number.MT.Res.HH.Thermal.SH.Gas.WH.Gas.Solar</t>
  </si>
  <si>
    <t>VIN.number.MT.Res.HH.Thermal.SH.Gas.WH.Elc.NoSolar</t>
  </si>
  <si>
    <t>VIN.number.MT.Res.HH.Thermal.SH.Gas.WH.Elc.Solar</t>
  </si>
  <si>
    <t>VIN.number.MT.Res.HH.Thermal.SH.Gas.CO.Gas</t>
  </si>
  <si>
    <t>VIN.number.MT.Res.HH.Thermal.SH.Gas.CO.Elc</t>
  </si>
  <si>
    <t>VIN.number.MT.Res.HH.Thermal.SH.Biomass</t>
  </si>
  <si>
    <t>VIN.number.MT.Res.HH.Thermal.SH.Biomass.SH</t>
  </si>
  <si>
    <t>VIN.number.MT.Res.HH.Thermal.SH.Biomass.SC.AC</t>
  </si>
  <si>
    <t>VIN.number.MT.Res.HH.Thermal.SH.Biomass.WH.Biomass.NoSolar</t>
  </si>
  <si>
    <t>VIN.number.MT.Res.HH.Thermal.SH.Biomass.WH.Biomass.Solar</t>
  </si>
  <si>
    <t>VIN.number.MT.Res.HH.Thermal.SH.Biomass.WH.LPG.NoSolar</t>
  </si>
  <si>
    <t>VIN.number.MT.Res.HH.Thermal.SH.Biomass.WH.LPG.Solar</t>
  </si>
  <si>
    <t>VIN.number.MT.Res.HH.Thermal.SH.Biomass.WH.Elc.NoSolar</t>
  </si>
  <si>
    <t>VIN.number.MT.Res.HH.Thermal.SH.Biomass.WH.Elc.Solar</t>
  </si>
  <si>
    <t>VIN.number.MT.Res.HH.Thermal.SH.Biomass.CO.Biomass</t>
  </si>
  <si>
    <t>VIN.number.MT.Res.HH.Thermal.SH.Biomass.CO.LPG</t>
  </si>
  <si>
    <t>VIN.number.MT.Res.HH.Thermal.SH.Biomass.CO.Elc</t>
  </si>
  <si>
    <t>VIN.number.MT.Res.HH.Thermal.SH.Geo</t>
  </si>
  <si>
    <t>VIN.number.MT.Res.HH.Thermal.SH.Geo.SH</t>
  </si>
  <si>
    <t>VIN.number.MT.Res.HH.Thermal.SH.Geo.SC.AC</t>
  </si>
  <si>
    <t>VIN.number.MT.Res.HH.Thermal.SH.Geo.WH.Geo.NoSolar</t>
  </si>
  <si>
    <t>VIN.number.MT.Res.HH.Thermal.SH.Geo.WH.Geo.Solar</t>
  </si>
  <si>
    <t>VIN.number.MT.Res.HH.Thermal.SH.Geo.WH.Elc.NoSolar</t>
  </si>
  <si>
    <t>VIN.number.MT.Res.HH.Thermal.SH.Geo.WH.Elc.Solar</t>
  </si>
  <si>
    <t>VIN.number.MT.Res.HH.Thermal.SH.Geo.CO.LPG</t>
  </si>
  <si>
    <t>VIN.number.MT.Res.HH.Thermal.SH.Geo.CO.Elc</t>
  </si>
  <si>
    <t>VIN.number.MT.Res.HH.Thermal.SH.DistrHeat</t>
  </si>
  <si>
    <t>VIN.number.MT.Res.HH.Thermal.SH.DistrHeat.SH</t>
  </si>
  <si>
    <t>VIN.number.MT.Res.HH.Thermal.SH.DistrHeat.SC.AC</t>
  </si>
  <si>
    <t>VIN.number.MT.Res.HH.Thermal.SH.DistrHeat.WH.DistrHeat.NoSolar</t>
  </si>
  <si>
    <t>VIN.number.MT.Res.HH.Thermal.SH.DistrHeat.WH.DistrHeat.Solar</t>
  </si>
  <si>
    <t>VIN.number.MT.Res.HH.Thermal.SH.DistrHeat.WH.Elc.NoSolar</t>
  </si>
  <si>
    <t>VIN.number.MT.Res.HH.Thermal.SH.DistrHeat.WH.Elc.Solar</t>
  </si>
  <si>
    <t>VIN.number.MT.Res.HH.Thermal.SH.DistrHeat.CO.LPG</t>
  </si>
  <si>
    <t>VIN.number.MT.Res.HH.Thermal.SH.DistrHeat.CO.Elc</t>
  </si>
  <si>
    <t>VIN.number.MT.Res.HH.Thermal.SH.AdvElc</t>
  </si>
  <si>
    <t>VIN.number.MT.Res.HH.Thermal.SH.AdvElc.SH</t>
  </si>
  <si>
    <t>VIN.number.MT.Res.HH.Thermal.SH.AdvElc.SC.AC</t>
  </si>
  <si>
    <t>VIN.number.MT.Res.HH.Thermal.SH.AdvElc.WH.LPG.NoSolar</t>
  </si>
  <si>
    <t>VIN.number.MT.Res.HH.Thermal.SH.AdvElc.WH.LPG.Solar</t>
  </si>
  <si>
    <t>VIN.number.MT.Res.HH.Thermal.SH.AdvElc.WH.Elc.NoSolar</t>
  </si>
  <si>
    <t>VIN.number.MT.Res.HH.Thermal.SH.AdvElc.WH.Elc.Solar</t>
  </si>
  <si>
    <t>VIN.number.MT.Res.HH.Thermal.SH.AdvElc.CO.LPG</t>
  </si>
  <si>
    <t>VIN.number.MT.Res.HH.Thermal.SH.AdvElc.CO.Elc</t>
  </si>
  <si>
    <t>VIN.number.MT.Res.HH.Thermal.SH.ConvElc</t>
  </si>
  <si>
    <t>VIN.number.MT.Res.HH.Thermal.SH.ConvElc.SH</t>
  </si>
  <si>
    <t>VIN.number.MT.Res.HH.Thermal.SH.ConvElc.SC.AC</t>
  </si>
  <si>
    <t>VIN.number.MT.Res.HH.Thermal.SH.ConvElc.WH.LPG.NoSolar</t>
  </si>
  <si>
    <t>VIN.number.MT.Res.HH.Thermal.SH.ConvElc.WH.LPG.Solar</t>
  </si>
  <si>
    <t>VIN.number.MT.Res.HH.Thermal.SH.ConvElc.WH.Elc.NoSolar</t>
  </si>
  <si>
    <t>VIN.number.MT.Res.HH.Thermal.SH.ConvElc.WH.Elc.Solar</t>
  </si>
  <si>
    <t>VIN.number.MT.Res.HH.Thermal.SH.ConvElc.CO.LPG</t>
  </si>
  <si>
    <t>VIN.number.MT.Res.HH.Thermal.SH.ConvElc.CO.Elc</t>
  </si>
  <si>
    <t>MT - Final energy consumption (detailed structure)</t>
  </si>
  <si>
    <t>FEC.ktoe.MT.Res.HH.Thermal.SH.Solids</t>
  </si>
  <si>
    <t>FEC.ktoe.MT.Res.HH.Thermal.SH.Solids.SH</t>
  </si>
  <si>
    <t>FEC.ktoe.MT.Res.HH.Thermal.SH.Solids.SH.Solids</t>
  </si>
  <si>
    <t>FEC.ktoe.MT.Res.HH.Thermal.SH.Solids.SH.Elec</t>
  </si>
  <si>
    <t>FEC.ktoe.MT.Res.HH.Thermal.SH.Solids.SC</t>
  </si>
  <si>
    <t>FEC.ktoe.MT.Res.HH.Thermal.SH.Solids.SC.AC.Elec</t>
  </si>
  <si>
    <t>FEC.ktoe.MT.Res.HH.Thermal.SH.Solids.WH</t>
  </si>
  <si>
    <t>FEC.ktoe.MT.Res.HH.Thermal.SH.Solids.WH.Solids.NoSolar.Solids</t>
  </si>
  <si>
    <t>FEC.ktoe.MT.Res.HH.Thermal.SH.Solids.WH.LPG.NoSolar.LPG</t>
  </si>
  <si>
    <t>FEC.ktoe.MT.Res.HH.Thermal.SH.Solids.WH.LPG.Solar</t>
  </si>
  <si>
    <t>FEC.ktoe.MT.Res.HH.Thermal.SH.Solids.WH.LPG.Solar.LPG</t>
  </si>
  <si>
    <t>FEC.ktoe.MT.Res.HH.Thermal.SH.Solids.WH.LPG.Solar.Solar</t>
  </si>
  <si>
    <t>FEC.ktoe.MT.Res.HH.Thermal.SH.Solids.WH.Elc.NoSolar.Elec</t>
  </si>
  <si>
    <t>FEC.ktoe.MT.Res.HH.Thermal.SH.Solids.WH.Elc.Solar</t>
  </si>
  <si>
    <t>FEC.ktoe.MT.Res.HH.Thermal.SH.Solids.WH.Elc.Solar.Elec</t>
  </si>
  <si>
    <t>FEC.ktoe.MT.Res.HH.Thermal.SH.Solids.WH.Elc.Solar.Solar</t>
  </si>
  <si>
    <t>FEC.ktoe.MT.Res.HH.Thermal.SH.Solids.CO</t>
  </si>
  <si>
    <t>FEC.ktoe.MT.Res.HH.Thermal.SH.Solids.CO.Solids.Solids</t>
  </si>
  <si>
    <t>FEC.ktoe.MT.Res.HH.Thermal.SH.Solids.CO.LPG.LPG</t>
  </si>
  <si>
    <t>FEC.ktoe.MT.Res.HH.Thermal.SH.Solids.CO.Elc.Elec</t>
  </si>
  <si>
    <t>FEC.ktoe.MT.Res.HH.Thermal.SH.LPG</t>
  </si>
  <si>
    <t>FEC.ktoe.MT.Res.HH.Thermal.SH.LPG.SH</t>
  </si>
  <si>
    <t>FEC.ktoe.MT.Res.HH.Thermal.SH.LPG.SH.LPG</t>
  </si>
  <si>
    <t>FEC.ktoe.MT.Res.HH.Thermal.SH.LPG.SH.Elec</t>
  </si>
  <si>
    <t>FEC.ktoe.MT.Res.HH.Thermal.SH.LPG.SC</t>
  </si>
  <si>
    <t>FEC.ktoe.MT.Res.HH.Thermal.SH.LPG.SC.AC.Elec</t>
  </si>
  <si>
    <t>FEC.ktoe.MT.Res.HH.Thermal.SH.LPG.WH</t>
  </si>
  <si>
    <t>FEC.ktoe.MT.Res.HH.Thermal.SH.LPG.WH.LPG.NoSolar.LPG</t>
  </si>
  <si>
    <t>FEC.ktoe.MT.Res.HH.Thermal.SH.LPG.WH.LPG.Solar</t>
  </si>
  <si>
    <t>FEC.ktoe.MT.Res.HH.Thermal.SH.LPG.WH.LPG.Solar.LPG</t>
  </si>
  <si>
    <t>FEC.ktoe.MT.Res.HH.Thermal.SH.LPG.WH.LPG.Solar.Solar</t>
  </si>
  <si>
    <t>FEC.ktoe.MT.Res.HH.Thermal.SH.LPG.WH.Elc.NoSolar.Elec</t>
  </si>
  <si>
    <t>FEC.ktoe.MT.Res.HH.Thermal.SH.LPG.WH.Elc.Solar</t>
  </si>
  <si>
    <t>FEC.ktoe.MT.Res.HH.Thermal.SH.LPG.WH.Elc.Solar.Elec</t>
  </si>
  <si>
    <t>FEC.ktoe.MT.Res.HH.Thermal.SH.LPG.WH.Elc.Solar.Solar</t>
  </si>
  <si>
    <t>FEC.ktoe.MT.Res.HH.Thermal.SH.LPG.CO</t>
  </si>
  <si>
    <t>FEC.ktoe.MT.Res.HH.Thermal.SH.LPG.CO.LPG.LPG</t>
  </si>
  <si>
    <t>FEC.ktoe.MT.Res.HH.Thermal.SH.LPG.CO.Elc.Elec</t>
  </si>
  <si>
    <t>FEC.ktoe.MT.Res.HH.Thermal.SH.Oil</t>
  </si>
  <si>
    <t>FEC.ktoe.MT.Res.HH.Thermal.SH.Oil.SH</t>
  </si>
  <si>
    <t>FEC.ktoe.MT.Res.HH.Thermal.SH.Oil.SH.Oil</t>
  </si>
  <si>
    <t>FEC.ktoe.MT.Res.HH.Thermal.SH.Oil.SH.Elec</t>
  </si>
  <si>
    <t>FEC.ktoe.MT.Res.HH.Thermal.SH.Oil.SC</t>
  </si>
  <si>
    <t>FEC.ktoe.MT.Res.HH.Thermal.SH.Oil.SC.AC.Elec</t>
  </si>
  <si>
    <t>FEC.ktoe.MT.Res.HH.Thermal.SH.Oil.WH</t>
  </si>
  <si>
    <t>FEC.ktoe.MT.Res.HH.Thermal.SH.Oil.WH.Oil.NoSolar.Oil</t>
  </si>
  <si>
    <t>FEC.ktoe.MT.Res.HH.Thermal.SH.Oil.WH.Oil.Solar</t>
  </si>
  <si>
    <t>FEC.ktoe.MT.Res.HH.Thermal.SH.Oil.WH.Oil.Solar.Oil</t>
  </si>
  <si>
    <t>FEC.ktoe.MT.Res.HH.Thermal.SH.Oil.WH.Oil.Solar.Solar</t>
  </si>
  <si>
    <t>FEC.ktoe.MT.Res.HH.Thermal.SH.Oil.WH.Elc.NoSolar.Elec</t>
  </si>
  <si>
    <t>FEC.ktoe.MT.Res.HH.Thermal.SH.Oil.WH.Elc.Solar</t>
  </si>
  <si>
    <t>FEC.ktoe.MT.Res.HH.Thermal.SH.Oil.WH.Elc.Solar.Elec</t>
  </si>
  <si>
    <t>FEC.ktoe.MT.Res.HH.Thermal.SH.Oil.WH.Elc.Solar.Solar</t>
  </si>
  <si>
    <t>FEC.ktoe.MT.Res.HH.Thermal.SH.Oil.CO</t>
  </si>
  <si>
    <t>FEC.ktoe.MT.Res.HH.Thermal.SH.Oil.CO.LPG.LPG</t>
  </si>
  <si>
    <t>FEC.ktoe.MT.Res.HH.Thermal.SH.Oil.CO.Elc.Elec</t>
  </si>
  <si>
    <t>FEC.ktoe.MT.Res.HH.Thermal.SH.Gas</t>
  </si>
  <si>
    <t>FEC.ktoe.MT.Res.HH.Thermal.SH.Gas.SH</t>
  </si>
  <si>
    <t>FEC.ktoe.MT.Res.HH.Thermal.SH.Gas.SH.Gas</t>
  </si>
  <si>
    <t>FEC.ktoe.MT.Res.HH.Thermal.SH.Gas.SH.Elec</t>
  </si>
  <si>
    <t>FEC.ktoe.MT.Res.HH.Thermal.SH.Gas.SC</t>
  </si>
  <si>
    <t>FEC.ktoe.MT.Res.HH.Thermal.SH.Gas.SC.AC.Elec</t>
  </si>
  <si>
    <t>FEC.ktoe.MT.Res.HH.Thermal.SH.Gas.WH</t>
  </si>
  <si>
    <t>FEC.ktoe.MT.Res.HH.Thermal.SH.Gas.WH.Gas.NoSolar.Gas</t>
  </si>
  <si>
    <t>FEC.ktoe.MT.Res.HH.Thermal.SH.Gas.WH.Gas.Solar</t>
  </si>
  <si>
    <t>FEC.ktoe.MT.Res.HH.Thermal.SH.Gas.WH.Gas.Solar.Gas</t>
  </si>
  <si>
    <t>FEC.ktoe.MT.Res.HH.Thermal.SH.Gas.WH.Gas.Solar.Solar</t>
  </si>
  <si>
    <t>FEC.ktoe.MT.Res.HH.Thermal.SH.Gas.WH.Elc.NoSolar.Elec</t>
  </si>
  <si>
    <t>FEC.ktoe.MT.Res.HH.Thermal.SH.Gas.WH.Elc.Solar</t>
  </si>
  <si>
    <t>FEC.ktoe.MT.Res.HH.Thermal.SH.Gas.WH.Elc.Solar.Elec</t>
  </si>
  <si>
    <t>FEC.ktoe.MT.Res.HH.Thermal.SH.Gas.WH.Elc.Solar.Solar</t>
  </si>
  <si>
    <t>FEC.ktoe.MT.Res.HH.Thermal.SH.Gas.CO</t>
  </si>
  <si>
    <t>FEC.ktoe.MT.Res.HH.Thermal.SH.Gas.CO.Gas.Gas</t>
  </si>
  <si>
    <t>FEC.ktoe.MT.Res.HH.Thermal.SH.Gas.CO.Elc.Elec</t>
  </si>
  <si>
    <t>FEC.ktoe.MT.Res.HH.Thermal.SH.Biomass</t>
  </si>
  <si>
    <t>FEC.ktoe.MT.Res.HH.Thermal.SH.Biomass.SH</t>
  </si>
  <si>
    <t>FEC.ktoe.MT.Res.HH.Thermal.SH.Biomass.SH.Biomass</t>
  </si>
  <si>
    <t>FEC.ktoe.MT.Res.HH.Thermal.SH.Biomass.SH.Elec</t>
  </si>
  <si>
    <t>FEC.ktoe.MT.Res.HH.Thermal.SH.Biomass.SC</t>
  </si>
  <si>
    <t>FEC.ktoe.MT.Res.HH.Thermal.SH.Biomass.SC.AC.Elec</t>
  </si>
  <si>
    <t>FEC.ktoe.MT.Res.HH.Thermal.SH.Biomass.WH</t>
  </si>
  <si>
    <t>FEC.ktoe.MT.Res.HH.Thermal.SH.Biomass.WH.Biomass.NoSolar.Biomass</t>
  </si>
  <si>
    <t>FEC.ktoe.MT.Res.HH.Thermal.SH.Biomass.WH.Biomass.Solar</t>
  </si>
  <si>
    <t>FEC.ktoe.MT.Res.HH.Thermal.SH.Biomass.WH.Biomass.Solar.Biomass</t>
  </si>
  <si>
    <t>FEC.ktoe.MT.Res.HH.Thermal.SH.Biomass.WH.Biomass.Solar.Solar</t>
  </si>
  <si>
    <t>FEC.ktoe.MT.Res.HH.Thermal.SH.Biomass.WH.LPG.NoSolar.LPG</t>
  </si>
  <si>
    <t>FEC.ktoe.MT.Res.HH.Thermal.SH.Biomass.WH.LPG.Solar</t>
  </si>
  <si>
    <t>FEC.ktoe.MT.Res.HH.Thermal.SH.Biomass.WH.LPG.Solar.LPG</t>
  </si>
  <si>
    <t>FEC.ktoe.MT.Res.HH.Thermal.SH.Biomass.WH.LPG.Solar.Solar</t>
  </si>
  <si>
    <t>FEC.ktoe.MT.Res.HH.Thermal.SH.Biomass.WH.Elc.NoSolar.Elec</t>
  </si>
  <si>
    <t>FEC.ktoe.MT.Res.HH.Thermal.SH.Biomass.WH.Elc.Solar</t>
  </si>
  <si>
    <t>FEC.ktoe.MT.Res.HH.Thermal.SH.Biomass.WH.Elc.Solar.Elec</t>
  </si>
  <si>
    <t>FEC.ktoe.MT.Res.HH.Thermal.SH.Biomass.WH.Elc.Solar.Solar</t>
  </si>
  <si>
    <t>FEC.ktoe.MT.Res.HH.Thermal.SH.Biomass.CO</t>
  </si>
  <si>
    <t>FEC.ktoe.MT.Res.HH.Thermal.SH.Biomass.CO.Biomass.Biomass</t>
  </si>
  <si>
    <t>FEC.ktoe.MT.Res.HH.Thermal.SH.Biomass.CO.LPG.LPG</t>
  </si>
  <si>
    <t>FEC.ktoe.MT.Res.HH.Thermal.SH.Biomass.CO.Elc.Elec</t>
  </si>
  <si>
    <t>FEC.ktoe.MT.Res.HH.Thermal.SH.Geo</t>
  </si>
  <si>
    <t>FEC.ktoe.MT.Res.HH.Thermal.SH.Geo.SH</t>
  </si>
  <si>
    <t>FEC.ktoe.MT.Res.HH.Thermal.SH.Geo.SH.Geo</t>
  </si>
  <si>
    <t>FEC.ktoe.MT.Res.HH.Thermal.SH.Geo.SH.Elec</t>
  </si>
  <si>
    <t>FEC.ktoe.MT.Res.HH.Thermal.SH.Geo.SC</t>
  </si>
  <si>
    <t>FEC.ktoe.MT.Res.HH.Thermal.SH.Geo.SC.AC.Elec</t>
  </si>
  <si>
    <t>FEC.ktoe.MT.Res.HH.Thermal.SH.Geo.WH</t>
  </si>
  <si>
    <t>FEC.ktoe.MT.Res.HH.Thermal.SH.Geo.WH.Geo.NoSolar.Geo</t>
  </si>
  <si>
    <t>FEC.ktoe.MT.Res.HH.Thermal.SH.Geo.WH.Geo.Solar</t>
  </si>
  <si>
    <t>FEC.ktoe.MT.Res.HH.Thermal.SH.Geo.WH.Geo.Solar.Geo</t>
  </si>
  <si>
    <t>FEC.ktoe.MT.Res.HH.Thermal.SH.Geo.WH.Geo.Solar.Solar</t>
  </si>
  <si>
    <t>FEC.ktoe.MT.Res.HH.Thermal.SH.Geo.WH.Elc.NoSolar.Elec</t>
  </si>
  <si>
    <t>FEC.ktoe.MT.Res.HH.Thermal.SH.Geo.WH.Elc.Solar</t>
  </si>
  <si>
    <t>FEC.ktoe.MT.Res.HH.Thermal.SH.Geo.WH.Elc.Solar.Elec</t>
  </si>
  <si>
    <t>FEC.ktoe.MT.Res.HH.Thermal.SH.Geo.WH.Elc.Solar.Solar</t>
  </si>
  <si>
    <t>FEC.ktoe.MT.Res.HH.Thermal.SH.Geo.CO</t>
  </si>
  <si>
    <t>FEC.ktoe.MT.Res.HH.Thermal.SH.Geo.CO.LPG.LPG</t>
  </si>
  <si>
    <t>FEC.ktoe.MT.Res.HH.Thermal.SH.Geo.CO.Elc.Elec</t>
  </si>
  <si>
    <t>FEC.ktoe.MT.Res.HH.Thermal.SH.DistrHeat</t>
  </si>
  <si>
    <t>FEC.ktoe.MT.Res.HH.Thermal.SH.DistrHeat.SH</t>
  </si>
  <si>
    <t>FEC.ktoe.MT.Res.HH.Thermal.SH.DistrHeat.SH.Steam_Distr</t>
  </si>
  <si>
    <t>FEC.ktoe.MT.Res.HH.Thermal.SH.DistrHeat.SH.Elec</t>
  </si>
  <si>
    <t>FEC.ktoe.MT.Res.HH.Thermal.SH.DistrHeat.SC</t>
  </si>
  <si>
    <t>FEC.ktoe.MT.Res.HH.Thermal.SH.DistrHeat.SC.AC.Elec</t>
  </si>
  <si>
    <t>FEC.ktoe.MT.Res.HH.Thermal.SH.DistrHeat.WH</t>
  </si>
  <si>
    <t>FEC.ktoe.MT.Res.HH.Thermal.SH.DistrHeat.WH.DistrHeat.NoSolar.Steam_Distr</t>
  </si>
  <si>
    <t>FEC.ktoe.MT.Res.HH.Thermal.SH.DistrHeat.WH.DistrHeat.Solar</t>
  </si>
  <si>
    <t>FEC.ktoe.MT.Res.HH.Thermal.SH.DistrHeat.WH.DistrHeat.Solar.Steam_Distr</t>
  </si>
  <si>
    <t>FEC.ktoe.MT.Res.HH.Thermal.SH.DistrHeat.WH.DistrHeat.Solar.Solar</t>
  </si>
  <si>
    <t>FEC.ktoe.MT.Res.HH.Thermal.SH.DistrHeat.WH.Elc.NoSolar.Elec</t>
  </si>
  <si>
    <t>FEC.ktoe.MT.Res.HH.Thermal.SH.DistrHeat.WH.Elc.Solar</t>
  </si>
  <si>
    <t>FEC.ktoe.MT.Res.HH.Thermal.SH.DistrHeat.WH.Elc.Solar.Elec</t>
  </si>
  <si>
    <t>FEC.ktoe.MT.Res.HH.Thermal.SH.DistrHeat.WH.Elc.Solar.Solar</t>
  </si>
  <si>
    <t>FEC.ktoe.MT.Res.HH.Thermal.SH.DistrHeat.CO</t>
  </si>
  <si>
    <t>FEC.ktoe.MT.Res.HH.Thermal.SH.DistrHeat.CO.LPG.LPG</t>
  </si>
  <si>
    <t>FEC.ktoe.MT.Res.HH.Thermal.SH.DistrHeat.CO.Elc.Elec</t>
  </si>
  <si>
    <t>FEC.ktoe.MT.Res.HH.Thermal.SH.AdvElc</t>
  </si>
  <si>
    <t>FEC.ktoe.MT.Res.HH.Thermal.SH.AdvElc.SH</t>
  </si>
  <si>
    <t>FEC.ktoe.MT.Res.HH.Thermal.SH.AdvElc.SH.Elec</t>
  </si>
  <si>
    <t>FEC.ktoe.MT.Res.HH.Thermal.SH.AdvElc.SC</t>
  </si>
  <si>
    <t>FEC.ktoe.MT.Res.HH.Thermal.SH.AdvElc.SC.AC.Elec</t>
  </si>
  <si>
    <t>FEC.ktoe.MT.Res.HH.Thermal.SH.AdvElc.WH</t>
  </si>
  <si>
    <t>FEC.ktoe.MT.Res.HH.Thermal.SH.AdvElc.WH.LPG.NoSolar.LPG</t>
  </si>
  <si>
    <t>FEC.ktoe.MT.Res.HH.Thermal.SH.AdvElc.WH.LPG.Solar</t>
  </si>
  <si>
    <t>FEC.ktoe.MT.Res.HH.Thermal.SH.AdvElc.WH.LPG.Solar.LPG</t>
  </si>
  <si>
    <t>FEC.ktoe.MT.Res.HH.Thermal.SH.AdvElc.WH.LPG.Solar.Solar</t>
  </si>
  <si>
    <t>FEC.ktoe.MT.Res.HH.Thermal.SH.AdvElc.WH.Elc.NoSolar.Elec</t>
  </si>
  <si>
    <t>FEC.ktoe.MT.Res.HH.Thermal.SH.AdvElc.WH.Elc.Solar</t>
  </si>
  <si>
    <t>FEC.ktoe.MT.Res.HH.Thermal.SH.AdvElc.WH.Elc.Solar.Elec</t>
  </si>
  <si>
    <t>FEC.ktoe.MT.Res.HH.Thermal.SH.AdvElc.WH.Elc.Solar.Solar</t>
  </si>
  <si>
    <t>FEC.ktoe.MT.Res.HH.Thermal.SH.AdvElc.CO</t>
  </si>
  <si>
    <t>FEC.ktoe.MT.Res.HH.Thermal.SH.AdvElc.CO.LPG.LPG</t>
  </si>
  <si>
    <t>FEC.ktoe.MT.Res.HH.Thermal.SH.AdvElc.CO.Elc.Elec</t>
  </si>
  <si>
    <t>FEC.ktoe.MT.Res.HH.Thermal.SH.ConvElc</t>
  </si>
  <si>
    <t>FEC.ktoe.MT.Res.HH.Thermal.SH.ConvElc.SH</t>
  </si>
  <si>
    <t>FEC.ktoe.MT.Res.HH.Thermal.SH.ConvElc.SH.Elec</t>
  </si>
  <si>
    <t>FEC.ktoe.MT.Res.HH.Thermal.SH.ConvElc.SC</t>
  </si>
  <si>
    <t>FEC.ktoe.MT.Res.HH.Thermal.SH.ConvElc.SC.AC.Elec</t>
  </si>
  <si>
    <t>FEC.ktoe.MT.Res.HH.Thermal.SH.ConvElc.WH</t>
  </si>
  <si>
    <t>FEC.ktoe.MT.Res.HH.Thermal.SH.ConvElc.WH.LPG.NoSolar.LPG</t>
  </si>
  <si>
    <t>FEC.ktoe.MT.Res.HH.Thermal.SH.ConvElc.WH.LPG.Solar</t>
  </si>
  <si>
    <t>FEC.ktoe.MT.Res.HH.Thermal.SH.ConvElc.WH.LPG.Solar.LPG</t>
  </si>
  <si>
    <t>FEC.ktoe.MT.Res.HH.Thermal.SH.ConvElc.WH.LPG.Solar.Solar</t>
  </si>
  <si>
    <t>FEC.ktoe.MT.Res.HH.Thermal.SH.ConvElc.WH.Elc.NoSolar.Elec</t>
  </si>
  <si>
    <t>FEC.ktoe.MT.Res.HH.Thermal.SH.ConvElc.WH.Elc.Solar</t>
  </si>
  <si>
    <t>FEC.ktoe.MT.Res.HH.Thermal.SH.ConvElc.WH.Elc.Solar.Elec</t>
  </si>
  <si>
    <t>FEC.ktoe.MT.Res.HH.Thermal.SH.ConvElc.WH.Elc.Solar.Solar</t>
  </si>
  <si>
    <t>FEC.ktoe.MT.Res.HH.Thermal.SH.ConvElc.CO</t>
  </si>
  <si>
    <t>FEC.ktoe.MT.Res.HH.Thermal.SH.ConvElc.CO.LPG.LPG</t>
  </si>
  <si>
    <t>FEC.ktoe.MT.Res.HH.Thermal.SH.ConvElc.CO.Elc.Elec</t>
  </si>
  <si>
    <t>MT - Thermal energy service (detailed structure)</t>
  </si>
  <si>
    <t>TES.ktoe.MT.Res.HH.Thermal.SH.Solids</t>
  </si>
  <si>
    <t>TES.ktoe.MT.Res.HH.Thermal.SH.Solids.SH</t>
  </si>
  <si>
    <t>TES.ktoe.MT.Res.HH.Thermal.SH.Solids.SH.Solids</t>
  </si>
  <si>
    <t>TES.ktoe.MT.Res.HH.Thermal.SH.Solids.SH.Elec</t>
  </si>
  <si>
    <t>TES.ktoe.MT.Res.HH.Thermal.SH.Solids.SC</t>
  </si>
  <si>
    <t>TES.ktoe.MT.Res.HH.Thermal.SH.Solids.SC.AC.Elec</t>
  </si>
  <si>
    <t>TES.ktoe.MT.Res.HH.Thermal.SH.Solids.WH</t>
  </si>
  <si>
    <t>TES.ktoe.MT.Res.HH.Thermal.SH.Solids.WH.Solids.NoSolar.Solids</t>
  </si>
  <si>
    <t>TES.ktoe.MT.Res.HH.Thermal.SH.Solids.WH.LPG.NoSolar.LPG</t>
  </si>
  <si>
    <t>TES.ktoe.MT.Res.HH.Thermal.SH.Solids.WH.LPG.Solar</t>
  </si>
  <si>
    <t>TES.ktoe.MT.Res.HH.Thermal.SH.Solids.WH.LPG.Solar.LPG</t>
  </si>
  <si>
    <t>TES.ktoe.MT.Res.HH.Thermal.SH.Solids.WH.LPG.Solar.Solar</t>
  </si>
  <si>
    <t>TES.ktoe.MT.Res.HH.Thermal.SH.Solids.WH.Elc.NoSolar.Elec</t>
  </si>
  <si>
    <t>TES.ktoe.MT.Res.HH.Thermal.SH.Solids.WH.Elc.Solar</t>
  </si>
  <si>
    <t>TES.ktoe.MT.Res.HH.Thermal.SH.Solids.WH.Elc.Solar.Elec</t>
  </si>
  <si>
    <t>TES.ktoe.MT.Res.HH.Thermal.SH.Solids.WH.Elc.Solar.Solar</t>
  </si>
  <si>
    <t>TES.ktoe.MT.Res.HH.Thermal.SH.Solids.CO</t>
  </si>
  <si>
    <t>TES.ktoe.MT.Res.HH.Thermal.SH.Solids.CO.Solids.Solids</t>
  </si>
  <si>
    <t>TES.ktoe.MT.Res.HH.Thermal.SH.Solids.CO.LPG.LPG</t>
  </si>
  <si>
    <t>TES.ktoe.MT.Res.HH.Thermal.SH.Solids.CO.Elc.Elec</t>
  </si>
  <si>
    <t>TES.ktoe.MT.Res.HH.Thermal.SH.LPG</t>
  </si>
  <si>
    <t>TES.ktoe.MT.Res.HH.Thermal.SH.LPG.SH</t>
  </si>
  <si>
    <t>TES.ktoe.MT.Res.HH.Thermal.SH.LPG.SH.LPG</t>
  </si>
  <si>
    <t>TES.ktoe.MT.Res.HH.Thermal.SH.LPG.SH.Elec</t>
  </si>
  <si>
    <t>TES.ktoe.MT.Res.HH.Thermal.SH.LPG.SC</t>
  </si>
  <si>
    <t>TES.ktoe.MT.Res.HH.Thermal.SH.LPG.SC.AC.Elec</t>
  </si>
  <si>
    <t>TES.ktoe.MT.Res.HH.Thermal.SH.LPG.WH</t>
  </si>
  <si>
    <t>TES.ktoe.MT.Res.HH.Thermal.SH.LPG.WH.LPG.NoSolar.LPG</t>
  </si>
  <si>
    <t>TES.ktoe.MT.Res.HH.Thermal.SH.LPG.WH.LPG.Solar</t>
  </si>
  <si>
    <t>TES.ktoe.MT.Res.HH.Thermal.SH.LPG.WH.LPG.Solar.LPG</t>
  </si>
  <si>
    <t>TES.ktoe.MT.Res.HH.Thermal.SH.LPG.WH.LPG.Solar.Solar</t>
  </si>
  <si>
    <t>TES.ktoe.MT.Res.HH.Thermal.SH.LPG.WH.Elc.NoSolar.Elec</t>
  </si>
  <si>
    <t>TES.ktoe.MT.Res.HH.Thermal.SH.LPG.WH.Elc.Solar</t>
  </si>
  <si>
    <t>TES.ktoe.MT.Res.HH.Thermal.SH.LPG.WH.Elc.Solar.Elec</t>
  </si>
  <si>
    <t>TES.ktoe.MT.Res.HH.Thermal.SH.LPG.WH.Elc.Solar.Solar</t>
  </si>
  <si>
    <t>TES.ktoe.MT.Res.HH.Thermal.SH.LPG.CO</t>
  </si>
  <si>
    <t>TES.ktoe.MT.Res.HH.Thermal.SH.LPG.CO.LPG.LPG</t>
  </si>
  <si>
    <t>TES.ktoe.MT.Res.HH.Thermal.SH.LPG.CO.Elc.Elec</t>
  </si>
  <si>
    <t>TES.ktoe.MT.Res.HH.Thermal.SH.Oil</t>
  </si>
  <si>
    <t>TES.ktoe.MT.Res.HH.Thermal.SH.Oil.SH</t>
  </si>
  <si>
    <t>TES.ktoe.MT.Res.HH.Thermal.SH.Oil.SH.Oil</t>
  </si>
  <si>
    <t>TES.ktoe.MT.Res.HH.Thermal.SH.Oil.SH.Elec</t>
  </si>
  <si>
    <t>TES.ktoe.MT.Res.HH.Thermal.SH.Oil.SC</t>
  </si>
  <si>
    <t>TES.ktoe.MT.Res.HH.Thermal.SH.Oil.SC.AC.Elec</t>
  </si>
  <si>
    <t>TES.ktoe.MT.Res.HH.Thermal.SH.Oil.WH</t>
  </si>
  <si>
    <t>TES.ktoe.MT.Res.HH.Thermal.SH.Oil.WH.Oil.NoSolar.Oil</t>
  </si>
  <si>
    <t>TES.ktoe.MT.Res.HH.Thermal.SH.Oil.WH.Oil.Solar</t>
  </si>
  <si>
    <t>TES.ktoe.MT.Res.HH.Thermal.SH.Oil.WH.Oil.Solar.Oil</t>
  </si>
  <si>
    <t>TES.ktoe.MT.Res.HH.Thermal.SH.Oil.WH.Oil.Solar.Solar</t>
  </si>
  <si>
    <t>TES.ktoe.MT.Res.HH.Thermal.SH.Oil.WH.Elc.NoSolar.Elec</t>
  </si>
  <si>
    <t>TES.ktoe.MT.Res.HH.Thermal.SH.Oil.WH.Elc.Solar</t>
  </si>
  <si>
    <t>TES.ktoe.MT.Res.HH.Thermal.SH.Oil.WH.Elc.Solar.Elec</t>
  </si>
  <si>
    <t>TES.ktoe.MT.Res.HH.Thermal.SH.Oil.WH.Elc.Solar.Solar</t>
  </si>
  <si>
    <t>TES.ktoe.MT.Res.HH.Thermal.SH.Oil.CO</t>
  </si>
  <si>
    <t>TES.ktoe.MT.Res.HH.Thermal.SH.Oil.CO.LPG.LPG</t>
  </si>
  <si>
    <t>TES.ktoe.MT.Res.HH.Thermal.SH.Oil.CO.Elc.Elec</t>
  </si>
  <si>
    <t>TES.ktoe.MT.Res.HH.Thermal.SH.Gas</t>
  </si>
  <si>
    <t>TES.ktoe.MT.Res.HH.Thermal.SH.Gas.SH</t>
  </si>
  <si>
    <t>TES.ktoe.MT.Res.HH.Thermal.SH.Gas.SH.Gas</t>
  </si>
  <si>
    <t>TES.ktoe.MT.Res.HH.Thermal.SH.Gas.SH.Elec</t>
  </si>
  <si>
    <t>TES.ktoe.MT.Res.HH.Thermal.SH.Gas.SC</t>
  </si>
  <si>
    <t>TES.ktoe.MT.Res.HH.Thermal.SH.Gas.SC.AC.Elec</t>
  </si>
  <si>
    <t>TES.ktoe.MT.Res.HH.Thermal.SH.Gas.WH</t>
  </si>
  <si>
    <t>TES.ktoe.MT.Res.HH.Thermal.SH.Gas.WH.Gas.NoSolar.Gas</t>
  </si>
  <si>
    <t>TES.ktoe.MT.Res.HH.Thermal.SH.Gas.WH.Gas.Solar</t>
  </si>
  <si>
    <t>TES.ktoe.MT.Res.HH.Thermal.SH.Gas.WH.Gas.Solar.Gas</t>
  </si>
  <si>
    <t>TES.ktoe.MT.Res.HH.Thermal.SH.Gas.WH.Gas.Solar.Solar</t>
  </si>
  <si>
    <t>TES.ktoe.MT.Res.HH.Thermal.SH.Gas.WH.Elc.NoSolar.Elec</t>
  </si>
  <si>
    <t>TES.ktoe.MT.Res.HH.Thermal.SH.Gas.WH.Elc.Solar</t>
  </si>
  <si>
    <t>TES.ktoe.MT.Res.HH.Thermal.SH.Gas.WH.Elc.Solar.Elec</t>
  </si>
  <si>
    <t>TES.ktoe.MT.Res.HH.Thermal.SH.Gas.WH.Elc.Solar.Solar</t>
  </si>
  <si>
    <t>TES.ktoe.MT.Res.HH.Thermal.SH.Gas.CO</t>
  </si>
  <si>
    <t>TES.ktoe.MT.Res.HH.Thermal.SH.Gas.CO.Gas.Gas</t>
  </si>
  <si>
    <t>TES.ktoe.MT.Res.HH.Thermal.SH.Gas.CO.Elc.Elec</t>
  </si>
  <si>
    <t>TES.ktoe.MT.Res.HH.Thermal.SH.Biomass</t>
  </si>
  <si>
    <t>TES.ktoe.MT.Res.HH.Thermal.SH.Biomass.SH</t>
  </si>
  <si>
    <t>TES.ktoe.MT.Res.HH.Thermal.SH.Biomass.SH.Biomass</t>
  </si>
  <si>
    <t>TES.ktoe.MT.Res.HH.Thermal.SH.Biomass.SH.Elec</t>
  </si>
  <si>
    <t>TES.ktoe.MT.Res.HH.Thermal.SH.Biomass.SC</t>
  </si>
  <si>
    <t>TES.ktoe.MT.Res.HH.Thermal.SH.Biomass.SC.AC.Elec</t>
  </si>
  <si>
    <t>TES.ktoe.MT.Res.HH.Thermal.SH.Biomass.WH</t>
  </si>
  <si>
    <t>TES.ktoe.MT.Res.HH.Thermal.SH.Biomass.WH.Biomass.NoSolar.Biomass</t>
  </si>
  <si>
    <t>TES.ktoe.MT.Res.HH.Thermal.SH.Biomass.WH.Biomass.Solar</t>
  </si>
  <si>
    <t>TES.ktoe.MT.Res.HH.Thermal.SH.Biomass.WH.Biomass.Solar.Biomass</t>
  </si>
  <si>
    <t>TES.ktoe.MT.Res.HH.Thermal.SH.Biomass.WH.Biomass.Solar.Solar</t>
  </si>
  <si>
    <t>TES.ktoe.MT.Res.HH.Thermal.SH.Biomass.WH.LPG.NoSolar.LPG</t>
  </si>
  <si>
    <t>TES.ktoe.MT.Res.HH.Thermal.SH.Biomass.WH.LPG.Solar</t>
  </si>
  <si>
    <t>TES.ktoe.MT.Res.HH.Thermal.SH.Biomass.WH.LPG.Solar.LPG</t>
  </si>
  <si>
    <t>TES.ktoe.MT.Res.HH.Thermal.SH.Biomass.WH.LPG.Solar.Solar</t>
  </si>
  <si>
    <t>TES.ktoe.MT.Res.HH.Thermal.SH.Biomass.WH.Elc.NoSolar.Elec</t>
  </si>
  <si>
    <t>TES.ktoe.MT.Res.HH.Thermal.SH.Biomass.WH.Elc.Solar</t>
  </si>
  <si>
    <t>TES.ktoe.MT.Res.HH.Thermal.SH.Biomass.WH.Elc.Solar.Elec</t>
  </si>
  <si>
    <t>TES.ktoe.MT.Res.HH.Thermal.SH.Biomass.WH.Elc.Solar.Solar</t>
  </si>
  <si>
    <t>TES.ktoe.MT.Res.HH.Thermal.SH.Biomass.CO</t>
  </si>
  <si>
    <t>TES.ktoe.MT.Res.HH.Thermal.SH.Biomass.CO.Biomass.Biomass</t>
  </si>
  <si>
    <t>TES.ktoe.MT.Res.HH.Thermal.SH.Biomass.CO.LPG.LPG</t>
  </si>
  <si>
    <t>TES.ktoe.MT.Res.HH.Thermal.SH.Biomass.CO.Elc.Elec</t>
  </si>
  <si>
    <t>TES.ktoe.MT.Res.HH.Thermal.SH.Geo</t>
  </si>
  <si>
    <t>TES.ktoe.MT.Res.HH.Thermal.SH.Geo.SH</t>
  </si>
  <si>
    <t>TES.ktoe.MT.Res.HH.Thermal.SH.Geo.SH.Geo</t>
  </si>
  <si>
    <t>TES.ktoe.MT.Res.HH.Thermal.SH.Geo.SH.Elec</t>
  </si>
  <si>
    <t>TES.ktoe.MT.Res.HH.Thermal.SH.Geo.SC</t>
  </si>
  <si>
    <t>TES.ktoe.MT.Res.HH.Thermal.SH.Geo.SC.AC.Elec</t>
  </si>
  <si>
    <t>TES.ktoe.MT.Res.HH.Thermal.SH.Geo.WH</t>
  </si>
  <si>
    <t>TES.ktoe.MT.Res.HH.Thermal.SH.Geo.WH.Geo.NoSolar.Geo</t>
  </si>
  <si>
    <t>TES.ktoe.MT.Res.HH.Thermal.SH.Geo.WH.Geo.Solar</t>
  </si>
  <si>
    <t>TES.ktoe.MT.Res.HH.Thermal.SH.Geo.WH.Geo.Solar.Geo</t>
  </si>
  <si>
    <t>TES.ktoe.MT.Res.HH.Thermal.SH.Geo.WH.Geo.Solar.Solar</t>
  </si>
  <si>
    <t>TES.ktoe.MT.Res.HH.Thermal.SH.Geo.WH.Elc.NoSolar.Elec</t>
  </si>
  <si>
    <t>TES.ktoe.MT.Res.HH.Thermal.SH.Geo.WH.Elc.Solar</t>
  </si>
  <si>
    <t>TES.ktoe.MT.Res.HH.Thermal.SH.Geo.WH.Elc.Solar.Elec</t>
  </si>
  <si>
    <t>TES.ktoe.MT.Res.HH.Thermal.SH.Geo.WH.Elc.Solar.Solar</t>
  </si>
  <si>
    <t>TES.ktoe.MT.Res.HH.Thermal.SH.Geo.CO</t>
  </si>
  <si>
    <t>TES.ktoe.MT.Res.HH.Thermal.SH.Geo.CO.LPG.LPG</t>
  </si>
  <si>
    <t>TES.ktoe.MT.Res.HH.Thermal.SH.Geo.CO.Elc.Elec</t>
  </si>
  <si>
    <t>TES.ktoe.MT.Res.HH.Thermal.SH.DistrHeat</t>
  </si>
  <si>
    <t>TES.ktoe.MT.Res.HH.Thermal.SH.DistrHeat.SH</t>
  </si>
  <si>
    <t>TES.ktoe.MT.Res.HH.Thermal.SH.DistrHeat.SH.Steam_Distr</t>
  </si>
  <si>
    <t>TES.ktoe.MT.Res.HH.Thermal.SH.DistrHeat.SH.Elec</t>
  </si>
  <si>
    <t>TES.ktoe.MT.Res.HH.Thermal.SH.DistrHeat.SC</t>
  </si>
  <si>
    <t>TES.ktoe.MT.Res.HH.Thermal.SH.DistrHeat.SC.AC.Elec</t>
  </si>
  <si>
    <t>TES.ktoe.MT.Res.HH.Thermal.SH.DistrHeat.WH</t>
  </si>
  <si>
    <t>TES.ktoe.MT.Res.HH.Thermal.SH.DistrHeat.WH.DistrHeat.NoSolar.Steam_Distr</t>
  </si>
  <si>
    <t>TES.ktoe.MT.Res.HH.Thermal.SH.DistrHeat.WH.DistrHeat.Solar</t>
  </si>
  <si>
    <t>TES.ktoe.MT.Res.HH.Thermal.SH.DistrHeat.WH.DistrHeat.Solar.Steam_Distr</t>
  </si>
  <si>
    <t>TES.ktoe.MT.Res.HH.Thermal.SH.DistrHeat.WH.DistrHeat.Solar.Solar</t>
  </si>
  <si>
    <t>TES.ktoe.MT.Res.HH.Thermal.SH.DistrHeat.WH.Elc.NoSolar.Elec</t>
  </si>
  <si>
    <t>TES.ktoe.MT.Res.HH.Thermal.SH.DistrHeat.WH.Elc.Solar</t>
  </si>
  <si>
    <t>TES.ktoe.MT.Res.HH.Thermal.SH.DistrHeat.WH.Elc.Solar.Elec</t>
  </si>
  <si>
    <t>TES.ktoe.MT.Res.HH.Thermal.SH.DistrHeat.WH.Elc.Solar.Solar</t>
  </si>
  <si>
    <t>TES.ktoe.MT.Res.HH.Thermal.SH.DistrHeat.CO</t>
  </si>
  <si>
    <t>TES.ktoe.MT.Res.HH.Thermal.SH.DistrHeat.CO.LPG.LPG</t>
  </si>
  <si>
    <t>TES.ktoe.MT.Res.HH.Thermal.SH.DistrHeat.CO.Elc.Elec</t>
  </si>
  <si>
    <t>TES.ktoe.MT.Res.HH.Thermal.SH.AdvElc</t>
  </si>
  <si>
    <t>TES.ktoe.MT.Res.HH.Thermal.SH.AdvElc.SH</t>
  </si>
  <si>
    <t>TES.ktoe.MT.Res.HH.Thermal.SH.AdvElc.SH.Elec</t>
  </si>
  <si>
    <t>TES.ktoe.MT.Res.HH.Thermal.SH.AdvElc.SC</t>
  </si>
  <si>
    <t>TES.ktoe.MT.Res.HH.Thermal.SH.AdvElc.SC.AC.Elec</t>
  </si>
  <si>
    <t>TES.ktoe.MT.Res.HH.Thermal.SH.AdvElc.WH</t>
  </si>
  <si>
    <t>TES.ktoe.MT.Res.HH.Thermal.SH.AdvElc.WH.LPG.NoSolar.LPG</t>
  </si>
  <si>
    <t>TES.ktoe.MT.Res.HH.Thermal.SH.AdvElc.WH.LPG.Solar</t>
  </si>
  <si>
    <t>TES.ktoe.MT.Res.HH.Thermal.SH.AdvElc.WH.LPG.Solar.LPG</t>
  </si>
  <si>
    <t>TES.ktoe.MT.Res.HH.Thermal.SH.AdvElc.WH.LPG.Solar.Solar</t>
  </si>
  <si>
    <t>TES.ktoe.MT.Res.HH.Thermal.SH.AdvElc.WH.Elc.NoSolar.Elec</t>
  </si>
  <si>
    <t>TES.ktoe.MT.Res.HH.Thermal.SH.AdvElc.WH.Elc.Solar</t>
  </si>
  <si>
    <t>TES.ktoe.MT.Res.HH.Thermal.SH.AdvElc.WH.Elc.Solar.Elec</t>
  </si>
  <si>
    <t>TES.ktoe.MT.Res.HH.Thermal.SH.AdvElc.WH.Elc.Solar.Solar</t>
  </si>
  <si>
    <t>TES.ktoe.MT.Res.HH.Thermal.SH.AdvElc.CO</t>
  </si>
  <si>
    <t>TES.ktoe.MT.Res.HH.Thermal.SH.AdvElc.CO.LPG.LPG</t>
  </si>
  <si>
    <t>TES.ktoe.MT.Res.HH.Thermal.SH.AdvElc.CO.Elc.Elec</t>
  </si>
  <si>
    <t>TES.ktoe.MT.Res.HH.Thermal.SH.ConvElc</t>
  </si>
  <si>
    <t>TES.ktoe.MT.Res.HH.Thermal.SH.ConvElc.SH</t>
  </si>
  <si>
    <t>TES.ktoe.MT.Res.HH.Thermal.SH.ConvElc.SH.Elec</t>
  </si>
  <si>
    <t>TES.ktoe.MT.Res.HH.Thermal.SH.ConvElc.SC</t>
  </si>
  <si>
    <t>TES.ktoe.MT.Res.HH.Thermal.SH.ConvElc.SC.AC.Elec</t>
  </si>
  <si>
    <t>TES.ktoe.MT.Res.HH.Thermal.SH.ConvElc.WH</t>
  </si>
  <si>
    <t>TES.ktoe.MT.Res.HH.Thermal.SH.ConvElc.WH.LPG.NoSolar.LPG</t>
  </si>
  <si>
    <t>TES.ktoe.MT.Res.HH.Thermal.SH.ConvElc.WH.LPG.Solar</t>
  </si>
  <si>
    <t>TES.ktoe.MT.Res.HH.Thermal.SH.ConvElc.WH.LPG.Solar.LPG</t>
  </si>
  <si>
    <t>TES.ktoe.MT.Res.HH.Thermal.SH.ConvElc.WH.LPG.Solar.Solar</t>
  </si>
  <si>
    <t>TES.ktoe.MT.Res.HH.Thermal.SH.ConvElc.WH.Elc.NoSolar.Elec</t>
  </si>
  <si>
    <t>TES.ktoe.MT.Res.HH.Thermal.SH.ConvElc.WH.Elc.Solar</t>
  </si>
  <si>
    <t>TES.ktoe.MT.Res.HH.Thermal.SH.ConvElc.WH.Elc.Solar.Elec</t>
  </si>
  <si>
    <t>TES.ktoe.MT.Res.HH.Thermal.SH.ConvElc.WH.Elc.Solar.Solar</t>
  </si>
  <si>
    <t>TES.ktoe.MT.Res.HH.Thermal.SH.ConvElc.CO</t>
  </si>
  <si>
    <t>TES.ktoe.MT.Res.HH.Thermal.SH.ConvElc.CO.LPG.LPG</t>
  </si>
  <si>
    <t>TES.ktoe.MT.Res.HH.Thermal.SH.ConvElc.CO.Elc.Elec</t>
  </si>
  <si>
    <t>MT - System efficiency indicator (detailed structure)</t>
  </si>
  <si>
    <t>Eff.ratio.MT.Res.HH.Thermal.SH.Solids</t>
  </si>
  <si>
    <t>Eff.ratio.MT.Res.HH.Thermal.SH.Solids.SH</t>
  </si>
  <si>
    <t>Eff.ratio.MT.Res.HH.Thermal.SH.Solids.SH.Solids</t>
  </si>
  <si>
    <t>Eff.ratio.MT.Res.HH.Thermal.SH.Solids.SH.Elec</t>
  </si>
  <si>
    <t>Eff.ratio.MT.Res.HH.Thermal.SH.Solids.SC</t>
  </si>
  <si>
    <t>Eff.ratio.MT.Res.HH.Thermal.SH.Solids.SC.AC.Elec</t>
  </si>
  <si>
    <t>Eff.ratio.MT.Res.HH.Thermal.SH.Solids.WH</t>
  </si>
  <si>
    <t>Eff.ratio.MT.Res.HH.Thermal.SH.Solids.WH.Solids.NoSolar.Solids</t>
  </si>
  <si>
    <t>Eff.ratio.MT.Res.HH.Thermal.SH.Solids.WH.LPG.NoSolar.LPG</t>
  </si>
  <si>
    <t>Eff.ratio.MT.Res.HH.Thermal.SH.Solids.WH.LPG.Solar</t>
  </si>
  <si>
    <t>Eff.ratio.MT.Res.HH.Thermal.SH.Solids.WH.LPG.Solar.LPG</t>
  </si>
  <si>
    <t>Eff.ratio.MT.Res.HH.Thermal.SH.Solids.WH.LPG.Solar.Solar</t>
  </si>
  <si>
    <t>Eff.ratio.MT.Res.HH.Thermal.SH.Solids.WH.Elc.NoSolar.Elec</t>
  </si>
  <si>
    <t>Eff.ratio.MT.Res.HH.Thermal.SH.Solids.WH.Elc.Solar</t>
  </si>
  <si>
    <t>Eff.ratio.MT.Res.HH.Thermal.SH.Solids.WH.Elc.Solar.Elec</t>
  </si>
  <si>
    <t>Eff.ratio.MT.Res.HH.Thermal.SH.Solids.WH.Elc.Solar.Solar</t>
  </si>
  <si>
    <t>Eff.ratio.MT.Res.HH.Thermal.SH.Solids.CO</t>
  </si>
  <si>
    <t>Eff.ratio.MT.Res.HH.Thermal.SH.Solids.CO.Solids.Solids</t>
  </si>
  <si>
    <t>Eff.ratio.MT.Res.HH.Thermal.SH.Solids.CO.LPG.LPG</t>
  </si>
  <si>
    <t>Eff.ratio.MT.Res.HH.Thermal.SH.Solids.CO.Elc.Elec</t>
  </si>
  <si>
    <t>Eff.ratio.MT.Res.HH.Thermal.SH.LPG</t>
  </si>
  <si>
    <t>Eff.ratio.MT.Res.HH.Thermal.SH.LPG.SH</t>
  </si>
  <si>
    <t>Eff.ratio.MT.Res.HH.Thermal.SH.LPG.SH.LPG</t>
  </si>
  <si>
    <t>Eff.ratio.MT.Res.HH.Thermal.SH.LPG.SH.Elec</t>
  </si>
  <si>
    <t>Eff.ratio.MT.Res.HH.Thermal.SH.LPG.SC</t>
  </si>
  <si>
    <t>Eff.ratio.MT.Res.HH.Thermal.SH.LPG.SC.AC.Elec</t>
  </si>
  <si>
    <t>Eff.ratio.MT.Res.HH.Thermal.SH.LPG.WH</t>
  </si>
  <si>
    <t>Eff.ratio.MT.Res.HH.Thermal.SH.LPG.WH.LPG.NoSolar.LPG</t>
  </si>
  <si>
    <t>Eff.ratio.MT.Res.HH.Thermal.SH.LPG.WH.LPG.Solar</t>
  </si>
  <si>
    <t>Eff.ratio.MT.Res.HH.Thermal.SH.LPG.WH.LPG.Solar.LPG</t>
  </si>
  <si>
    <t>Eff.ratio.MT.Res.HH.Thermal.SH.LPG.WH.LPG.Solar.Solar</t>
  </si>
  <si>
    <t>Eff.ratio.MT.Res.HH.Thermal.SH.LPG.WH.Elc.NoSolar.Elec</t>
  </si>
  <si>
    <t>Eff.ratio.MT.Res.HH.Thermal.SH.LPG.WH.Elc.Solar</t>
  </si>
  <si>
    <t>Eff.ratio.MT.Res.HH.Thermal.SH.LPG.WH.Elc.Solar.Elec</t>
  </si>
  <si>
    <t>Eff.ratio.MT.Res.HH.Thermal.SH.LPG.WH.Elc.Solar.Solar</t>
  </si>
  <si>
    <t>Eff.ratio.MT.Res.HH.Thermal.SH.LPG.CO</t>
  </si>
  <si>
    <t>Eff.ratio.MT.Res.HH.Thermal.SH.LPG.CO.LPG.LPG</t>
  </si>
  <si>
    <t>Eff.ratio.MT.Res.HH.Thermal.SH.LPG.CO.Elc.Elec</t>
  </si>
  <si>
    <t>Eff.ratio.MT.Res.HH.Thermal.SH.Oil</t>
  </si>
  <si>
    <t>Eff.ratio.MT.Res.HH.Thermal.SH.Oil.SH</t>
  </si>
  <si>
    <t>Eff.ratio.MT.Res.HH.Thermal.SH.Oil.SH.Oil</t>
  </si>
  <si>
    <t>Eff.ratio.MT.Res.HH.Thermal.SH.Oil.SH.Elec</t>
  </si>
  <si>
    <t>Eff.ratio.MT.Res.HH.Thermal.SH.Oil.SC</t>
  </si>
  <si>
    <t>Eff.ratio.MT.Res.HH.Thermal.SH.Oil.SC.AC.Elec</t>
  </si>
  <si>
    <t>Eff.ratio.MT.Res.HH.Thermal.SH.Oil.WH</t>
  </si>
  <si>
    <t>Eff.ratio.MT.Res.HH.Thermal.SH.Oil.WH.Oil.NoSolar.Oil</t>
  </si>
  <si>
    <t>Eff.ratio.MT.Res.HH.Thermal.SH.Oil.WH.Oil.Solar</t>
  </si>
  <si>
    <t>Eff.ratio.MT.Res.HH.Thermal.SH.Oil.WH.Oil.Solar.Oil</t>
  </si>
  <si>
    <t>Eff.ratio.MT.Res.HH.Thermal.SH.Oil.WH.Oil.Solar.Solar</t>
  </si>
  <si>
    <t>Eff.ratio.MT.Res.HH.Thermal.SH.Oil.WH.Elc.NoSolar.Elec</t>
  </si>
  <si>
    <t>Eff.ratio.MT.Res.HH.Thermal.SH.Oil.WH.Elc.Solar</t>
  </si>
  <si>
    <t>Eff.ratio.MT.Res.HH.Thermal.SH.Oil.WH.Elc.Solar.Elec</t>
  </si>
  <si>
    <t>Eff.ratio.MT.Res.HH.Thermal.SH.Oil.WH.Elc.Solar.Solar</t>
  </si>
  <si>
    <t>Eff.ratio.MT.Res.HH.Thermal.SH.Oil.CO</t>
  </si>
  <si>
    <t>Eff.ratio.MT.Res.HH.Thermal.SH.Oil.CO.LPG.LPG</t>
  </si>
  <si>
    <t>Eff.ratio.MT.Res.HH.Thermal.SH.Oil.CO.Elc.Elec</t>
  </si>
  <si>
    <t>Eff.ratio.MT.Res.HH.Thermal.SH.Gas</t>
  </si>
  <si>
    <t>Eff.ratio.MT.Res.HH.Thermal.SH.Gas.SH</t>
  </si>
  <si>
    <t>Eff.ratio.MT.Res.HH.Thermal.SH.Gas.SH.Gas</t>
  </si>
  <si>
    <t>Eff.ratio.MT.Res.HH.Thermal.SH.Gas.SH.Elec</t>
  </si>
  <si>
    <t>Eff.ratio.MT.Res.HH.Thermal.SH.Gas.SC</t>
  </si>
  <si>
    <t>Eff.ratio.MT.Res.HH.Thermal.SH.Gas.SC.AC.Elec</t>
  </si>
  <si>
    <t>Eff.ratio.MT.Res.HH.Thermal.SH.Gas.WH</t>
  </si>
  <si>
    <t>Eff.ratio.MT.Res.HH.Thermal.SH.Gas.WH.Gas.NoSolar.Gas</t>
  </si>
  <si>
    <t>Eff.ratio.MT.Res.HH.Thermal.SH.Gas.WH.Gas.Solar</t>
  </si>
  <si>
    <t>Eff.ratio.MT.Res.HH.Thermal.SH.Gas.WH.Gas.Solar.Gas</t>
  </si>
  <si>
    <t>Eff.ratio.MT.Res.HH.Thermal.SH.Gas.WH.Gas.Solar.Solar</t>
  </si>
  <si>
    <t>Eff.ratio.MT.Res.HH.Thermal.SH.Gas.WH.Elc.NoSolar.Elec</t>
  </si>
  <si>
    <t>Eff.ratio.MT.Res.HH.Thermal.SH.Gas.WH.Elc.Solar</t>
  </si>
  <si>
    <t>Eff.ratio.MT.Res.HH.Thermal.SH.Gas.WH.Elc.Solar.Elec</t>
  </si>
  <si>
    <t>Eff.ratio.MT.Res.HH.Thermal.SH.Gas.WH.Elc.Solar.Solar</t>
  </si>
  <si>
    <t>Eff.ratio.MT.Res.HH.Thermal.SH.Gas.CO</t>
  </si>
  <si>
    <t>Eff.ratio.MT.Res.HH.Thermal.SH.Gas.CO.Gas.Gas</t>
  </si>
  <si>
    <t>Eff.ratio.MT.Res.HH.Thermal.SH.Gas.CO.Elc.Elec</t>
  </si>
  <si>
    <t>Eff.ratio.MT.Res.HH.Thermal.SH.Biomass</t>
  </si>
  <si>
    <t>Eff.ratio.MT.Res.HH.Thermal.SH.Biomass.SH</t>
  </si>
  <si>
    <t>Eff.ratio.MT.Res.HH.Thermal.SH.Biomass.SH.Biomass</t>
  </si>
  <si>
    <t>Eff.ratio.MT.Res.HH.Thermal.SH.Biomass.SH.Elec</t>
  </si>
  <si>
    <t>Eff.ratio.MT.Res.HH.Thermal.SH.Biomass.SC</t>
  </si>
  <si>
    <t>Eff.ratio.MT.Res.HH.Thermal.SH.Biomass.SC.AC.Elec</t>
  </si>
  <si>
    <t>Eff.ratio.MT.Res.HH.Thermal.SH.Biomass.WH</t>
  </si>
  <si>
    <t>Eff.ratio.MT.Res.HH.Thermal.SH.Biomass.WH.Biomass.NoSolar.Biomass</t>
  </si>
  <si>
    <t>Eff.ratio.MT.Res.HH.Thermal.SH.Biomass.WH.Biomass.Solar</t>
  </si>
  <si>
    <t>Eff.ratio.MT.Res.HH.Thermal.SH.Biomass.WH.Biomass.Solar.Biomass</t>
  </si>
  <si>
    <t>Eff.ratio.MT.Res.HH.Thermal.SH.Biomass.WH.Biomass.Solar.Solar</t>
  </si>
  <si>
    <t>Eff.ratio.MT.Res.HH.Thermal.SH.Biomass.WH.LPG.NoSolar.LPG</t>
  </si>
  <si>
    <t>Eff.ratio.MT.Res.HH.Thermal.SH.Biomass.WH.LPG.Solar</t>
  </si>
  <si>
    <t>Eff.ratio.MT.Res.HH.Thermal.SH.Biomass.WH.LPG.Solar.LPG</t>
  </si>
  <si>
    <t>Eff.ratio.MT.Res.HH.Thermal.SH.Biomass.WH.LPG.Solar.Solar</t>
  </si>
  <si>
    <t>Eff.ratio.MT.Res.HH.Thermal.SH.Biomass.WH.Elc.NoSolar.Elec</t>
  </si>
  <si>
    <t>Eff.ratio.MT.Res.HH.Thermal.SH.Biomass.WH.Elc.Solar</t>
  </si>
  <si>
    <t>Eff.ratio.MT.Res.HH.Thermal.SH.Biomass.WH.Elc.Solar.Elec</t>
  </si>
  <si>
    <t>Eff.ratio.MT.Res.HH.Thermal.SH.Biomass.WH.Elc.Solar.Solar</t>
  </si>
  <si>
    <t>Eff.ratio.MT.Res.HH.Thermal.SH.Biomass.CO</t>
  </si>
  <si>
    <t>Eff.ratio.MT.Res.HH.Thermal.SH.Biomass.CO.Biomass.Biomass</t>
  </si>
  <si>
    <t>Eff.ratio.MT.Res.HH.Thermal.SH.Biomass.CO.LPG.LPG</t>
  </si>
  <si>
    <t>Eff.ratio.MT.Res.HH.Thermal.SH.Biomass.CO.Elc.Elec</t>
  </si>
  <si>
    <t>Eff.ratio.MT.Res.HH.Thermal.SH.Geo</t>
  </si>
  <si>
    <t>Eff.ratio.MT.Res.HH.Thermal.SH.Geo.SH</t>
  </si>
  <si>
    <t>Eff.ratio.MT.Res.HH.Thermal.SH.Geo.SH.Geo</t>
  </si>
  <si>
    <t>Eff.ratio.MT.Res.HH.Thermal.SH.Geo.SH.Elec</t>
  </si>
  <si>
    <t>Eff.ratio.MT.Res.HH.Thermal.SH.Geo.SC</t>
  </si>
  <si>
    <t>Eff.ratio.MT.Res.HH.Thermal.SH.Geo.SC.AC.Elec</t>
  </si>
  <si>
    <t>Eff.ratio.MT.Res.HH.Thermal.SH.Geo.WH</t>
  </si>
  <si>
    <t>Eff.ratio.MT.Res.HH.Thermal.SH.Geo.WH.Geo.NoSolar.Geo</t>
  </si>
  <si>
    <t>Eff.ratio.MT.Res.HH.Thermal.SH.Geo.WH.Geo.Solar</t>
  </si>
  <si>
    <t>Eff.ratio.MT.Res.HH.Thermal.SH.Geo.WH.Geo.Solar.Geo</t>
  </si>
  <si>
    <t>Eff.ratio.MT.Res.HH.Thermal.SH.Geo.WH.Geo.Solar.Solar</t>
  </si>
  <si>
    <t>Eff.ratio.MT.Res.HH.Thermal.SH.Geo.WH.Elc.NoSolar.Elec</t>
  </si>
  <si>
    <t>Eff.ratio.MT.Res.HH.Thermal.SH.Geo.WH.Elc.Solar</t>
  </si>
  <si>
    <t>Eff.ratio.MT.Res.HH.Thermal.SH.Geo.WH.Elc.Solar.Elec</t>
  </si>
  <si>
    <t>Eff.ratio.MT.Res.HH.Thermal.SH.Geo.WH.Elc.Solar.Solar</t>
  </si>
  <si>
    <t>Eff.ratio.MT.Res.HH.Thermal.SH.Geo.CO</t>
  </si>
  <si>
    <t>Eff.ratio.MT.Res.HH.Thermal.SH.Geo.CO.LPG.LPG</t>
  </si>
  <si>
    <t>Eff.ratio.MT.Res.HH.Thermal.SH.Geo.CO.Elc.Elec</t>
  </si>
  <si>
    <t>Eff.ratio.MT.Res.HH.Thermal.SH.DistrHeat</t>
  </si>
  <si>
    <t>Eff.ratio.MT.Res.HH.Thermal.SH.DistrHeat.SH</t>
  </si>
  <si>
    <t>Eff.ratio.MT.Res.HH.Thermal.SH.DistrHeat.SH.Steam_Distr</t>
  </si>
  <si>
    <t>Eff.ratio.MT.Res.HH.Thermal.SH.DistrHeat.SH.Elec</t>
  </si>
  <si>
    <t>Eff.ratio.MT.Res.HH.Thermal.SH.DistrHeat.SC</t>
  </si>
  <si>
    <t>Eff.ratio.MT.Res.HH.Thermal.SH.DistrHeat.SC.AC.Elec</t>
  </si>
  <si>
    <t>Eff.ratio.MT.Res.HH.Thermal.SH.DistrHeat.WH</t>
  </si>
  <si>
    <t>Eff.ratio.MT.Res.HH.Thermal.SH.DistrHeat.WH.DistrHeat.NoSolar.Steam_Distr</t>
  </si>
  <si>
    <t>Eff.ratio.MT.Res.HH.Thermal.SH.DistrHeat.WH.DistrHeat.Solar</t>
  </si>
  <si>
    <t>Eff.ratio.MT.Res.HH.Thermal.SH.DistrHeat.WH.DistrHeat.Solar.Steam_Distr</t>
  </si>
  <si>
    <t>Eff.ratio.MT.Res.HH.Thermal.SH.DistrHeat.WH.DistrHeat.Solar.Solar</t>
  </si>
  <si>
    <t>Eff.ratio.MT.Res.HH.Thermal.SH.DistrHeat.WH.Elc.NoSolar.Elec</t>
  </si>
  <si>
    <t>Eff.ratio.MT.Res.HH.Thermal.SH.DistrHeat.WH.Elc.Solar</t>
  </si>
  <si>
    <t>Eff.ratio.MT.Res.HH.Thermal.SH.DistrHeat.WH.Elc.Solar.Elec</t>
  </si>
  <si>
    <t>Eff.ratio.MT.Res.HH.Thermal.SH.DistrHeat.WH.Elc.Solar.Solar</t>
  </si>
  <si>
    <t>Eff.ratio.MT.Res.HH.Thermal.SH.DistrHeat.CO</t>
  </si>
  <si>
    <t>Eff.ratio.MT.Res.HH.Thermal.SH.DistrHeat.CO.LPG.LPG</t>
  </si>
  <si>
    <t>Eff.ratio.MT.Res.HH.Thermal.SH.DistrHeat.CO.Elc.Elec</t>
  </si>
  <si>
    <t>Eff.ratio.MT.Res.HH.Thermal.SH.AdvElc</t>
  </si>
  <si>
    <t>Eff.ratio.MT.Res.HH.Thermal.SH.AdvElc.SH</t>
  </si>
  <si>
    <t>Eff.ratio.MT.Res.HH.Thermal.SH.AdvElc.SH.Elec</t>
  </si>
  <si>
    <t>Eff.ratio.MT.Res.HH.Thermal.SH.AdvElc.SC</t>
  </si>
  <si>
    <t>Eff.ratio.MT.Res.HH.Thermal.SH.AdvElc.SC.AC.Elec</t>
  </si>
  <si>
    <t>Eff.ratio.MT.Res.HH.Thermal.SH.AdvElc.WH</t>
  </si>
  <si>
    <t>Eff.ratio.MT.Res.HH.Thermal.SH.AdvElc.WH.LPG.NoSolar.LPG</t>
  </si>
  <si>
    <t>Eff.ratio.MT.Res.HH.Thermal.SH.AdvElc.WH.LPG.Solar</t>
  </si>
  <si>
    <t>Eff.ratio.MT.Res.HH.Thermal.SH.AdvElc.WH.LPG.Solar.LPG</t>
  </si>
  <si>
    <t>Eff.ratio.MT.Res.HH.Thermal.SH.AdvElc.WH.LPG.Solar.Solar</t>
  </si>
  <si>
    <t>Eff.ratio.MT.Res.HH.Thermal.SH.AdvElc.WH.Elc.NoSolar.Elec</t>
  </si>
  <si>
    <t>Eff.ratio.MT.Res.HH.Thermal.SH.AdvElc.WH.Elc.Solar</t>
  </si>
  <si>
    <t>Eff.ratio.MT.Res.HH.Thermal.SH.AdvElc.WH.Elc.Solar.Elec</t>
  </si>
  <si>
    <t>Eff.ratio.MT.Res.HH.Thermal.SH.AdvElc.WH.Elc.Solar.Solar</t>
  </si>
  <si>
    <t>Eff.ratio.MT.Res.HH.Thermal.SH.AdvElc.CO</t>
  </si>
  <si>
    <t>Eff.ratio.MT.Res.HH.Thermal.SH.AdvElc.CO.LPG.LPG</t>
  </si>
  <si>
    <t>Eff.ratio.MT.Res.HH.Thermal.SH.AdvElc.CO.Elc.Elec</t>
  </si>
  <si>
    <t>Eff.ratio.MT.Res.HH.Thermal.SH.ConvElc</t>
  </si>
  <si>
    <t>Eff.ratio.MT.Res.HH.Thermal.SH.ConvElc.SH</t>
  </si>
  <si>
    <t>Eff.ratio.MT.Res.HH.Thermal.SH.ConvElc.SH.Elec</t>
  </si>
  <si>
    <t>Eff.ratio.MT.Res.HH.Thermal.SH.ConvElc.SC</t>
  </si>
  <si>
    <t>Eff.ratio.MT.Res.HH.Thermal.SH.ConvElc.SC.AC.Elec</t>
  </si>
  <si>
    <t>Eff.ratio.MT.Res.HH.Thermal.SH.ConvElc.WH</t>
  </si>
  <si>
    <t>Eff.ratio.MT.Res.HH.Thermal.SH.ConvElc.WH.LPG.NoSolar.LPG</t>
  </si>
  <si>
    <t>Eff.ratio.MT.Res.HH.Thermal.SH.ConvElc.WH.LPG.Solar</t>
  </si>
  <si>
    <t>Eff.ratio.MT.Res.HH.Thermal.SH.ConvElc.WH.LPG.Solar.LPG</t>
  </si>
  <si>
    <t>Eff.ratio.MT.Res.HH.Thermal.SH.ConvElc.WH.LPG.Solar.Solar</t>
  </si>
  <si>
    <t>Eff.ratio.MT.Res.HH.Thermal.SH.ConvElc.WH.Elc.NoSolar.Elec</t>
  </si>
  <si>
    <t>Eff.ratio.MT.Res.HH.Thermal.SH.ConvElc.WH.Elc.Solar</t>
  </si>
  <si>
    <t>Eff.ratio.MT.Res.HH.Thermal.SH.ConvElc.WH.Elc.Solar.Elec</t>
  </si>
  <si>
    <t>Eff.ratio.MT.Res.HH.Thermal.SH.ConvElc.WH.Elc.Solar.Solar</t>
  </si>
  <si>
    <t>Eff.ratio.MT.Res.HH.Thermal.SH.ConvElc.CO</t>
  </si>
  <si>
    <t>Eff.ratio.MT.Res.HH.Thermal.SH.ConvElc.CO.LPG.LPG</t>
  </si>
  <si>
    <t>Eff.ratio.MT.Res.HH.Thermal.SH.ConvElc.CO.Elc.Elec</t>
  </si>
  <si>
    <t>MT - CO2 emissions (detailed structure)</t>
  </si>
  <si>
    <t>EMI.ktCO2.MT.Res.HH.Thermal.SH.Solids</t>
  </si>
  <si>
    <t>EMI.ktCO2.MT.Res.HH.Thermal.SH.Solids.SH</t>
  </si>
  <si>
    <t>EMI.ktCO2.MT.Res.HH.Thermal.SH.Solids.SH.Solids</t>
  </si>
  <si>
    <t>EMI.ktCO2.MT.Res.HH.Thermal.SH.Solids.SH.Elec</t>
  </si>
  <si>
    <t>EMI.ktCO2.MT.Res.HH.Thermal.SH.Solids.SC</t>
  </si>
  <si>
    <t>EMI.ktCO2.MT.Res.HH.Thermal.SH.Solids.SC.AC.Elec</t>
  </si>
  <si>
    <t>EMI.ktCO2.MT.Res.HH.Thermal.SH.Solids.WH</t>
  </si>
  <si>
    <t>EMI.ktCO2.MT.Res.HH.Thermal.SH.Solids.WH.Solids.NoSolar.Solids</t>
  </si>
  <si>
    <t>EMI.ktCO2.MT.Res.HH.Thermal.SH.Solids.WH.LPG.NoSolar.LPG</t>
  </si>
  <si>
    <t>EMI.ktCO2.MT.Res.HH.Thermal.SH.Solids.WH.LPG.Solar</t>
  </si>
  <si>
    <t>EMI.ktCO2.MT.Res.HH.Thermal.SH.Solids.WH.LPG.Solar.LPG</t>
  </si>
  <si>
    <t>EMI.ktCO2.MT.Res.HH.Thermal.SH.Solids.WH.LPG.Solar.Solar</t>
  </si>
  <si>
    <t>EMI.ktCO2.MT.Res.HH.Thermal.SH.Solids.WH.Elc.NoSolar.Elec</t>
  </si>
  <si>
    <t>EMI.ktCO2.MT.Res.HH.Thermal.SH.Solids.WH.Elc.Solar</t>
  </si>
  <si>
    <t>EMI.ktCO2.MT.Res.HH.Thermal.SH.Solids.WH.Elc.Solar.Elec</t>
  </si>
  <si>
    <t>EMI.ktCO2.MT.Res.HH.Thermal.SH.Solids.WH.Elc.Solar.Solar</t>
  </si>
  <si>
    <t>EMI.ktCO2.MT.Res.HH.Thermal.SH.Solids.CO</t>
  </si>
  <si>
    <t>EMI.ktCO2.MT.Res.HH.Thermal.SH.Solids.CO.Solids.Solids</t>
  </si>
  <si>
    <t>EMI.ktCO2.MT.Res.HH.Thermal.SH.Solids.CO.LPG.LPG</t>
  </si>
  <si>
    <t>EMI.ktCO2.MT.Res.HH.Thermal.SH.Solids.CO.Elc.Elec</t>
  </si>
  <si>
    <t>EMI.ktCO2.MT.Res.HH.Thermal.SH.LPG</t>
  </si>
  <si>
    <t>EMI.ktCO2.MT.Res.HH.Thermal.SH.LPG.SH</t>
  </si>
  <si>
    <t>EMI.ktCO2.MT.Res.HH.Thermal.SH.LPG.SH.LPG</t>
  </si>
  <si>
    <t>EMI.ktCO2.MT.Res.HH.Thermal.SH.LPG.SH.Elec</t>
  </si>
  <si>
    <t>EMI.ktCO2.MT.Res.HH.Thermal.SH.LPG.SC</t>
  </si>
  <si>
    <t>EMI.ktCO2.MT.Res.HH.Thermal.SH.LPG.SC.AC.Elec</t>
  </si>
  <si>
    <t>EMI.ktCO2.MT.Res.HH.Thermal.SH.LPG.WH</t>
  </si>
  <si>
    <t>EMI.ktCO2.MT.Res.HH.Thermal.SH.LPG.WH.LPG.NoSolar.LPG</t>
  </si>
  <si>
    <t>EMI.ktCO2.MT.Res.HH.Thermal.SH.LPG.WH.LPG.Solar</t>
  </si>
  <si>
    <t>EMI.ktCO2.MT.Res.HH.Thermal.SH.LPG.WH.LPG.Solar.LPG</t>
  </si>
  <si>
    <t>EMI.ktCO2.MT.Res.HH.Thermal.SH.LPG.WH.LPG.Solar.Solar</t>
  </si>
  <si>
    <t>EMI.ktCO2.MT.Res.HH.Thermal.SH.LPG.WH.Elc.NoSolar.Elec</t>
  </si>
  <si>
    <t>EMI.ktCO2.MT.Res.HH.Thermal.SH.LPG.WH.Elc.Solar</t>
  </si>
  <si>
    <t>EMI.ktCO2.MT.Res.HH.Thermal.SH.LPG.WH.Elc.Solar.Elec</t>
  </si>
  <si>
    <t>EMI.ktCO2.MT.Res.HH.Thermal.SH.LPG.WH.Elc.Solar.Solar</t>
  </si>
  <si>
    <t>EMI.ktCO2.MT.Res.HH.Thermal.SH.LPG.CO</t>
  </si>
  <si>
    <t>EMI.ktCO2.MT.Res.HH.Thermal.SH.LPG.CO.LPG.LPG</t>
  </si>
  <si>
    <t>EMI.ktCO2.MT.Res.HH.Thermal.SH.LPG.CO.Elc.Elec</t>
  </si>
  <si>
    <t>EMI.ktCO2.MT.Res.HH.Thermal.SH.Oil</t>
  </si>
  <si>
    <t>EMI.ktCO2.MT.Res.HH.Thermal.SH.Oil.SH</t>
  </si>
  <si>
    <t>EMI.ktCO2.MT.Res.HH.Thermal.SH.Oil.SH.Oil</t>
  </si>
  <si>
    <t>EMI.ktCO2.MT.Res.HH.Thermal.SH.Oil.SH.Elec</t>
  </si>
  <si>
    <t>EMI.ktCO2.MT.Res.HH.Thermal.SH.Oil.SC</t>
  </si>
  <si>
    <t>EMI.ktCO2.MT.Res.HH.Thermal.SH.Oil.SC.AC.Elec</t>
  </si>
  <si>
    <t>EMI.ktCO2.MT.Res.HH.Thermal.SH.Oil.WH</t>
  </si>
  <si>
    <t>EMI.ktCO2.MT.Res.HH.Thermal.SH.Oil.WH.Oil.NoSolar.Oil</t>
  </si>
  <si>
    <t>EMI.ktCO2.MT.Res.HH.Thermal.SH.Oil.WH.Oil.Solar</t>
  </si>
  <si>
    <t>EMI.ktCO2.MT.Res.HH.Thermal.SH.Oil.WH.Oil.Solar.Oil</t>
  </si>
  <si>
    <t>EMI.ktCO2.MT.Res.HH.Thermal.SH.Oil.WH.Oil.Solar.Solar</t>
  </si>
  <si>
    <t>EMI.ktCO2.MT.Res.HH.Thermal.SH.Oil.WH.Elc.NoSolar.Elec</t>
  </si>
  <si>
    <t>EMI.ktCO2.MT.Res.HH.Thermal.SH.Oil.WH.Elc.Solar</t>
  </si>
  <si>
    <t>EMI.ktCO2.MT.Res.HH.Thermal.SH.Oil.WH.Elc.Solar.Elec</t>
  </si>
  <si>
    <t>EMI.ktCO2.MT.Res.HH.Thermal.SH.Oil.WH.Elc.Solar.Solar</t>
  </si>
  <si>
    <t>EMI.ktCO2.MT.Res.HH.Thermal.SH.Oil.CO</t>
  </si>
  <si>
    <t>EMI.ktCO2.MT.Res.HH.Thermal.SH.Oil.CO.LPG.LPG</t>
  </si>
  <si>
    <t>EMI.ktCO2.MT.Res.HH.Thermal.SH.Oil.CO.Elc.Elec</t>
  </si>
  <si>
    <t>EMI.ktCO2.MT.Res.HH.Thermal.SH.Gas</t>
  </si>
  <si>
    <t>EMI.ktCO2.MT.Res.HH.Thermal.SH.Gas.SH</t>
  </si>
  <si>
    <t>EMI.ktCO2.MT.Res.HH.Thermal.SH.Gas.SH.Gas</t>
  </si>
  <si>
    <t>EMI.ktCO2.MT.Res.HH.Thermal.SH.Gas.SH.Elec</t>
  </si>
  <si>
    <t>EMI.ktCO2.MT.Res.HH.Thermal.SH.Gas.SC</t>
  </si>
  <si>
    <t>EMI.ktCO2.MT.Res.HH.Thermal.SH.Gas.SC.AC.Elec</t>
  </si>
  <si>
    <t>EMI.ktCO2.MT.Res.HH.Thermal.SH.Gas.WH</t>
  </si>
  <si>
    <t>EMI.ktCO2.MT.Res.HH.Thermal.SH.Gas.WH.Gas.NoSolar.Gas</t>
  </si>
  <si>
    <t>EMI.ktCO2.MT.Res.HH.Thermal.SH.Gas.WH.Gas.Solar</t>
  </si>
  <si>
    <t>EMI.ktCO2.MT.Res.HH.Thermal.SH.Gas.WH.Gas.Solar.Gas</t>
  </si>
  <si>
    <t>EMI.ktCO2.MT.Res.HH.Thermal.SH.Gas.WH.Gas.Solar.Solar</t>
  </si>
  <si>
    <t>EMI.ktCO2.MT.Res.HH.Thermal.SH.Gas.WH.Elc.NoSolar.Elec</t>
  </si>
  <si>
    <t>EMI.ktCO2.MT.Res.HH.Thermal.SH.Gas.WH.Elc.Solar</t>
  </si>
  <si>
    <t>EMI.ktCO2.MT.Res.HH.Thermal.SH.Gas.WH.Elc.Solar.Elec</t>
  </si>
  <si>
    <t>EMI.ktCO2.MT.Res.HH.Thermal.SH.Gas.WH.Elc.Solar.Solar</t>
  </si>
  <si>
    <t>EMI.ktCO2.MT.Res.HH.Thermal.SH.Gas.CO</t>
  </si>
  <si>
    <t>EMI.ktCO2.MT.Res.HH.Thermal.SH.Gas.CO.Gas.Gas</t>
  </si>
  <si>
    <t>EMI.ktCO2.MT.Res.HH.Thermal.SH.Gas.CO.Elc.Elec</t>
  </si>
  <si>
    <t>EMI.ktCO2.MT.Res.HH.Thermal.SH.Biomass</t>
  </si>
  <si>
    <t>EMI.ktCO2.MT.Res.HH.Thermal.SH.Biomass.SH</t>
  </si>
  <si>
    <t>EMI.ktCO2.MT.Res.HH.Thermal.SH.Biomass.SH.Biomass</t>
  </si>
  <si>
    <t>EMI.ktCO2.MT.Res.HH.Thermal.SH.Biomass.SH.Elec</t>
  </si>
  <si>
    <t>EMI.ktCO2.MT.Res.HH.Thermal.SH.Biomass.SC</t>
  </si>
  <si>
    <t>EMI.ktCO2.MT.Res.HH.Thermal.SH.Biomass.SC.AC.Elec</t>
  </si>
  <si>
    <t>EMI.ktCO2.MT.Res.HH.Thermal.SH.Biomass.WH</t>
  </si>
  <si>
    <t>EMI.ktCO2.MT.Res.HH.Thermal.SH.Biomass.WH.Biomass.NoSolar.Biomass</t>
  </si>
  <si>
    <t>EMI.ktCO2.MT.Res.HH.Thermal.SH.Biomass.WH.Biomass.Solar</t>
  </si>
  <si>
    <t>EMI.ktCO2.MT.Res.HH.Thermal.SH.Biomass.WH.Biomass.Solar.Biomass</t>
  </si>
  <si>
    <t>EMI.ktCO2.MT.Res.HH.Thermal.SH.Biomass.WH.Biomass.Solar.Solar</t>
  </si>
  <si>
    <t>EMI.ktCO2.MT.Res.HH.Thermal.SH.Biomass.WH.LPG.NoSolar.LPG</t>
  </si>
  <si>
    <t>EMI.ktCO2.MT.Res.HH.Thermal.SH.Biomass.WH.LPG.Solar</t>
  </si>
  <si>
    <t>EMI.ktCO2.MT.Res.HH.Thermal.SH.Biomass.WH.LPG.Solar.LPG</t>
  </si>
  <si>
    <t>EMI.ktCO2.MT.Res.HH.Thermal.SH.Biomass.WH.LPG.Solar.Solar</t>
  </si>
  <si>
    <t>EMI.ktCO2.MT.Res.HH.Thermal.SH.Biomass.WH.Elc.NoSolar.Elec</t>
  </si>
  <si>
    <t>EMI.ktCO2.MT.Res.HH.Thermal.SH.Biomass.WH.Elc.Solar</t>
  </si>
  <si>
    <t>EMI.ktCO2.MT.Res.HH.Thermal.SH.Biomass.WH.Elc.Solar.Elec</t>
  </si>
  <si>
    <t>EMI.ktCO2.MT.Res.HH.Thermal.SH.Biomass.WH.Elc.Solar.Solar</t>
  </si>
  <si>
    <t>EMI.ktCO2.MT.Res.HH.Thermal.SH.Biomass.CO</t>
  </si>
  <si>
    <t>EMI.ktCO2.MT.Res.HH.Thermal.SH.Biomass.CO.Biomass.Biomass</t>
  </si>
  <si>
    <t>EMI.ktCO2.MT.Res.HH.Thermal.SH.Biomass.CO.LPG.LPG</t>
  </si>
  <si>
    <t>EMI.ktCO2.MT.Res.HH.Thermal.SH.Biomass.CO.Elc.Elec</t>
  </si>
  <si>
    <t>EMI.ktCO2.MT.Res.HH.Thermal.SH.Geo</t>
  </si>
  <si>
    <t>EMI.ktCO2.MT.Res.HH.Thermal.SH.Geo.SH</t>
  </si>
  <si>
    <t>EMI.ktCO2.MT.Res.HH.Thermal.SH.Geo.SH.Geo</t>
  </si>
  <si>
    <t>EMI.ktCO2.MT.Res.HH.Thermal.SH.Geo.SH.Elec</t>
  </si>
  <si>
    <t>EMI.ktCO2.MT.Res.HH.Thermal.SH.Geo.SC</t>
  </si>
  <si>
    <t>EMI.ktCO2.MT.Res.HH.Thermal.SH.Geo.SC.AC.Elec</t>
  </si>
  <si>
    <t>EMI.ktCO2.MT.Res.HH.Thermal.SH.Geo.WH</t>
  </si>
  <si>
    <t>EMI.ktCO2.MT.Res.HH.Thermal.SH.Geo.WH.Geo.NoSolar.Geo</t>
  </si>
  <si>
    <t>EMI.ktCO2.MT.Res.HH.Thermal.SH.Geo.WH.Geo.Solar</t>
  </si>
  <si>
    <t>EMI.ktCO2.MT.Res.HH.Thermal.SH.Geo.WH.Geo.Solar.Geo</t>
  </si>
  <si>
    <t>EMI.ktCO2.MT.Res.HH.Thermal.SH.Geo.WH.Geo.Solar.Solar</t>
  </si>
  <si>
    <t>EMI.ktCO2.MT.Res.HH.Thermal.SH.Geo.WH.Elc.NoSolar.Elec</t>
  </si>
  <si>
    <t>EMI.ktCO2.MT.Res.HH.Thermal.SH.Geo.WH.Elc.Solar</t>
  </si>
  <si>
    <t>EMI.ktCO2.MT.Res.HH.Thermal.SH.Geo.WH.Elc.Solar.Elec</t>
  </si>
  <si>
    <t>EMI.ktCO2.MT.Res.HH.Thermal.SH.Geo.WH.Elc.Solar.Solar</t>
  </si>
  <si>
    <t>EMI.ktCO2.MT.Res.HH.Thermal.SH.Geo.CO</t>
  </si>
  <si>
    <t>EMI.ktCO2.MT.Res.HH.Thermal.SH.Geo.CO.LPG.LPG</t>
  </si>
  <si>
    <t>EMI.ktCO2.MT.Res.HH.Thermal.SH.Geo.CO.Elc.Elec</t>
  </si>
  <si>
    <t>EMI.ktCO2.MT.Res.HH.Thermal.SH.DistrHeat</t>
  </si>
  <si>
    <t>EMI.ktCO2.MT.Res.HH.Thermal.SH.DistrHeat.SH</t>
  </si>
  <si>
    <t>EMI.ktCO2.MT.Res.HH.Thermal.SH.DistrHeat.SH.Steam_Distr</t>
  </si>
  <si>
    <t>EMI.ktCO2.MT.Res.HH.Thermal.SH.DistrHeat.SH.Elec</t>
  </si>
  <si>
    <t>EMI.ktCO2.MT.Res.HH.Thermal.SH.DistrHeat.SC</t>
  </si>
  <si>
    <t>EMI.ktCO2.MT.Res.HH.Thermal.SH.DistrHeat.SC.AC.Elec</t>
  </si>
  <si>
    <t>EMI.ktCO2.MT.Res.HH.Thermal.SH.DistrHeat.WH</t>
  </si>
  <si>
    <t>EMI.ktCO2.MT.Res.HH.Thermal.SH.DistrHeat.WH.DistrHeat.NoSolar.Steam_Distr</t>
  </si>
  <si>
    <t>EMI.ktCO2.MT.Res.HH.Thermal.SH.DistrHeat.WH.DistrHeat.Solar</t>
  </si>
  <si>
    <t>EMI.ktCO2.MT.Res.HH.Thermal.SH.DistrHeat.WH.DistrHeat.Solar.Steam_Distr</t>
  </si>
  <si>
    <t>EMI.ktCO2.MT.Res.HH.Thermal.SH.DistrHeat.WH.DistrHeat.Solar.Solar</t>
  </si>
  <si>
    <t>EMI.ktCO2.MT.Res.HH.Thermal.SH.DistrHeat.WH.Elc.NoSolar.Elec</t>
  </si>
  <si>
    <t>EMI.ktCO2.MT.Res.HH.Thermal.SH.DistrHeat.WH.Elc.Solar</t>
  </si>
  <si>
    <t>EMI.ktCO2.MT.Res.HH.Thermal.SH.DistrHeat.WH.Elc.Solar.Elec</t>
  </si>
  <si>
    <t>EMI.ktCO2.MT.Res.HH.Thermal.SH.DistrHeat.WH.Elc.Solar.Solar</t>
  </si>
  <si>
    <t>EMI.ktCO2.MT.Res.HH.Thermal.SH.DistrHeat.CO</t>
  </si>
  <si>
    <t>EMI.ktCO2.MT.Res.HH.Thermal.SH.DistrHeat.CO.LPG.LPG</t>
  </si>
  <si>
    <t>EMI.ktCO2.MT.Res.HH.Thermal.SH.DistrHeat.CO.Elc.Elec</t>
  </si>
  <si>
    <t>EMI.ktCO2.MT.Res.HH.Thermal.SH.AdvElc</t>
  </si>
  <si>
    <t>EMI.ktCO2.MT.Res.HH.Thermal.SH.AdvElc.SH</t>
  </si>
  <si>
    <t>EMI.ktCO2.MT.Res.HH.Thermal.SH.AdvElc.SH.Elec</t>
  </si>
  <si>
    <t>EMI.ktCO2.MT.Res.HH.Thermal.SH.AdvElc.SC</t>
  </si>
  <si>
    <t>EMI.ktCO2.MT.Res.HH.Thermal.SH.AdvElc.SC.AC.Elec</t>
  </si>
  <si>
    <t>EMI.ktCO2.MT.Res.HH.Thermal.SH.AdvElc.WH</t>
  </si>
  <si>
    <t>EMI.ktCO2.MT.Res.HH.Thermal.SH.AdvElc.WH.LPG.NoSolar.LPG</t>
  </si>
  <si>
    <t>EMI.ktCO2.MT.Res.HH.Thermal.SH.AdvElc.WH.LPG.Solar</t>
  </si>
  <si>
    <t>EMI.ktCO2.MT.Res.HH.Thermal.SH.AdvElc.WH.LPG.Solar.LPG</t>
  </si>
  <si>
    <t>EMI.ktCO2.MT.Res.HH.Thermal.SH.AdvElc.WH.LPG.Solar.Solar</t>
  </si>
  <si>
    <t>EMI.ktCO2.MT.Res.HH.Thermal.SH.AdvElc.WH.Elc.NoSolar.Elec</t>
  </si>
  <si>
    <t>EMI.ktCO2.MT.Res.HH.Thermal.SH.AdvElc.WH.Elc.Solar</t>
  </si>
  <si>
    <t>EMI.ktCO2.MT.Res.HH.Thermal.SH.AdvElc.WH.Elc.Solar.Elec</t>
  </si>
  <si>
    <t>EMI.ktCO2.MT.Res.HH.Thermal.SH.AdvElc.WH.Elc.Solar.Solar</t>
  </si>
  <si>
    <t>EMI.ktCO2.MT.Res.HH.Thermal.SH.AdvElc.CO</t>
  </si>
  <si>
    <t>EMI.ktCO2.MT.Res.HH.Thermal.SH.AdvElc.CO.LPG.LPG</t>
  </si>
  <si>
    <t>EMI.ktCO2.MT.Res.HH.Thermal.SH.AdvElc.CO.Elc.Elec</t>
  </si>
  <si>
    <t>EMI.ktCO2.MT.Res.HH.Thermal.SH.ConvElc</t>
  </si>
  <si>
    <t>EMI.ktCO2.MT.Res.HH.Thermal.SH.ConvElc.SH</t>
  </si>
  <si>
    <t>EMI.ktCO2.MT.Res.HH.Thermal.SH.ConvElc.SH.Elec</t>
  </si>
  <si>
    <t>EMI.ktCO2.MT.Res.HH.Thermal.SH.ConvElc.SC</t>
  </si>
  <si>
    <t>EMI.ktCO2.MT.Res.HH.Thermal.SH.ConvElc.SC.AC.Elec</t>
  </si>
  <si>
    <t>EMI.ktCO2.MT.Res.HH.Thermal.SH.ConvElc.WH</t>
  </si>
  <si>
    <t>EMI.ktCO2.MT.Res.HH.Thermal.SH.ConvElc.WH.LPG.NoSolar.LPG</t>
  </si>
  <si>
    <t>EMI.ktCO2.MT.Res.HH.Thermal.SH.ConvElc.WH.LPG.Solar</t>
  </si>
  <si>
    <t>EMI.ktCO2.MT.Res.HH.Thermal.SH.ConvElc.WH.LPG.Solar.LPG</t>
  </si>
  <si>
    <t>EMI.ktCO2.MT.Res.HH.Thermal.SH.ConvElc.WH.LPG.Solar.Solar</t>
  </si>
  <si>
    <t>EMI.ktCO2.MT.Res.HH.Thermal.SH.ConvElc.WH.Elc.NoSolar.Elec</t>
  </si>
  <si>
    <t>EMI.ktCO2.MT.Res.HH.Thermal.SH.ConvElc.WH.Elc.Solar</t>
  </si>
  <si>
    <t>EMI.ktCO2.MT.Res.HH.Thermal.SH.ConvElc.WH.Elc.Solar.Elec</t>
  </si>
  <si>
    <t>EMI.ktCO2.MT.Res.HH.Thermal.SH.ConvElc.WH.Elc.Solar.Solar</t>
  </si>
  <si>
    <t>EMI.ktCO2.MT.Res.HH.Thermal.SH.ConvElc.CO</t>
  </si>
  <si>
    <t>EMI.ktCO2.MT.Res.HH.Thermal.SH.ConvElc.CO.LPG.LPG</t>
  </si>
  <si>
    <t>EMI.ktCO2.MT.Res.HH.Thermal.SH.ConvElc.CO.Elc.Elec</t>
  </si>
  <si>
    <t>MT - Final energy consumption per household (detailed structure)</t>
  </si>
  <si>
    <t>FEC_per_household.kWh.MT.Res.HH.Thermal.SH.Solids</t>
  </si>
  <si>
    <t>FEC_per_household.kWh.MT.Res.HH.Thermal.SH.Solids.SH</t>
  </si>
  <si>
    <t>FEC_per_household.kWh.MT.Res.HH.Thermal.SH.Solids.SH.Solids</t>
  </si>
  <si>
    <t>FEC_per_household.kWh.MT.Res.HH.Thermal.SH.Solids.SH.Elec</t>
  </si>
  <si>
    <t>FEC_per_household.kWh.MT.Res.HH.Thermal.SH.Solids.SC</t>
  </si>
  <si>
    <t>FEC_per_household.kWh.MT.Res.HH.Thermal.SH.Solids.SC.AC.Elec</t>
  </si>
  <si>
    <t>FEC_per_household.kWh.MT.Res.HH.Thermal.SH.Solids.WH</t>
  </si>
  <si>
    <t>FEC_per_household.kWh.MT.Res.HH.Thermal.SH.Solids.WH.Solids.NoSolar.Solids</t>
  </si>
  <si>
    <t>FEC_per_household.kWh.MT.Res.HH.Thermal.SH.Solids.WH.LPG.NoSolar.LPG</t>
  </si>
  <si>
    <t>FEC_per_household.kWh.MT.Res.HH.Thermal.SH.Solids.WH.LPG.Solar</t>
  </si>
  <si>
    <t>FEC_per_household.kWh.MT.Res.HH.Thermal.SH.Solids.WH.LPG.Solar.LPG</t>
  </si>
  <si>
    <t>FEC_per_household.kWh.MT.Res.HH.Thermal.SH.Solids.WH.LPG.Solar.Solar</t>
  </si>
  <si>
    <t>FEC_per_household.kWh.MT.Res.HH.Thermal.SH.Solids.WH.Elc.NoSolar.Elec</t>
  </si>
  <si>
    <t>FEC_per_household.kWh.MT.Res.HH.Thermal.SH.Solids.WH.Elc.Solar</t>
  </si>
  <si>
    <t>FEC_per_household.kWh.MT.Res.HH.Thermal.SH.Solids.WH.Elc.Solar.Elec</t>
  </si>
  <si>
    <t>FEC_per_household.kWh.MT.Res.HH.Thermal.SH.Solids.WH.Elc.Solar.Solar</t>
  </si>
  <si>
    <t>FEC_per_household.kWh.MT.Res.HH.Thermal.SH.Solids.CO</t>
  </si>
  <si>
    <t>FEC_per_household.kWh.MT.Res.HH.Thermal.SH.Solids.CO.Solids.Solids</t>
  </si>
  <si>
    <t>FEC_per_household.kWh.MT.Res.HH.Thermal.SH.Solids.CO.LPG.LPG</t>
  </si>
  <si>
    <t>FEC_per_household.kWh.MT.Res.HH.Thermal.SH.Solids.CO.Elc.Elec</t>
  </si>
  <si>
    <t>FEC_per_household.kWh.MT.Res.HH.Thermal.SH.LPG</t>
  </si>
  <si>
    <t>FEC_per_household.kWh.MT.Res.HH.Thermal.SH.LPG.SH</t>
  </si>
  <si>
    <t>FEC_per_household.kWh.MT.Res.HH.Thermal.SH.LPG.SH.LPG</t>
  </si>
  <si>
    <t>FEC_per_household.kWh.MT.Res.HH.Thermal.SH.LPG.SH.Elec</t>
  </si>
  <si>
    <t>FEC_per_household.kWh.MT.Res.HH.Thermal.SH.LPG.SC</t>
  </si>
  <si>
    <t>FEC_per_household.kWh.MT.Res.HH.Thermal.SH.LPG.SC.AC.Elec</t>
  </si>
  <si>
    <t>FEC_per_household.kWh.MT.Res.HH.Thermal.SH.LPG.WH</t>
  </si>
  <si>
    <t>FEC_per_household.kWh.MT.Res.HH.Thermal.SH.LPG.WH.LPG.NoSolar.LPG</t>
  </si>
  <si>
    <t>FEC_per_household.kWh.MT.Res.HH.Thermal.SH.LPG.WH.LPG.Solar</t>
  </si>
  <si>
    <t>FEC_per_household.kWh.MT.Res.HH.Thermal.SH.LPG.WH.LPG.Solar.LPG</t>
  </si>
  <si>
    <t>FEC_per_household.kWh.MT.Res.HH.Thermal.SH.LPG.WH.LPG.Solar.Solar</t>
  </si>
  <si>
    <t>FEC_per_household.kWh.MT.Res.HH.Thermal.SH.LPG.WH.Elc.NoSolar.Elec</t>
  </si>
  <si>
    <t>FEC_per_household.kWh.MT.Res.HH.Thermal.SH.LPG.WH.Elc.Solar</t>
  </si>
  <si>
    <t>FEC_per_household.kWh.MT.Res.HH.Thermal.SH.LPG.WH.Elc.Solar.Elec</t>
  </si>
  <si>
    <t>FEC_per_household.kWh.MT.Res.HH.Thermal.SH.LPG.WH.Elc.Solar.Solar</t>
  </si>
  <si>
    <t>FEC_per_household.kWh.MT.Res.HH.Thermal.SH.LPG.CO</t>
  </si>
  <si>
    <t>FEC_per_household.kWh.MT.Res.HH.Thermal.SH.LPG.CO.LPG.LPG</t>
  </si>
  <si>
    <t>FEC_per_household.kWh.MT.Res.HH.Thermal.SH.LPG.CO.Elc.Elec</t>
  </si>
  <si>
    <t>FEC_per_household.kWh.MT.Res.HH.Thermal.SH.Oil</t>
  </si>
  <si>
    <t>FEC_per_household.kWh.MT.Res.HH.Thermal.SH.Oil.SH</t>
  </si>
  <si>
    <t>FEC_per_household.kWh.MT.Res.HH.Thermal.SH.Oil.SH.Oil</t>
  </si>
  <si>
    <t>FEC_per_household.kWh.MT.Res.HH.Thermal.SH.Oil.SH.Elec</t>
  </si>
  <si>
    <t>FEC_per_household.kWh.MT.Res.HH.Thermal.SH.Oil.SC</t>
  </si>
  <si>
    <t>FEC_per_household.kWh.MT.Res.HH.Thermal.SH.Oil.SC.AC.Elec</t>
  </si>
  <si>
    <t>FEC_per_household.kWh.MT.Res.HH.Thermal.SH.Oil.WH</t>
  </si>
  <si>
    <t>FEC_per_household.kWh.MT.Res.HH.Thermal.SH.Oil.WH.Oil.NoSolar.Oil</t>
  </si>
  <si>
    <t>FEC_per_household.kWh.MT.Res.HH.Thermal.SH.Oil.WH.Oil.Solar</t>
  </si>
  <si>
    <t>FEC_per_household.kWh.MT.Res.HH.Thermal.SH.Oil.WH.Oil.Solar.Oil</t>
  </si>
  <si>
    <t>FEC_per_household.kWh.MT.Res.HH.Thermal.SH.Oil.WH.Oil.Solar.Solar</t>
  </si>
  <si>
    <t>FEC_per_household.kWh.MT.Res.HH.Thermal.SH.Oil.WH.Elc.NoSolar.Elec</t>
  </si>
  <si>
    <t>FEC_per_household.kWh.MT.Res.HH.Thermal.SH.Oil.WH.Elc.Solar</t>
  </si>
  <si>
    <t>FEC_per_household.kWh.MT.Res.HH.Thermal.SH.Oil.WH.Elc.Solar.Elec</t>
  </si>
  <si>
    <t>FEC_per_household.kWh.MT.Res.HH.Thermal.SH.Oil.WH.Elc.Solar.Solar</t>
  </si>
  <si>
    <t>FEC_per_household.kWh.MT.Res.HH.Thermal.SH.Oil.CO</t>
  </si>
  <si>
    <t>FEC_per_household.kWh.MT.Res.HH.Thermal.SH.Oil.CO.LPG.LPG</t>
  </si>
  <si>
    <t>FEC_per_household.kWh.MT.Res.HH.Thermal.SH.Oil.CO.Elc.Elec</t>
  </si>
  <si>
    <t>FEC_per_household.kWh.MT.Res.HH.Thermal.SH.Gas</t>
  </si>
  <si>
    <t>FEC_per_household.kWh.MT.Res.HH.Thermal.SH.Gas.SH</t>
  </si>
  <si>
    <t>FEC_per_household.kWh.MT.Res.HH.Thermal.SH.Gas.SH.Gas</t>
  </si>
  <si>
    <t>FEC_per_household.kWh.MT.Res.HH.Thermal.SH.Gas.SH.Elec</t>
  </si>
  <si>
    <t>FEC_per_household.kWh.MT.Res.HH.Thermal.SH.Gas.SC</t>
  </si>
  <si>
    <t>FEC_per_household.kWh.MT.Res.HH.Thermal.SH.Gas.SC.AC.Elec</t>
  </si>
  <si>
    <t>FEC_per_household.kWh.MT.Res.HH.Thermal.SH.Gas.WH</t>
  </si>
  <si>
    <t>FEC_per_household.kWh.MT.Res.HH.Thermal.SH.Gas.WH.Gas.NoSolar.Gas</t>
  </si>
  <si>
    <t>FEC_per_household.kWh.MT.Res.HH.Thermal.SH.Gas.WH.Gas.Solar</t>
  </si>
  <si>
    <t>FEC_per_household.kWh.MT.Res.HH.Thermal.SH.Gas.WH.Gas.Solar.Gas</t>
  </si>
  <si>
    <t>FEC_per_household.kWh.MT.Res.HH.Thermal.SH.Gas.WH.Gas.Solar.Solar</t>
  </si>
  <si>
    <t>FEC_per_household.kWh.MT.Res.HH.Thermal.SH.Gas.WH.Elc.NoSolar.Elec</t>
  </si>
  <si>
    <t>FEC_per_household.kWh.MT.Res.HH.Thermal.SH.Gas.WH.Elc.Solar</t>
  </si>
  <si>
    <t>FEC_per_household.kWh.MT.Res.HH.Thermal.SH.Gas.WH.Elc.Solar.Elec</t>
  </si>
  <si>
    <t>FEC_per_household.kWh.MT.Res.HH.Thermal.SH.Gas.WH.Elc.Solar.Solar</t>
  </si>
  <si>
    <t>FEC_per_household.kWh.MT.Res.HH.Thermal.SH.Gas.CO</t>
  </si>
  <si>
    <t>FEC_per_household.kWh.MT.Res.HH.Thermal.SH.Gas.CO.Gas.Gas</t>
  </si>
  <si>
    <t>FEC_per_household.kWh.MT.Res.HH.Thermal.SH.Gas.CO.Elc.Elec</t>
  </si>
  <si>
    <t>FEC_per_household.kWh.MT.Res.HH.Thermal.SH.Biomass</t>
  </si>
  <si>
    <t>FEC_per_household.kWh.MT.Res.HH.Thermal.SH.Biomass.SH</t>
  </si>
  <si>
    <t>FEC_per_household.kWh.MT.Res.HH.Thermal.SH.Biomass.SH.Biomass</t>
  </si>
  <si>
    <t>FEC_per_household.kWh.MT.Res.HH.Thermal.SH.Biomass.SH.Elec</t>
  </si>
  <si>
    <t>FEC_per_household.kWh.MT.Res.HH.Thermal.SH.Biomass.SC</t>
  </si>
  <si>
    <t>FEC_per_household.kWh.MT.Res.HH.Thermal.SH.Biomass.SC.AC.Elec</t>
  </si>
  <si>
    <t>FEC_per_household.kWh.MT.Res.HH.Thermal.SH.Biomass.WH</t>
  </si>
  <si>
    <t>FEC_per_household.kWh.MT.Res.HH.Thermal.SH.Biomass.WH.Biomass.NoSolar.Biomass</t>
  </si>
  <si>
    <t>FEC_per_household.kWh.MT.Res.HH.Thermal.SH.Biomass.WH.Biomass.Solar</t>
  </si>
  <si>
    <t>FEC_per_household.kWh.MT.Res.HH.Thermal.SH.Biomass.WH.Biomass.Solar.Biomass</t>
  </si>
  <si>
    <t>FEC_per_household.kWh.MT.Res.HH.Thermal.SH.Biomass.WH.Biomass.Solar.Solar</t>
  </si>
  <si>
    <t>FEC_per_household.kWh.MT.Res.HH.Thermal.SH.Biomass.WH.LPG.NoSolar.LPG</t>
  </si>
  <si>
    <t>FEC_per_household.kWh.MT.Res.HH.Thermal.SH.Biomass.WH.LPG.Solar</t>
  </si>
  <si>
    <t>FEC_per_household.kWh.MT.Res.HH.Thermal.SH.Biomass.WH.LPG.Solar.LPG</t>
  </si>
  <si>
    <t>FEC_per_household.kWh.MT.Res.HH.Thermal.SH.Biomass.WH.LPG.Solar.Solar</t>
  </si>
  <si>
    <t>FEC_per_household.kWh.MT.Res.HH.Thermal.SH.Biomass.WH.Elc.NoSolar.Elec</t>
  </si>
  <si>
    <t>FEC_per_household.kWh.MT.Res.HH.Thermal.SH.Biomass.WH.Elc.Solar</t>
  </si>
  <si>
    <t>FEC_per_household.kWh.MT.Res.HH.Thermal.SH.Biomass.WH.Elc.Solar.Elec</t>
  </si>
  <si>
    <t>FEC_per_household.kWh.MT.Res.HH.Thermal.SH.Biomass.WH.Elc.Solar.Solar</t>
  </si>
  <si>
    <t>FEC_per_household.kWh.MT.Res.HH.Thermal.SH.Biomass.CO</t>
  </si>
  <si>
    <t>FEC_per_household.kWh.MT.Res.HH.Thermal.SH.Biomass.CO.Biomass.Biomass</t>
  </si>
  <si>
    <t>FEC_per_household.kWh.MT.Res.HH.Thermal.SH.Biomass.CO.LPG.LPG</t>
  </si>
  <si>
    <t>FEC_per_household.kWh.MT.Res.HH.Thermal.SH.Biomass.CO.Elc.Elec</t>
  </si>
  <si>
    <t>FEC_per_household.kWh.MT.Res.HH.Thermal.SH.Geo</t>
  </si>
  <si>
    <t>FEC_per_household.kWh.MT.Res.HH.Thermal.SH.Geo.SH</t>
  </si>
  <si>
    <t>FEC_per_household.kWh.MT.Res.HH.Thermal.SH.Geo.SH.Geo</t>
  </si>
  <si>
    <t>FEC_per_household.kWh.MT.Res.HH.Thermal.SH.Geo.SH.Elec</t>
  </si>
  <si>
    <t>FEC_per_household.kWh.MT.Res.HH.Thermal.SH.Geo.SC</t>
  </si>
  <si>
    <t>FEC_per_household.kWh.MT.Res.HH.Thermal.SH.Geo.SC.AC.Elec</t>
  </si>
  <si>
    <t>FEC_per_household.kWh.MT.Res.HH.Thermal.SH.Geo.WH</t>
  </si>
  <si>
    <t>FEC_per_household.kWh.MT.Res.HH.Thermal.SH.Geo.WH.Geo.NoSolar.Geo</t>
  </si>
  <si>
    <t>FEC_per_household.kWh.MT.Res.HH.Thermal.SH.Geo.WH.Geo.Solar</t>
  </si>
  <si>
    <t>FEC_per_household.kWh.MT.Res.HH.Thermal.SH.Geo.WH.Geo.Solar.Geo</t>
  </si>
  <si>
    <t>FEC_per_household.kWh.MT.Res.HH.Thermal.SH.Geo.WH.Geo.Solar.Solar</t>
  </si>
  <si>
    <t>FEC_per_household.kWh.MT.Res.HH.Thermal.SH.Geo.WH.Elc.NoSolar.Elec</t>
  </si>
  <si>
    <t>FEC_per_household.kWh.MT.Res.HH.Thermal.SH.Geo.WH.Elc.Solar</t>
  </si>
  <si>
    <t>FEC_per_household.kWh.MT.Res.HH.Thermal.SH.Geo.WH.Elc.Solar.Elec</t>
  </si>
  <si>
    <t>FEC_per_household.kWh.MT.Res.HH.Thermal.SH.Geo.WH.Elc.Solar.Solar</t>
  </si>
  <si>
    <t>FEC_per_household.kWh.MT.Res.HH.Thermal.SH.Geo.CO</t>
  </si>
  <si>
    <t>FEC_per_household.kWh.MT.Res.HH.Thermal.SH.Geo.CO.LPG.LPG</t>
  </si>
  <si>
    <t>FEC_per_household.kWh.MT.Res.HH.Thermal.SH.Geo.CO.Elc.Elec</t>
  </si>
  <si>
    <t>FEC_per_household.kWh.MT.Res.HH.Thermal.SH.DistrHeat</t>
  </si>
  <si>
    <t>FEC_per_household.kWh.MT.Res.HH.Thermal.SH.DistrHeat.SH</t>
  </si>
  <si>
    <t>FEC_per_household.kWh.MT.Res.HH.Thermal.SH.DistrHeat.SH.Steam_Distr</t>
  </si>
  <si>
    <t>FEC_per_household.kWh.MT.Res.HH.Thermal.SH.DistrHeat.SH.Elec</t>
  </si>
  <si>
    <t>FEC_per_household.kWh.MT.Res.HH.Thermal.SH.DistrHeat.SC</t>
  </si>
  <si>
    <t>FEC_per_household.kWh.MT.Res.HH.Thermal.SH.DistrHeat.SC.AC.Elec</t>
  </si>
  <si>
    <t>FEC_per_household.kWh.MT.Res.HH.Thermal.SH.DistrHeat.WH</t>
  </si>
  <si>
    <t>FEC_per_household.kWh.MT.Res.HH.Thermal.SH.DistrHeat.WH.DistrHeat.NoSolar.Steam_Distr</t>
  </si>
  <si>
    <t>FEC_per_household.kWh.MT.Res.HH.Thermal.SH.DistrHeat.WH.DistrHeat.Solar</t>
  </si>
  <si>
    <t>FEC_per_household.kWh.MT.Res.HH.Thermal.SH.DistrHeat.WH.DistrHeat.Solar.Steam_Distr</t>
  </si>
  <si>
    <t>FEC_per_household.kWh.MT.Res.HH.Thermal.SH.DistrHeat.WH.DistrHeat.Solar.Solar</t>
  </si>
  <si>
    <t>FEC_per_household.kWh.MT.Res.HH.Thermal.SH.DistrHeat.WH.Elc.NoSolar.Elec</t>
  </si>
  <si>
    <t>FEC_per_household.kWh.MT.Res.HH.Thermal.SH.DistrHeat.WH.Elc.Solar</t>
  </si>
  <si>
    <t>FEC_per_household.kWh.MT.Res.HH.Thermal.SH.DistrHeat.WH.Elc.Solar.Elec</t>
  </si>
  <si>
    <t>FEC_per_household.kWh.MT.Res.HH.Thermal.SH.DistrHeat.WH.Elc.Solar.Solar</t>
  </si>
  <si>
    <t>FEC_per_household.kWh.MT.Res.HH.Thermal.SH.DistrHeat.CO</t>
  </si>
  <si>
    <t>FEC_per_household.kWh.MT.Res.HH.Thermal.SH.DistrHeat.CO.LPG.LPG</t>
  </si>
  <si>
    <t>FEC_per_household.kWh.MT.Res.HH.Thermal.SH.DistrHeat.CO.Elc.Elec</t>
  </si>
  <si>
    <t>FEC_per_household.kWh.MT.Res.HH.Thermal.SH.AdvElc</t>
  </si>
  <si>
    <t>FEC_per_household.kWh.MT.Res.HH.Thermal.SH.AdvElc.SH</t>
  </si>
  <si>
    <t>FEC_per_household.kWh.MT.Res.HH.Thermal.SH.AdvElc.SH.Elec</t>
  </si>
  <si>
    <t>FEC_per_household.kWh.MT.Res.HH.Thermal.SH.AdvElc.SC</t>
  </si>
  <si>
    <t>FEC_per_household.kWh.MT.Res.HH.Thermal.SH.AdvElc.SC.AC.Elec</t>
  </si>
  <si>
    <t>FEC_per_household.kWh.MT.Res.HH.Thermal.SH.AdvElc.WH</t>
  </si>
  <si>
    <t>FEC_per_household.kWh.MT.Res.HH.Thermal.SH.AdvElc.WH.LPG.NoSolar.LPG</t>
  </si>
  <si>
    <t>FEC_per_household.kWh.MT.Res.HH.Thermal.SH.AdvElc.WH.LPG.Solar</t>
  </si>
  <si>
    <t>FEC_per_household.kWh.MT.Res.HH.Thermal.SH.AdvElc.WH.LPG.Solar.LPG</t>
  </si>
  <si>
    <t>FEC_per_household.kWh.MT.Res.HH.Thermal.SH.AdvElc.WH.LPG.Solar.Solar</t>
  </si>
  <si>
    <t>FEC_per_household.kWh.MT.Res.HH.Thermal.SH.AdvElc.WH.Elc.NoSolar.Elec</t>
  </si>
  <si>
    <t>FEC_per_household.kWh.MT.Res.HH.Thermal.SH.AdvElc.WH.Elc.Solar</t>
  </si>
  <si>
    <t>FEC_per_household.kWh.MT.Res.HH.Thermal.SH.AdvElc.WH.Elc.Solar.Elec</t>
  </si>
  <si>
    <t>FEC_per_household.kWh.MT.Res.HH.Thermal.SH.AdvElc.WH.Elc.Solar.Solar</t>
  </si>
  <si>
    <t>FEC_per_household.kWh.MT.Res.HH.Thermal.SH.AdvElc.CO</t>
  </si>
  <si>
    <t>FEC_per_household.kWh.MT.Res.HH.Thermal.SH.AdvElc.CO.LPG.LPG</t>
  </si>
  <si>
    <t>FEC_per_household.kWh.MT.Res.HH.Thermal.SH.AdvElc.CO.Elc.Elec</t>
  </si>
  <si>
    <t>FEC_per_household.kWh.MT.Res.HH.Thermal.SH.ConvElc</t>
  </si>
  <si>
    <t>FEC_per_household.kWh.MT.Res.HH.Thermal.SH.ConvElc.SH</t>
  </si>
  <si>
    <t>FEC_per_household.kWh.MT.Res.HH.Thermal.SH.ConvElc.SH.Elec</t>
  </si>
  <si>
    <t>FEC_per_household.kWh.MT.Res.HH.Thermal.SH.ConvElc.SC</t>
  </si>
  <si>
    <t>FEC_per_household.kWh.MT.Res.HH.Thermal.SH.ConvElc.SC.AC.Elec</t>
  </si>
  <si>
    <t>FEC_per_household.kWh.MT.Res.HH.Thermal.SH.ConvElc.WH</t>
  </si>
  <si>
    <t>FEC_per_household.kWh.MT.Res.HH.Thermal.SH.ConvElc.WH.LPG.NoSolar.LPG</t>
  </si>
  <si>
    <t>FEC_per_household.kWh.MT.Res.HH.Thermal.SH.ConvElc.WH.LPG.Solar</t>
  </si>
  <si>
    <t>FEC_per_household.kWh.MT.Res.HH.Thermal.SH.ConvElc.WH.LPG.Solar.LPG</t>
  </si>
  <si>
    <t>FEC_per_household.kWh.MT.Res.HH.Thermal.SH.ConvElc.WH.LPG.Solar.Solar</t>
  </si>
  <si>
    <t>FEC_per_household.kWh.MT.Res.HH.Thermal.SH.ConvElc.WH.Elc.NoSolar.Elec</t>
  </si>
  <si>
    <t>FEC_per_household.kWh.MT.Res.HH.Thermal.SH.ConvElc.WH.Elc.Solar</t>
  </si>
  <si>
    <t>FEC_per_household.kWh.MT.Res.HH.Thermal.SH.ConvElc.WH.Elc.Solar.Elec</t>
  </si>
  <si>
    <t>FEC_per_household.kWh.MT.Res.HH.Thermal.SH.ConvElc.WH.Elc.Solar.Solar</t>
  </si>
  <si>
    <t>FEC_per_household.kWh.MT.Res.HH.Thermal.SH.ConvElc.CO</t>
  </si>
  <si>
    <t>FEC_per_household.kWh.MT.Res.HH.Thermal.SH.ConvElc.CO.LPG.LPG</t>
  </si>
  <si>
    <t>FEC_per_household.kWh.MT.Res.HH.Thermal.SH.ConvElc.CO.Elc.Elec</t>
  </si>
  <si>
    <t>MT - Thermal energy service per household (detailed structure)</t>
  </si>
  <si>
    <t>TES_per_household.kWh.MT.Res.HH.Thermal.SH.Solids</t>
  </si>
  <si>
    <t>TES_per_household.kWh.MT.Res.HH.Thermal.SH.Solids.SH</t>
  </si>
  <si>
    <t>TES_per_household.kWh.MT.Res.HH.Thermal.SH.Solids.SH.Solids</t>
  </si>
  <si>
    <t>TES_per_household.kWh.MT.Res.HH.Thermal.SH.Solids.SH.Elec</t>
  </si>
  <si>
    <t>TES_per_household.kWh.MT.Res.HH.Thermal.SH.Solids.SC</t>
  </si>
  <si>
    <t>TES_per_household.kWh.MT.Res.HH.Thermal.SH.Solids.SC.AC.Elec</t>
  </si>
  <si>
    <t>TES_per_household.kWh.MT.Res.HH.Thermal.SH.Solids.WH</t>
  </si>
  <si>
    <t>TES_per_household.kWh.MT.Res.HH.Thermal.SH.Solids.WH.Solids.NoSolar.Solids</t>
  </si>
  <si>
    <t>TES_per_household.kWh.MT.Res.HH.Thermal.SH.Solids.WH.LPG.NoSolar.LPG</t>
  </si>
  <si>
    <t>TES_per_household.kWh.MT.Res.HH.Thermal.SH.Solids.WH.LPG.Solar</t>
  </si>
  <si>
    <t>TES_per_household.kWh.MT.Res.HH.Thermal.SH.Solids.WH.LPG.Solar.LPG</t>
  </si>
  <si>
    <t>TES_per_household.kWh.MT.Res.HH.Thermal.SH.Solids.WH.LPG.Solar.Solar</t>
  </si>
  <si>
    <t>TES_per_household.kWh.MT.Res.HH.Thermal.SH.Solids.WH.Elc.NoSolar.Elec</t>
  </si>
  <si>
    <t>TES_per_household.kWh.MT.Res.HH.Thermal.SH.Solids.WH.Elc.Solar</t>
  </si>
  <si>
    <t>TES_per_household.kWh.MT.Res.HH.Thermal.SH.Solids.WH.Elc.Solar.Elec</t>
  </si>
  <si>
    <t>TES_per_household.kWh.MT.Res.HH.Thermal.SH.Solids.WH.Elc.Solar.Solar</t>
  </si>
  <si>
    <t>TES_per_household.kWh.MT.Res.HH.Thermal.SH.Solids.CO</t>
  </si>
  <si>
    <t>TES_per_household.kWh.MT.Res.HH.Thermal.SH.Solids.CO.Solids.Solids</t>
  </si>
  <si>
    <t>TES_per_household.kWh.MT.Res.HH.Thermal.SH.Solids.CO.LPG.LPG</t>
  </si>
  <si>
    <t>TES_per_household.kWh.MT.Res.HH.Thermal.SH.Solids.CO.Elc.Elec</t>
  </si>
  <si>
    <t>TES_per_household.kWh.MT.Res.HH.Thermal.SH.LPG</t>
  </si>
  <si>
    <t>TES_per_household.kWh.MT.Res.HH.Thermal.SH.LPG.SH</t>
  </si>
  <si>
    <t>TES_per_household.kWh.MT.Res.HH.Thermal.SH.LPG.SH.LPG</t>
  </si>
  <si>
    <t>TES_per_household.kWh.MT.Res.HH.Thermal.SH.LPG.SH.Elec</t>
  </si>
  <si>
    <t>TES_per_household.kWh.MT.Res.HH.Thermal.SH.LPG.SC</t>
  </si>
  <si>
    <t>TES_per_household.kWh.MT.Res.HH.Thermal.SH.LPG.SC.AC.Elec</t>
  </si>
  <si>
    <t>TES_per_household.kWh.MT.Res.HH.Thermal.SH.LPG.WH</t>
  </si>
  <si>
    <t>TES_per_household.kWh.MT.Res.HH.Thermal.SH.LPG.WH.LPG.NoSolar.LPG</t>
  </si>
  <si>
    <t>TES_per_household.kWh.MT.Res.HH.Thermal.SH.LPG.WH.LPG.Solar</t>
  </si>
  <si>
    <t>TES_per_household.kWh.MT.Res.HH.Thermal.SH.LPG.WH.LPG.Solar.LPG</t>
  </si>
  <si>
    <t>TES_per_household.kWh.MT.Res.HH.Thermal.SH.LPG.WH.LPG.Solar.Solar</t>
  </si>
  <si>
    <t>TES_per_household.kWh.MT.Res.HH.Thermal.SH.LPG.WH.Elc.NoSolar.Elec</t>
  </si>
  <si>
    <t>TES_per_household.kWh.MT.Res.HH.Thermal.SH.LPG.WH.Elc.Solar</t>
  </si>
  <si>
    <t>TES_per_household.kWh.MT.Res.HH.Thermal.SH.LPG.WH.Elc.Solar.Elec</t>
  </si>
  <si>
    <t>TES_per_household.kWh.MT.Res.HH.Thermal.SH.LPG.WH.Elc.Solar.Solar</t>
  </si>
  <si>
    <t>TES_per_household.kWh.MT.Res.HH.Thermal.SH.LPG.CO</t>
  </si>
  <si>
    <t>TES_per_household.kWh.MT.Res.HH.Thermal.SH.LPG.CO.LPG.LPG</t>
  </si>
  <si>
    <t>TES_per_household.kWh.MT.Res.HH.Thermal.SH.LPG.CO.Elc.Elec</t>
  </si>
  <si>
    <t>TES_per_household.kWh.MT.Res.HH.Thermal.SH.Oil</t>
  </si>
  <si>
    <t>TES_per_household.kWh.MT.Res.HH.Thermal.SH.Oil.SH</t>
  </si>
  <si>
    <t>TES_per_household.kWh.MT.Res.HH.Thermal.SH.Oil.SH.Oil</t>
  </si>
  <si>
    <t>TES_per_household.kWh.MT.Res.HH.Thermal.SH.Oil.SH.Elec</t>
  </si>
  <si>
    <t>TES_per_household.kWh.MT.Res.HH.Thermal.SH.Oil.SC</t>
  </si>
  <si>
    <t>TES_per_household.kWh.MT.Res.HH.Thermal.SH.Oil.SC.AC.Elec</t>
  </si>
  <si>
    <t>TES_per_household.kWh.MT.Res.HH.Thermal.SH.Oil.WH</t>
  </si>
  <si>
    <t>TES_per_household.kWh.MT.Res.HH.Thermal.SH.Oil.WH.Oil.NoSolar.Oil</t>
  </si>
  <si>
    <t>TES_per_household.kWh.MT.Res.HH.Thermal.SH.Oil.WH.Oil.Solar</t>
  </si>
  <si>
    <t>TES_per_household.kWh.MT.Res.HH.Thermal.SH.Oil.WH.Oil.Solar.Oil</t>
  </si>
  <si>
    <t>TES_per_household.kWh.MT.Res.HH.Thermal.SH.Oil.WH.Oil.Solar.Solar</t>
  </si>
  <si>
    <t>TES_per_household.kWh.MT.Res.HH.Thermal.SH.Oil.WH.Elc.NoSolar.Elec</t>
  </si>
  <si>
    <t>TES_per_household.kWh.MT.Res.HH.Thermal.SH.Oil.WH.Elc.Solar</t>
  </si>
  <si>
    <t>TES_per_household.kWh.MT.Res.HH.Thermal.SH.Oil.WH.Elc.Solar.Elec</t>
  </si>
  <si>
    <t>TES_per_household.kWh.MT.Res.HH.Thermal.SH.Oil.WH.Elc.Solar.Solar</t>
  </si>
  <si>
    <t>TES_per_household.kWh.MT.Res.HH.Thermal.SH.Oil.CO</t>
  </si>
  <si>
    <t>TES_per_household.kWh.MT.Res.HH.Thermal.SH.Oil.CO.LPG.LPG</t>
  </si>
  <si>
    <t>TES_per_household.kWh.MT.Res.HH.Thermal.SH.Oil.CO.Elc.Elec</t>
  </si>
  <si>
    <t>TES_per_household.kWh.MT.Res.HH.Thermal.SH.Gas</t>
  </si>
  <si>
    <t>TES_per_household.kWh.MT.Res.HH.Thermal.SH.Gas.SH</t>
  </si>
  <si>
    <t>TES_per_household.kWh.MT.Res.HH.Thermal.SH.Gas.SH.Gas</t>
  </si>
  <si>
    <t>TES_per_household.kWh.MT.Res.HH.Thermal.SH.Gas.SH.Elec</t>
  </si>
  <si>
    <t>TES_per_household.kWh.MT.Res.HH.Thermal.SH.Gas.SC</t>
  </si>
  <si>
    <t>TES_per_household.kWh.MT.Res.HH.Thermal.SH.Gas.SC.AC.Elec</t>
  </si>
  <si>
    <t>TES_per_household.kWh.MT.Res.HH.Thermal.SH.Gas.WH</t>
  </si>
  <si>
    <t>TES_per_household.kWh.MT.Res.HH.Thermal.SH.Gas.WH.Gas.NoSolar.Gas</t>
  </si>
  <si>
    <t>TES_per_household.kWh.MT.Res.HH.Thermal.SH.Gas.WH.Gas.Solar</t>
  </si>
  <si>
    <t>TES_per_household.kWh.MT.Res.HH.Thermal.SH.Gas.WH.Gas.Solar.Gas</t>
  </si>
  <si>
    <t>TES_per_household.kWh.MT.Res.HH.Thermal.SH.Gas.WH.Gas.Solar.Solar</t>
  </si>
  <si>
    <t>TES_per_household.kWh.MT.Res.HH.Thermal.SH.Gas.WH.Elc.NoSolar.Elec</t>
  </si>
  <si>
    <t>TES_per_household.kWh.MT.Res.HH.Thermal.SH.Gas.WH.Elc.Solar</t>
  </si>
  <si>
    <t>TES_per_household.kWh.MT.Res.HH.Thermal.SH.Gas.WH.Elc.Solar.Elec</t>
  </si>
  <si>
    <t>TES_per_household.kWh.MT.Res.HH.Thermal.SH.Gas.WH.Elc.Solar.Solar</t>
  </si>
  <si>
    <t>TES_per_household.kWh.MT.Res.HH.Thermal.SH.Gas.CO</t>
  </si>
  <si>
    <t>TES_per_household.kWh.MT.Res.HH.Thermal.SH.Gas.CO.Gas.Gas</t>
  </si>
  <si>
    <t>TES_per_household.kWh.MT.Res.HH.Thermal.SH.Gas.CO.Elc.Elec</t>
  </si>
  <si>
    <t>TES_per_household.kWh.MT.Res.HH.Thermal.SH.Biomass</t>
  </si>
  <si>
    <t>TES_per_household.kWh.MT.Res.HH.Thermal.SH.Biomass.SH</t>
  </si>
  <si>
    <t>TES_per_household.kWh.MT.Res.HH.Thermal.SH.Biomass.SH.Biomass</t>
  </si>
  <si>
    <t>TES_per_household.kWh.MT.Res.HH.Thermal.SH.Biomass.SH.Elec</t>
  </si>
  <si>
    <t>TES_per_household.kWh.MT.Res.HH.Thermal.SH.Biomass.SC</t>
  </si>
  <si>
    <t>TES_per_household.kWh.MT.Res.HH.Thermal.SH.Biomass.SC.AC.Elec</t>
  </si>
  <si>
    <t>TES_per_household.kWh.MT.Res.HH.Thermal.SH.Biomass.WH</t>
  </si>
  <si>
    <t>TES_per_household.kWh.MT.Res.HH.Thermal.SH.Biomass.WH.Biomass.NoSolar.Biomass</t>
  </si>
  <si>
    <t>TES_per_household.kWh.MT.Res.HH.Thermal.SH.Biomass.WH.Biomass.Solar</t>
  </si>
  <si>
    <t>TES_per_household.kWh.MT.Res.HH.Thermal.SH.Biomass.WH.Biomass.Solar.Biomass</t>
  </si>
  <si>
    <t>TES_per_household.kWh.MT.Res.HH.Thermal.SH.Biomass.WH.Biomass.Solar.Solar</t>
  </si>
  <si>
    <t>TES_per_household.kWh.MT.Res.HH.Thermal.SH.Biomass.WH.LPG.NoSolar.LPG</t>
  </si>
  <si>
    <t>TES_per_household.kWh.MT.Res.HH.Thermal.SH.Biomass.WH.LPG.Solar</t>
  </si>
  <si>
    <t>TES_per_household.kWh.MT.Res.HH.Thermal.SH.Biomass.WH.LPG.Solar.LPG</t>
  </si>
  <si>
    <t>TES_per_household.kWh.MT.Res.HH.Thermal.SH.Biomass.WH.LPG.Solar.Solar</t>
  </si>
  <si>
    <t>TES_per_household.kWh.MT.Res.HH.Thermal.SH.Biomass.WH.Elc.NoSolar.Elec</t>
  </si>
  <si>
    <t>TES_per_household.kWh.MT.Res.HH.Thermal.SH.Biomass.WH.Elc.Solar</t>
  </si>
  <si>
    <t>TES_per_household.kWh.MT.Res.HH.Thermal.SH.Biomass.WH.Elc.Solar.Elec</t>
  </si>
  <si>
    <t>TES_per_household.kWh.MT.Res.HH.Thermal.SH.Biomass.WH.Elc.Solar.Solar</t>
  </si>
  <si>
    <t>TES_per_household.kWh.MT.Res.HH.Thermal.SH.Biomass.CO</t>
  </si>
  <si>
    <t>TES_per_household.kWh.MT.Res.HH.Thermal.SH.Biomass.CO.Biomass.Biomass</t>
  </si>
  <si>
    <t>TES_per_household.kWh.MT.Res.HH.Thermal.SH.Biomass.CO.LPG.LPG</t>
  </si>
  <si>
    <t>TES_per_household.kWh.MT.Res.HH.Thermal.SH.Biomass.CO.Elc.Elec</t>
  </si>
  <si>
    <t>TES_per_household.kWh.MT.Res.HH.Thermal.SH.Geo</t>
  </si>
  <si>
    <t>TES_per_household.kWh.MT.Res.HH.Thermal.SH.Geo.SH</t>
  </si>
  <si>
    <t>TES_per_household.kWh.MT.Res.HH.Thermal.SH.Geo.SH.Geo</t>
  </si>
  <si>
    <t>TES_per_household.kWh.MT.Res.HH.Thermal.SH.Geo.SH.Elec</t>
  </si>
  <si>
    <t>TES_per_household.kWh.MT.Res.HH.Thermal.SH.Geo.SC</t>
  </si>
  <si>
    <t>TES_per_household.kWh.MT.Res.HH.Thermal.SH.Geo.SC.AC.Elec</t>
  </si>
  <si>
    <t>TES_per_household.kWh.MT.Res.HH.Thermal.SH.Geo.WH</t>
  </si>
  <si>
    <t>TES_per_household.kWh.MT.Res.HH.Thermal.SH.Geo.WH.Geo.NoSolar.Geo</t>
  </si>
  <si>
    <t>TES_per_household.kWh.MT.Res.HH.Thermal.SH.Geo.WH.Geo.Solar</t>
  </si>
  <si>
    <t>TES_per_household.kWh.MT.Res.HH.Thermal.SH.Geo.WH.Geo.Solar.Geo</t>
  </si>
  <si>
    <t>TES_per_household.kWh.MT.Res.HH.Thermal.SH.Geo.WH.Geo.Solar.Solar</t>
  </si>
  <si>
    <t>TES_per_household.kWh.MT.Res.HH.Thermal.SH.Geo.WH.Elc.NoSolar.Elec</t>
  </si>
  <si>
    <t>TES_per_household.kWh.MT.Res.HH.Thermal.SH.Geo.WH.Elc.Solar</t>
  </si>
  <si>
    <t>TES_per_household.kWh.MT.Res.HH.Thermal.SH.Geo.WH.Elc.Solar.Elec</t>
  </si>
  <si>
    <t>TES_per_household.kWh.MT.Res.HH.Thermal.SH.Geo.WH.Elc.Solar.Solar</t>
  </si>
  <si>
    <t>TES_per_household.kWh.MT.Res.HH.Thermal.SH.Geo.CO</t>
  </si>
  <si>
    <t>TES_per_household.kWh.MT.Res.HH.Thermal.SH.Geo.CO.LPG.LPG</t>
  </si>
  <si>
    <t>TES_per_household.kWh.MT.Res.HH.Thermal.SH.Geo.CO.Elc.Elec</t>
  </si>
  <si>
    <t>TES_per_household.kWh.MT.Res.HH.Thermal.SH.DistrHeat</t>
  </si>
  <si>
    <t>TES_per_household.kWh.MT.Res.HH.Thermal.SH.DistrHeat.SH</t>
  </si>
  <si>
    <t>TES_per_household.kWh.MT.Res.HH.Thermal.SH.DistrHeat.SH.Steam_Distr</t>
  </si>
  <si>
    <t>TES_per_household.kWh.MT.Res.HH.Thermal.SH.DistrHeat.SH.Elec</t>
  </si>
  <si>
    <t>TES_per_household.kWh.MT.Res.HH.Thermal.SH.DistrHeat.SC</t>
  </si>
  <si>
    <t>TES_per_household.kWh.MT.Res.HH.Thermal.SH.DistrHeat.SC.AC.Elec</t>
  </si>
  <si>
    <t>TES_per_household.kWh.MT.Res.HH.Thermal.SH.DistrHeat.WH</t>
  </si>
  <si>
    <t>TES_per_household.kWh.MT.Res.HH.Thermal.SH.DistrHeat.WH.DistrHeat.NoSolar.Steam_Distr</t>
  </si>
  <si>
    <t>TES_per_household.kWh.MT.Res.HH.Thermal.SH.DistrHeat.WH.DistrHeat.Solar</t>
  </si>
  <si>
    <t>TES_per_household.kWh.MT.Res.HH.Thermal.SH.DistrHeat.WH.DistrHeat.Solar.Steam_Distr</t>
  </si>
  <si>
    <t>TES_per_household.kWh.MT.Res.HH.Thermal.SH.DistrHeat.WH.DistrHeat.Solar.Solar</t>
  </si>
  <si>
    <t>TES_per_household.kWh.MT.Res.HH.Thermal.SH.DistrHeat.WH.Elc.NoSolar.Elec</t>
  </si>
  <si>
    <t>TES_per_household.kWh.MT.Res.HH.Thermal.SH.DistrHeat.WH.Elc.Solar</t>
  </si>
  <si>
    <t>TES_per_household.kWh.MT.Res.HH.Thermal.SH.DistrHeat.WH.Elc.Solar.Elec</t>
  </si>
  <si>
    <t>TES_per_household.kWh.MT.Res.HH.Thermal.SH.DistrHeat.WH.Elc.Solar.Solar</t>
  </si>
  <si>
    <t>TES_per_household.kWh.MT.Res.HH.Thermal.SH.DistrHeat.CO</t>
  </si>
  <si>
    <t>TES_per_household.kWh.MT.Res.HH.Thermal.SH.DistrHeat.CO.LPG.LPG</t>
  </si>
  <si>
    <t>TES_per_household.kWh.MT.Res.HH.Thermal.SH.DistrHeat.CO.Elc.Elec</t>
  </si>
  <si>
    <t>TES_per_household.kWh.MT.Res.HH.Thermal.SH.AdvElc</t>
  </si>
  <si>
    <t>TES_per_household.kWh.MT.Res.HH.Thermal.SH.AdvElc.SH</t>
  </si>
  <si>
    <t>TES_per_household.kWh.MT.Res.HH.Thermal.SH.AdvElc.SH.Elec</t>
  </si>
  <si>
    <t>TES_per_household.kWh.MT.Res.HH.Thermal.SH.AdvElc.SC</t>
  </si>
  <si>
    <t>TES_per_household.kWh.MT.Res.HH.Thermal.SH.AdvElc.SC.AC.Elec</t>
  </si>
  <si>
    <t>TES_per_household.kWh.MT.Res.HH.Thermal.SH.AdvElc.WH</t>
  </si>
  <si>
    <t>TES_per_household.kWh.MT.Res.HH.Thermal.SH.AdvElc.WH.LPG.NoSolar.LPG</t>
  </si>
  <si>
    <t>TES_per_household.kWh.MT.Res.HH.Thermal.SH.AdvElc.WH.LPG.Solar</t>
  </si>
  <si>
    <t>TES_per_household.kWh.MT.Res.HH.Thermal.SH.AdvElc.WH.LPG.Solar.LPG</t>
  </si>
  <si>
    <t>TES_per_household.kWh.MT.Res.HH.Thermal.SH.AdvElc.WH.LPG.Solar.Solar</t>
  </si>
  <si>
    <t>TES_per_household.kWh.MT.Res.HH.Thermal.SH.AdvElc.WH.Elc.NoSolar.Elec</t>
  </si>
  <si>
    <t>TES_per_household.kWh.MT.Res.HH.Thermal.SH.AdvElc.WH.Elc.Solar</t>
  </si>
  <si>
    <t>TES_per_household.kWh.MT.Res.HH.Thermal.SH.AdvElc.WH.Elc.Solar.Elec</t>
  </si>
  <si>
    <t>TES_per_household.kWh.MT.Res.HH.Thermal.SH.AdvElc.WH.Elc.Solar.Solar</t>
  </si>
  <si>
    <t>TES_per_household.kWh.MT.Res.HH.Thermal.SH.AdvElc.CO</t>
  </si>
  <si>
    <t>TES_per_household.kWh.MT.Res.HH.Thermal.SH.AdvElc.CO.LPG.LPG</t>
  </si>
  <si>
    <t>TES_per_household.kWh.MT.Res.HH.Thermal.SH.AdvElc.CO.Elc.Elec</t>
  </si>
  <si>
    <t>TES_per_household.kWh.MT.Res.HH.Thermal.SH.ConvElc</t>
  </si>
  <si>
    <t>TES_per_household.kWh.MT.Res.HH.Thermal.SH.ConvElc.SH</t>
  </si>
  <si>
    <t>TES_per_household.kWh.MT.Res.HH.Thermal.SH.ConvElc.SH.Elec</t>
  </si>
  <si>
    <t>TES_per_household.kWh.MT.Res.HH.Thermal.SH.ConvElc.SC</t>
  </si>
  <si>
    <t>TES_per_household.kWh.MT.Res.HH.Thermal.SH.ConvElc.SC.AC.Elec</t>
  </si>
  <si>
    <t>TES_per_household.kWh.MT.Res.HH.Thermal.SH.ConvElc.WH</t>
  </si>
  <si>
    <t>TES_per_household.kWh.MT.Res.HH.Thermal.SH.ConvElc.WH.LPG.NoSolar.LPG</t>
  </si>
  <si>
    <t>TES_per_household.kWh.MT.Res.HH.Thermal.SH.ConvElc.WH.LPG.Solar</t>
  </si>
  <si>
    <t>TES_per_household.kWh.MT.Res.HH.Thermal.SH.ConvElc.WH.LPG.Solar.LPG</t>
  </si>
  <si>
    <t>TES_per_household.kWh.MT.Res.HH.Thermal.SH.ConvElc.WH.LPG.Solar.Solar</t>
  </si>
  <si>
    <t>TES_per_household.kWh.MT.Res.HH.Thermal.SH.ConvElc.WH.Elc.NoSolar.Elec</t>
  </si>
  <si>
    <t>TES_per_household.kWh.MT.Res.HH.Thermal.SH.ConvElc.WH.Elc.Solar</t>
  </si>
  <si>
    <t>TES_per_household.kWh.MT.Res.HH.Thermal.SH.ConvElc.WH.Elc.Solar.Elec</t>
  </si>
  <si>
    <t>TES_per_household.kWh.MT.Res.HH.Thermal.SH.ConvElc.WH.Elc.Solar.Solar</t>
  </si>
  <si>
    <t>TES_per_household.kWh.MT.Res.HH.Thermal.SH.ConvElc.CO</t>
  </si>
  <si>
    <t>TES_per_household.kWh.MT.Res.HH.Thermal.SH.ConvElc.CO.LPG.LPG</t>
  </si>
  <si>
    <t>TES_per_household.kWh.MT.Res.HH.Thermal.SH.ConvElc.CO.Elc.Elec</t>
  </si>
  <si>
    <t>MT - CO2 emissions per household (detailed structure)</t>
  </si>
  <si>
    <t>EMI_per_household.kgCO2.MT.Res.HH.Thermal.SH.Solids</t>
  </si>
  <si>
    <t>EMI_per_household.kgCO2.MT.Res.HH.Thermal.SH.Solids.SH</t>
  </si>
  <si>
    <t>EMI_per_household.kgCO2.MT.Res.HH.Thermal.SH.Solids.SH.Solids</t>
  </si>
  <si>
    <t>EMI_per_household.kgCO2.MT.Res.HH.Thermal.SH.Solids.SH.Elec</t>
  </si>
  <si>
    <t>EMI_per_household.kgCO2.MT.Res.HH.Thermal.SH.Solids.SC</t>
  </si>
  <si>
    <t>EMI_per_household.kgCO2.MT.Res.HH.Thermal.SH.Solids.SC.AC.Elec</t>
  </si>
  <si>
    <t>EMI_per_household.kgCO2.MT.Res.HH.Thermal.SH.Solids.WH</t>
  </si>
  <si>
    <t>EMI_per_household.kgCO2.MT.Res.HH.Thermal.SH.Solids.WH.Solids.NoSolar.Solids</t>
  </si>
  <si>
    <t>EMI_per_household.kgCO2.MT.Res.HH.Thermal.SH.Solids.WH.LPG.NoSolar.LPG</t>
  </si>
  <si>
    <t>EMI_per_household.kgCO2.MT.Res.HH.Thermal.SH.Solids.WH.LPG.Solar</t>
  </si>
  <si>
    <t>EMI_per_household.kgCO2.MT.Res.HH.Thermal.SH.Solids.WH.LPG.Solar.LPG</t>
  </si>
  <si>
    <t>EMI_per_household.kgCO2.MT.Res.HH.Thermal.SH.Solids.WH.LPG.Solar.Solar</t>
  </si>
  <si>
    <t>EMI_per_household.kgCO2.MT.Res.HH.Thermal.SH.Solids.WH.Elc.NoSolar.Elec</t>
  </si>
  <si>
    <t>EMI_per_household.kgCO2.MT.Res.HH.Thermal.SH.Solids.WH.Elc.Solar</t>
  </si>
  <si>
    <t>EMI_per_household.kgCO2.MT.Res.HH.Thermal.SH.Solids.WH.Elc.Solar.Elec</t>
  </si>
  <si>
    <t>EMI_per_household.kgCO2.MT.Res.HH.Thermal.SH.Solids.WH.Elc.Solar.Solar</t>
  </si>
  <si>
    <t>EMI_per_household.kgCO2.MT.Res.HH.Thermal.SH.Solids.CO</t>
  </si>
  <si>
    <t>EMI_per_household.kgCO2.MT.Res.HH.Thermal.SH.Solids.CO.Solids.Solids</t>
  </si>
  <si>
    <t>EMI_per_household.kgCO2.MT.Res.HH.Thermal.SH.Solids.CO.LPG.LPG</t>
  </si>
  <si>
    <t>EMI_per_household.kgCO2.MT.Res.HH.Thermal.SH.Solids.CO.Elc.Elec</t>
  </si>
  <si>
    <t>EMI_per_household.kgCO2.MT.Res.HH.Thermal.SH.LPG</t>
  </si>
  <si>
    <t>EMI_per_household.kgCO2.MT.Res.HH.Thermal.SH.LPG.SH</t>
  </si>
  <si>
    <t>EMI_per_household.kgCO2.MT.Res.HH.Thermal.SH.LPG.SH.LPG</t>
  </si>
  <si>
    <t>EMI_per_household.kgCO2.MT.Res.HH.Thermal.SH.LPG.SH.Elec</t>
  </si>
  <si>
    <t>EMI_per_household.kgCO2.MT.Res.HH.Thermal.SH.LPG.SC</t>
  </si>
  <si>
    <t>EMI_per_household.kgCO2.MT.Res.HH.Thermal.SH.LPG.SC.AC.Elec</t>
  </si>
  <si>
    <t>EMI_per_household.kgCO2.MT.Res.HH.Thermal.SH.LPG.WH</t>
  </si>
  <si>
    <t>EMI_per_household.kgCO2.MT.Res.HH.Thermal.SH.LPG.WH.LPG.NoSolar.LPG</t>
  </si>
  <si>
    <t>EMI_per_household.kgCO2.MT.Res.HH.Thermal.SH.LPG.WH.LPG.Solar</t>
  </si>
  <si>
    <t>EMI_per_household.kgCO2.MT.Res.HH.Thermal.SH.LPG.WH.LPG.Solar.LPG</t>
  </si>
  <si>
    <t>EMI_per_household.kgCO2.MT.Res.HH.Thermal.SH.LPG.WH.LPG.Solar.Solar</t>
  </si>
  <si>
    <t>EMI_per_household.kgCO2.MT.Res.HH.Thermal.SH.LPG.WH.Elc.NoSolar.Elec</t>
  </si>
  <si>
    <t>EMI_per_household.kgCO2.MT.Res.HH.Thermal.SH.LPG.WH.Elc.Solar</t>
  </si>
  <si>
    <t>EMI_per_household.kgCO2.MT.Res.HH.Thermal.SH.LPG.WH.Elc.Solar.Elec</t>
  </si>
  <si>
    <t>EMI_per_household.kgCO2.MT.Res.HH.Thermal.SH.LPG.WH.Elc.Solar.Solar</t>
  </si>
  <si>
    <t>EMI_per_household.kgCO2.MT.Res.HH.Thermal.SH.LPG.CO</t>
  </si>
  <si>
    <t>EMI_per_household.kgCO2.MT.Res.HH.Thermal.SH.LPG.CO.LPG.LPG</t>
  </si>
  <si>
    <t>EMI_per_household.kgCO2.MT.Res.HH.Thermal.SH.LPG.CO.Elc.Elec</t>
  </si>
  <si>
    <t>EMI_per_household.kgCO2.MT.Res.HH.Thermal.SH.Oil</t>
  </si>
  <si>
    <t>EMI_per_household.kgCO2.MT.Res.HH.Thermal.SH.Oil.SH</t>
  </si>
  <si>
    <t>EMI_per_household.kgCO2.MT.Res.HH.Thermal.SH.Oil.SH.Oil</t>
  </si>
  <si>
    <t>EMI_per_household.kgCO2.MT.Res.HH.Thermal.SH.Oil.SH.Elec</t>
  </si>
  <si>
    <t>EMI_per_household.kgCO2.MT.Res.HH.Thermal.SH.Oil.SC</t>
  </si>
  <si>
    <t>EMI_per_household.kgCO2.MT.Res.HH.Thermal.SH.Oil.SC.AC.Elec</t>
  </si>
  <si>
    <t>EMI_per_household.kgCO2.MT.Res.HH.Thermal.SH.Oil.WH</t>
  </si>
  <si>
    <t>EMI_per_household.kgCO2.MT.Res.HH.Thermal.SH.Oil.WH.Oil.NoSolar.Oil</t>
  </si>
  <si>
    <t>EMI_per_household.kgCO2.MT.Res.HH.Thermal.SH.Oil.WH.Oil.Solar</t>
  </si>
  <si>
    <t>EMI_per_household.kgCO2.MT.Res.HH.Thermal.SH.Oil.WH.Oil.Solar.Oil</t>
  </si>
  <si>
    <t>EMI_per_household.kgCO2.MT.Res.HH.Thermal.SH.Oil.WH.Oil.Solar.Solar</t>
  </si>
  <si>
    <t>EMI_per_household.kgCO2.MT.Res.HH.Thermal.SH.Oil.WH.Elc.NoSolar.Elec</t>
  </si>
  <si>
    <t>EMI_per_household.kgCO2.MT.Res.HH.Thermal.SH.Oil.WH.Elc.Solar</t>
  </si>
  <si>
    <t>EMI_per_household.kgCO2.MT.Res.HH.Thermal.SH.Oil.WH.Elc.Solar.Elec</t>
  </si>
  <si>
    <t>EMI_per_household.kgCO2.MT.Res.HH.Thermal.SH.Oil.WH.Elc.Solar.Solar</t>
  </si>
  <si>
    <t>EMI_per_household.kgCO2.MT.Res.HH.Thermal.SH.Oil.CO</t>
  </si>
  <si>
    <t>EMI_per_household.kgCO2.MT.Res.HH.Thermal.SH.Oil.CO.LPG.LPG</t>
  </si>
  <si>
    <t>EMI_per_household.kgCO2.MT.Res.HH.Thermal.SH.Oil.CO.Elc.Elec</t>
  </si>
  <si>
    <t>EMI_per_household.kgCO2.MT.Res.HH.Thermal.SH.Gas</t>
  </si>
  <si>
    <t>EMI_per_household.kgCO2.MT.Res.HH.Thermal.SH.Gas.SH</t>
  </si>
  <si>
    <t>EMI_per_household.kgCO2.MT.Res.HH.Thermal.SH.Gas.SH.Gas</t>
  </si>
  <si>
    <t>EMI_per_household.kgCO2.MT.Res.HH.Thermal.SH.Gas.SH.Elec</t>
  </si>
  <si>
    <t>EMI_per_household.kgCO2.MT.Res.HH.Thermal.SH.Gas.SC</t>
  </si>
  <si>
    <t>EMI_per_household.kgCO2.MT.Res.HH.Thermal.SH.Gas.SC.AC.Elec</t>
  </si>
  <si>
    <t>EMI_per_household.kgCO2.MT.Res.HH.Thermal.SH.Gas.WH</t>
  </si>
  <si>
    <t>EMI_per_household.kgCO2.MT.Res.HH.Thermal.SH.Gas.WH.Gas.NoSolar.Gas</t>
  </si>
  <si>
    <t>EMI_per_household.kgCO2.MT.Res.HH.Thermal.SH.Gas.WH.Gas.Solar</t>
  </si>
  <si>
    <t>EMI_per_household.kgCO2.MT.Res.HH.Thermal.SH.Gas.WH.Gas.Solar.Gas</t>
  </si>
  <si>
    <t>EMI_per_household.kgCO2.MT.Res.HH.Thermal.SH.Gas.WH.Gas.Solar.Solar</t>
  </si>
  <si>
    <t>EMI_per_household.kgCO2.MT.Res.HH.Thermal.SH.Gas.WH.Elc.NoSolar.Elec</t>
  </si>
  <si>
    <t>EMI_per_household.kgCO2.MT.Res.HH.Thermal.SH.Gas.WH.Elc.Solar</t>
  </si>
  <si>
    <t>EMI_per_household.kgCO2.MT.Res.HH.Thermal.SH.Gas.WH.Elc.Solar.Elec</t>
  </si>
  <si>
    <t>EMI_per_household.kgCO2.MT.Res.HH.Thermal.SH.Gas.WH.Elc.Solar.Solar</t>
  </si>
  <si>
    <t>EMI_per_household.kgCO2.MT.Res.HH.Thermal.SH.Gas.CO</t>
  </si>
  <si>
    <t>EMI_per_household.kgCO2.MT.Res.HH.Thermal.SH.Gas.CO.Gas.Gas</t>
  </si>
  <si>
    <t>EMI_per_household.kgCO2.MT.Res.HH.Thermal.SH.Gas.CO.Elc.Elec</t>
  </si>
  <si>
    <t>EMI_per_household.kgCO2.MT.Res.HH.Thermal.SH.Biomass</t>
  </si>
  <si>
    <t>EMI_per_household.kgCO2.MT.Res.HH.Thermal.SH.Biomass.SH</t>
  </si>
  <si>
    <t>EMI_per_household.kgCO2.MT.Res.HH.Thermal.SH.Biomass.SH.Biomass</t>
  </si>
  <si>
    <t>EMI_per_household.kgCO2.MT.Res.HH.Thermal.SH.Biomass.SH.Elec</t>
  </si>
  <si>
    <t>EMI_per_household.kgCO2.MT.Res.HH.Thermal.SH.Biomass.SC</t>
  </si>
  <si>
    <t>EMI_per_household.kgCO2.MT.Res.HH.Thermal.SH.Biomass.SC.AC.Elec</t>
  </si>
  <si>
    <t>EMI_per_household.kgCO2.MT.Res.HH.Thermal.SH.Biomass.WH</t>
  </si>
  <si>
    <t>EMI_per_household.kgCO2.MT.Res.HH.Thermal.SH.Biomass.WH.Biomass.NoSolar.Biomass</t>
  </si>
  <si>
    <t>EMI_per_household.kgCO2.MT.Res.HH.Thermal.SH.Biomass.WH.Biomass.Solar</t>
  </si>
  <si>
    <t>EMI_per_household.kgCO2.MT.Res.HH.Thermal.SH.Biomass.WH.Biomass.Solar.Biomass</t>
  </si>
  <si>
    <t>EMI_per_household.kgCO2.MT.Res.HH.Thermal.SH.Biomass.WH.Biomass.Solar.Solar</t>
  </si>
  <si>
    <t>EMI_per_household.kgCO2.MT.Res.HH.Thermal.SH.Biomass.WH.LPG.NoSolar.LPG</t>
  </si>
  <si>
    <t>EMI_per_household.kgCO2.MT.Res.HH.Thermal.SH.Biomass.WH.LPG.Solar</t>
  </si>
  <si>
    <t>EMI_per_household.kgCO2.MT.Res.HH.Thermal.SH.Biomass.WH.LPG.Solar.LPG</t>
  </si>
  <si>
    <t>EMI_per_household.kgCO2.MT.Res.HH.Thermal.SH.Biomass.WH.LPG.Solar.Solar</t>
  </si>
  <si>
    <t>EMI_per_household.kgCO2.MT.Res.HH.Thermal.SH.Biomass.WH.Elc.NoSolar.Elec</t>
  </si>
  <si>
    <t>EMI_per_household.kgCO2.MT.Res.HH.Thermal.SH.Biomass.WH.Elc.Solar</t>
  </si>
  <si>
    <t>EMI_per_household.kgCO2.MT.Res.HH.Thermal.SH.Biomass.WH.Elc.Solar.Elec</t>
  </si>
  <si>
    <t>EMI_per_household.kgCO2.MT.Res.HH.Thermal.SH.Biomass.WH.Elc.Solar.Solar</t>
  </si>
  <si>
    <t>EMI_per_household.kgCO2.MT.Res.HH.Thermal.SH.Biomass.CO</t>
  </si>
  <si>
    <t>EMI_per_household.kgCO2.MT.Res.HH.Thermal.SH.Biomass.CO.Biomass.Biomass</t>
  </si>
  <si>
    <t>EMI_per_household.kgCO2.MT.Res.HH.Thermal.SH.Biomass.CO.LPG.LPG</t>
  </si>
  <si>
    <t>EMI_per_household.kgCO2.MT.Res.HH.Thermal.SH.Biomass.CO.Elc.Elec</t>
  </si>
  <si>
    <t>EMI_per_household.kgCO2.MT.Res.HH.Thermal.SH.Geo</t>
  </si>
  <si>
    <t>EMI_per_household.kgCO2.MT.Res.HH.Thermal.SH.Geo.SH</t>
  </si>
  <si>
    <t>EMI_per_household.kgCO2.MT.Res.HH.Thermal.SH.Geo.SH.Geo</t>
  </si>
  <si>
    <t>EMI_per_household.kgCO2.MT.Res.HH.Thermal.SH.Geo.SH.Elec</t>
  </si>
  <si>
    <t>EMI_per_household.kgCO2.MT.Res.HH.Thermal.SH.Geo.SC</t>
  </si>
  <si>
    <t>EMI_per_household.kgCO2.MT.Res.HH.Thermal.SH.Geo.SC.AC.Elec</t>
  </si>
  <si>
    <t>EMI_per_household.kgCO2.MT.Res.HH.Thermal.SH.Geo.WH</t>
  </si>
  <si>
    <t>EMI_per_household.kgCO2.MT.Res.HH.Thermal.SH.Geo.WH.Geo.NoSolar.Geo</t>
  </si>
  <si>
    <t>EMI_per_household.kgCO2.MT.Res.HH.Thermal.SH.Geo.WH.Geo.Solar</t>
  </si>
  <si>
    <t>EMI_per_household.kgCO2.MT.Res.HH.Thermal.SH.Geo.WH.Geo.Solar.Geo</t>
  </si>
  <si>
    <t>EMI_per_household.kgCO2.MT.Res.HH.Thermal.SH.Geo.WH.Geo.Solar.Solar</t>
  </si>
  <si>
    <t>EMI_per_household.kgCO2.MT.Res.HH.Thermal.SH.Geo.WH.Elc.NoSolar.Elec</t>
  </si>
  <si>
    <t>EMI_per_household.kgCO2.MT.Res.HH.Thermal.SH.Geo.WH.Elc.Solar</t>
  </si>
  <si>
    <t>EMI_per_household.kgCO2.MT.Res.HH.Thermal.SH.Geo.WH.Elc.Solar.Elec</t>
  </si>
  <si>
    <t>EMI_per_household.kgCO2.MT.Res.HH.Thermal.SH.Geo.WH.Elc.Solar.Solar</t>
  </si>
  <si>
    <t>EMI_per_household.kgCO2.MT.Res.HH.Thermal.SH.Geo.CO</t>
  </si>
  <si>
    <t>EMI_per_household.kgCO2.MT.Res.HH.Thermal.SH.Geo.CO.LPG.LPG</t>
  </si>
  <si>
    <t>EMI_per_household.kgCO2.MT.Res.HH.Thermal.SH.Geo.CO.Elc.Elec</t>
  </si>
  <si>
    <t>EMI_per_household.kgCO2.MT.Res.HH.Thermal.SH.DistrHeat</t>
  </si>
  <si>
    <t>EMI_per_household.kgCO2.MT.Res.HH.Thermal.SH.DistrHeat.SH</t>
  </si>
  <si>
    <t>EMI_per_household.kgCO2.MT.Res.HH.Thermal.SH.DistrHeat.SH.Steam_Distr</t>
  </si>
  <si>
    <t>EMI_per_household.kgCO2.MT.Res.HH.Thermal.SH.DistrHeat.SH.Elec</t>
  </si>
  <si>
    <t>EMI_per_household.kgCO2.MT.Res.HH.Thermal.SH.DistrHeat.SC</t>
  </si>
  <si>
    <t>EMI_per_household.kgCO2.MT.Res.HH.Thermal.SH.DistrHeat.SC.AC.Elec</t>
  </si>
  <si>
    <t>EMI_per_household.kgCO2.MT.Res.HH.Thermal.SH.DistrHeat.WH</t>
  </si>
  <si>
    <t>EMI_per_household.kgCO2.MT.Res.HH.Thermal.SH.DistrHeat.WH.DistrHeat.NoSolar.Steam_Distr</t>
  </si>
  <si>
    <t>EMI_per_household.kgCO2.MT.Res.HH.Thermal.SH.DistrHeat.WH.DistrHeat.Solar</t>
  </si>
  <si>
    <t>EMI_per_household.kgCO2.MT.Res.HH.Thermal.SH.DistrHeat.WH.DistrHeat.Solar.Steam_Distr</t>
  </si>
  <si>
    <t>EMI_per_household.kgCO2.MT.Res.HH.Thermal.SH.DistrHeat.WH.DistrHeat.Solar.Solar</t>
  </si>
  <si>
    <t>EMI_per_household.kgCO2.MT.Res.HH.Thermal.SH.DistrHeat.WH.Elc.NoSolar.Elec</t>
  </si>
  <si>
    <t>EMI_per_household.kgCO2.MT.Res.HH.Thermal.SH.DistrHeat.WH.Elc.Solar</t>
  </si>
  <si>
    <t>EMI_per_household.kgCO2.MT.Res.HH.Thermal.SH.DistrHeat.WH.Elc.Solar.Elec</t>
  </si>
  <si>
    <t>EMI_per_household.kgCO2.MT.Res.HH.Thermal.SH.DistrHeat.WH.Elc.Solar.Solar</t>
  </si>
  <si>
    <t>EMI_per_household.kgCO2.MT.Res.HH.Thermal.SH.DistrHeat.CO</t>
  </si>
  <si>
    <t>EMI_per_household.kgCO2.MT.Res.HH.Thermal.SH.DistrHeat.CO.LPG.LPG</t>
  </si>
  <si>
    <t>EMI_per_household.kgCO2.MT.Res.HH.Thermal.SH.DistrHeat.CO.Elc.Elec</t>
  </si>
  <si>
    <t>EMI_per_household.kgCO2.MT.Res.HH.Thermal.SH.AdvElc</t>
  </si>
  <si>
    <t>EMI_per_household.kgCO2.MT.Res.HH.Thermal.SH.AdvElc.SH</t>
  </si>
  <si>
    <t>EMI_per_household.kgCO2.MT.Res.HH.Thermal.SH.AdvElc.SH.Elec</t>
  </si>
  <si>
    <t>EMI_per_household.kgCO2.MT.Res.HH.Thermal.SH.AdvElc.SC</t>
  </si>
  <si>
    <t>EMI_per_household.kgCO2.MT.Res.HH.Thermal.SH.AdvElc.SC.AC.Elec</t>
  </si>
  <si>
    <t>EMI_per_household.kgCO2.MT.Res.HH.Thermal.SH.AdvElc.WH</t>
  </si>
  <si>
    <t>EMI_per_household.kgCO2.MT.Res.HH.Thermal.SH.AdvElc.WH.LPG.NoSolar.LPG</t>
  </si>
  <si>
    <t>EMI_per_household.kgCO2.MT.Res.HH.Thermal.SH.AdvElc.WH.LPG.Solar</t>
  </si>
  <si>
    <t>EMI_per_household.kgCO2.MT.Res.HH.Thermal.SH.AdvElc.WH.LPG.Solar.LPG</t>
  </si>
  <si>
    <t>EMI_per_household.kgCO2.MT.Res.HH.Thermal.SH.AdvElc.WH.LPG.Solar.Solar</t>
  </si>
  <si>
    <t>EMI_per_household.kgCO2.MT.Res.HH.Thermal.SH.AdvElc.WH.Elc.NoSolar.Elec</t>
  </si>
  <si>
    <t>EMI_per_household.kgCO2.MT.Res.HH.Thermal.SH.AdvElc.WH.Elc.Solar</t>
  </si>
  <si>
    <t>EMI_per_household.kgCO2.MT.Res.HH.Thermal.SH.AdvElc.WH.Elc.Solar.Elec</t>
  </si>
  <si>
    <t>EMI_per_household.kgCO2.MT.Res.HH.Thermal.SH.AdvElc.WH.Elc.Solar.Solar</t>
  </si>
  <si>
    <t>EMI_per_household.kgCO2.MT.Res.HH.Thermal.SH.AdvElc.CO</t>
  </si>
  <si>
    <t>EMI_per_household.kgCO2.MT.Res.HH.Thermal.SH.AdvElc.CO.LPG.LPG</t>
  </si>
  <si>
    <t>EMI_per_household.kgCO2.MT.Res.HH.Thermal.SH.AdvElc.CO.Elc.Elec</t>
  </si>
  <si>
    <t>EMI_per_household.kgCO2.MT.Res.HH.Thermal.SH.ConvElc</t>
  </si>
  <si>
    <t>EMI_per_household.kgCO2.MT.Res.HH.Thermal.SH.ConvElc.SH</t>
  </si>
  <si>
    <t>EMI_per_household.kgCO2.MT.Res.HH.Thermal.SH.ConvElc.SH.Elec</t>
  </si>
  <si>
    <t>EMI_per_household.kgCO2.MT.Res.HH.Thermal.SH.ConvElc.SC</t>
  </si>
  <si>
    <t>EMI_per_household.kgCO2.MT.Res.HH.Thermal.SH.ConvElc.SC.AC.Elec</t>
  </si>
  <si>
    <t>EMI_per_household.kgCO2.MT.Res.HH.Thermal.SH.ConvElc.WH</t>
  </si>
  <si>
    <t>EMI_per_household.kgCO2.MT.Res.HH.Thermal.SH.ConvElc.WH.LPG.NoSolar.LPG</t>
  </si>
  <si>
    <t>EMI_per_household.kgCO2.MT.Res.HH.Thermal.SH.ConvElc.WH.LPG.Solar</t>
  </si>
  <si>
    <t>EMI_per_household.kgCO2.MT.Res.HH.Thermal.SH.ConvElc.WH.LPG.Solar.LPG</t>
  </si>
  <si>
    <t>EMI_per_household.kgCO2.MT.Res.HH.Thermal.SH.ConvElc.WH.LPG.Solar.Solar</t>
  </si>
  <si>
    <t>EMI_per_household.kgCO2.MT.Res.HH.Thermal.SH.ConvElc.WH.Elc.NoSolar.Elec</t>
  </si>
  <si>
    <t>EMI_per_household.kgCO2.MT.Res.HH.Thermal.SH.ConvElc.WH.Elc.Solar</t>
  </si>
  <si>
    <t>EMI_per_household.kgCO2.MT.Res.HH.Thermal.SH.ConvElc.WH.Elc.Solar.Elec</t>
  </si>
  <si>
    <t>EMI_per_household.kgCO2.MT.Res.HH.Thermal.SH.ConvElc.WH.Elc.Solar.Solar</t>
  </si>
  <si>
    <t>EMI_per_household.kgCO2.MT.Res.HH.Thermal.SH.ConvElc.CO</t>
  </si>
  <si>
    <t>EMI_per_household.kgCO2.MT.Res.HH.Thermal.SH.ConvElc.CO.LPG.LPG</t>
  </si>
  <si>
    <t>EMI_per_household.kgCO2.MT.Res.HH.Thermal.SH.ConvElc.CO.Elc.Elec</t>
  </si>
  <si>
    <t>MT - Final energy consumption per surface area (detailed structure)</t>
  </si>
  <si>
    <t>FEC_per_sqm.kWh.MT.Res.HH.Thermal.SH.Solids</t>
  </si>
  <si>
    <t>FEC_per_sqm.kWh.MT.Res.HH.Thermal.SH.Solids.SH</t>
  </si>
  <si>
    <t>FEC_per_sqm.kWh.MT.Res.HH.Thermal.SH.Solids.SH.Solids</t>
  </si>
  <si>
    <t>FEC_per_sqm.kWh.MT.Res.HH.Thermal.SH.Solids.SH.Elec</t>
  </si>
  <si>
    <t>FEC_per_sqm.kWh.MT.Res.HH.Thermal.SH.Solids.SC</t>
  </si>
  <si>
    <t>FEC_per_sqm.kWh.MT.Res.HH.Thermal.SH.Solids.SC.AC.Elec</t>
  </si>
  <si>
    <t>FEC_per_sqm.kWh.MT.Res.HH.Thermal.SH.Solids.WH</t>
  </si>
  <si>
    <t>FEC_per_sqm.kWh.MT.Res.HH.Thermal.SH.Solids.WH.Solids.NoSolar.Solids</t>
  </si>
  <si>
    <t>FEC_per_sqm.kWh.MT.Res.HH.Thermal.SH.Solids.WH.LPG.NoSolar.LPG</t>
  </si>
  <si>
    <t>FEC_per_sqm.kWh.MT.Res.HH.Thermal.SH.Solids.WH.LPG.Solar</t>
  </si>
  <si>
    <t>FEC_per_sqm.kWh.MT.Res.HH.Thermal.SH.Solids.WH.LPG.Solar.LPG</t>
  </si>
  <si>
    <t>FEC_per_sqm.kWh.MT.Res.HH.Thermal.SH.Solids.WH.LPG.Solar.Solar</t>
  </si>
  <si>
    <t>FEC_per_sqm.kWh.MT.Res.HH.Thermal.SH.Solids.WH.Elc.NoSolar.Elec</t>
  </si>
  <si>
    <t>FEC_per_sqm.kWh.MT.Res.HH.Thermal.SH.Solids.WH.Elc.Solar</t>
  </si>
  <si>
    <t>FEC_per_sqm.kWh.MT.Res.HH.Thermal.SH.Solids.WH.Elc.Solar.Elec</t>
  </si>
  <si>
    <t>FEC_per_sqm.kWh.MT.Res.HH.Thermal.SH.Solids.WH.Elc.Solar.Solar</t>
  </si>
  <si>
    <t>FEC_per_sqm.kWh.MT.Res.HH.Thermal.SH.Solids.CO</t>
  </si>
  <si>
    <t>FEC_per_sqm.kWh.MT.Res.HH.Thermal.SH.Solids.CO.Solids.Solids</t>
  </si>
  <si>
    <t>FEC_per_sqm.kWh.MT.Res.HH.Thermal.SH.Solids.CO.LPG.LPG</t>
  </si>
  <si>
    <t>FEC_per_sqm.kWh.MT.Res.HH.Thermal.SH.Solids.CO.Elc.Elec</t>
  </si>
  <si>
    <t>FEC_per_sqm.kWh.MT.Res.HH.Thermal.SH.LPG</t>
  </si>
  <si>
    <t>FEC_per_sqm.kWh.MT.Res.HH.Thermal.SH.LPG.SH</t>
  </si>
  <si>
    <t>FEC_per_sqm.kWh.MT.Res.HH.Thermal.SH.LPG.SH.LPG</t>
  </si>
  <si>
    <t>FEC_per_sqm.kWh.MT.Res.HH.Thermal.SH.LPG.SH.Elec</t>
  </si>
  <si>
    <t>FEC_per_sqm.kWh.MT.Res.HH.Thermal.SH.LPG.SC</t>
  </si>
  <si>
    <t>FEC_per_sqm.kWh.MT.Res.HH.Thermal.SH.LPG.SC.AC.Elec</t>
  </si>
  <si>
    <t>FEC_per_sqm.kWh.MT.Res.HH.Thermal.SH.LPG.WH</t>
  </si>
  <si>
    <t>FEC_per_sqm.kWh.MT.Res.HH.Thermal.SH.LPG.WH.LPG.NoSolar.LPG</t>
  </si>
  <si>
    <t>FEC_per_sqm.kWh.MT.Res.HH.Thermal.SH.LPG.WH.LPG.Solar</t>
  </si>
  <si>
    <t>FEC_per_sqm.kWh.MT.Res.HH.Thermal.SH.LPG.WH.LPG.Solar.LPG</t>
  </si>
  <si>
    <t>FEC_per_sqm.kWh.MT.Res.HH.Thermal.SH.LPG.WH.LPG.Solar.Solar</t>
  </si>
  <si>
    <t>FEC_per_sqm.kWh.MT.Res.HH.Thermal.SH.LPG.WH.Elc.NoSolar.Elec</t>
  </si>
  <si>
    <t>FEC_per_sqm.kWh.MT.Res.HH.Thermal.SH.LPG.WH.Elc.Solar</t>
  </si>
  <si>
    <t>FEC_per_sqm.kWh.MT.Res.HH.Thermal.SH.LPG.WH.Elc.Solar.Elec</t>
  </si>
  <si>
    <t>FEC_per_sqm.kWh.MT.Res.HH.Thermal.SH.LPG.WH.Elc.Solar.Solar</t>
  </si>
  <si>
    <t>FEC_per_sqm.kWh.MT.Res.HH.Thermal.SH.LPG.CO</t>
  </si>
  <si>
    <t>FEC_per_sqm.kWh.MT.Res.HH.Thermal.SH.LPG.CO.LPG.LPG</t>
  </si>
  <si>
    <t>FEC_per_sqm.kWh.MT.Res.HH.Thermal.SH.LPG.CO.Elc.Elec</t>
  </si>
  <si>
    <t>FEC_per_sqm.kWh.MT.Res.HH.Thermal.SH.Oil</t>
  </si>
  <si>
    <t>FEC_per_sqm.kWh.MT.Res.HH.Thermal.SH.Oil.SH</t>
  </si>
  <si>
    <t>FEC_per_sqm.kWh.MT.Res.HH.Thermal.SH.Oil.SH.Oil</t>
  </si>
  <si>
    <t>FEC_per_sqm.kWh.MT.Res.HH.Thermal.SH.Oil.SH.Elec</t>
  </si>
  <si>
    <t>FEC_per_sqm.kWh.MT.Res.HH.Thermal.SH.Oil.SC</t>
  </si>
  <si>
    <t>FEC_per_sqm.kWh.MT.Res.HH.Thermal.SH.Oil.SC.AC.Elec</t>
  </si>
  <si>
    <t>FEC_per_sqm.kWh.MT.Res.HH.Thermal.SH.Oil.WH</t>
  </si>
  <si>
    <t>FEC_per_sqm.kWh.MT.Res.HH.Thermal.SH.Oil.WH.Oil.NoSolar.Oil</t>
  </si>
  <si>
    <t>FEC_per_sqm.kWh.MT.Res.HH.Thermal.SH.Oil.WH.Oil.Solar</t>
  </si>
  <si>
    <t>FEC_per_sqm.kWh.MT.Res.HH.Thermal.SH.Oil.WH.Oil.Solar.Oil</t>
  </si>
  <si>
    <t>FEC_per_sqm.kWh.MT.Res.HH.Thermal.SH.Oil.WH.Oil.Solar.Solar</t>
  </si>
  <si>
    <t>FEC_per_sqm.kWh.MT.Res.HH.Thermal.SH.Oil.WH.Elc.NoSolar.Elec</t>
  </si>
  <si>
    <t>FEC_per_sqm.kWh.MT.Res.HH.Thermal.SH.Oil.WH.Elc.Solar</t>
  </si>
  <si>
    <t>FEC_per_sqm.kWh.MT.Res.HH.Thermal.SH.Oil.WH.Elc.Solar.Elec</t>
  </si>
  <si>
    <t>FEC_per_sqm.kWh.MT.Res.HH.Thermal.SH.Oil.WH.Elc.Solar.Solar</t>
  </si>
  <si>
    <t>FEC_per_sqm.kWh.MT.Res.HH.Thermal.SH.Oil.CO</t>
  </si>
  <si>
    <t>FEC_per_sqm.kWh.MT.Res.HH.Thermal.SH.Oil.CO.LPG.LPG</t>
  </si>
  <si>
    <t>FEC_per_sqm.kWh.MT.Res.HH.Thermal.SH.Oil.CO.Elc.Elec</t>
  </si>
  <si>
    <t>FEC_per_sqm.kWh.MT.Res.HH.Thermal.SH.Gas</t>
  </si>
  <si>
    <t>FEC_per_sqm.kWh.MT.Res.HH.Thermal.SH.Gas.SH</t>
  </si>
  <si>
    <t>FEC_per_sqm.kWh.MT.Res.HH.Thermal.SH.Gas.SH.Gas</t>
  </si>
  <si>
    <t>FEC_per_sqm.kWh.MT.Res.HH.Thermal.SH.Gas.SH.Elec</t>
  </si>
  <si>
    <t>FEC_per_sqm.kWh.MT.Res.HH.Thermal.SH.Gas.SC</t>
  </si>
  <si>
    <t>FEC_per_sqm.kWh.MT.Res.HH.Thermal.SH.Gas.SC.AC.Elec</t>
  </si>
  <si>
    <t>FEC_per_sqm.kWh.MT.Res.HH.Thermal.SH.Gas.WH</t>
  </si>
  <si>
    <t>FEC_per_sqm.kWh.MT.Res.HH.Thermal.SH.Gas.WH.Gas.NoSolar.Gas</t>
  </si>
  <si>
    <t>FEC_per_sqm.kWh.MT.Res.HH.Thermal.SH.Gas.WH.Gas.Solar</t>
  </si>
  <si>
    <t>FEC_per_sqm.kWh.MT.Res.HH.Thermal.SH.Gas.WH.Gas.Solar.Gas</t>
  </si>
  <si>
    <t>FEC_per_sqm.kWh.MT.Res.HH.Thermal.SH.Gas.WH.Gas.Solar.Solar</t>
  </si>
  <si>
    <t>FEC_per_sqm.kWh.MT.Res.HH.Thermal.SH.Gas.WH.Elc.NoSolar.Elec</t>
  </si>
  <si>
    <t>FEC_per_sqm.kWh.MT.Res.HH.Thermal.SH.Gas.WH.Elc.Solar</t>
  </si>
  <si>
    <t>FEC_per_sqm.kWh.MT.Res.HH.Thermal.SH.Gas.WH.Elc.Solar.Elec</t>
  </si>
  <si>
    <t>FEC_per_sqm.kWh.MT.Res.HH.Thermal.SH.Gas.WH.Elc.Solar.Solar</t>
  </si>
  <si>
    <t>FEC_per_sqm.kWh.MT.Res.HH.Thermal.SH.Gas.CO</t>
  </si>
  <si>
    <t>FEC_per_sqm.kWh.MT.Res.HH.Thermal.SH.Gas.CO.Gas.Gas</t>
  </si>
  <si>
    <t>FEC_per_sqm.kWh.MT.Res.HH.Thermal.SH.Gas.CO.Elc.Elec</t>
  </si>
  <si>
    <t>FEC_per_sqm.kWh.MT.Res.HH.Thermal.SH.Biomass</t>
  </si>
  <si>
    <t>FEC_per_sqm.kWh.MT.Res.HH.Thermal.SH.Biomass.SH</t>
  </si>
  <si>
    <t>FEC_per_sqm.kWh.MT.Res.HH.Thermal.SH.Biomass.SH.Biomass</t>
  </si>
  <si>
    <t>FEC_per_sqm.kWh.MT.Res.HH.Thermal.SH.Biomass.SH.Elec</t>
  </si>
  <si>
    <t>FEC_per_sqm.kWh.MT.Res.HH.Thermal.SH.Biomass.SC</t>
  </si>
  <si>
    <t>FEC_per_sqm.kWh.MT.Res.HH.Thermal.SH.Biomass.SC.AC.Elec</t>
  </si>
  <si>
    <t>FEC_per_sqm.kWh.MT.Res.HH.Thermal.SH.Biomass.WH</t>
  </si>
  <si>
    <t>FEC_per_sqm.kWh.MT.Res.HH.Thermal.SH.Biomass.WH.Biomass.NoSolar.Biomass</t>
  </si>
  <si>
    <t>FEC_per_sqm.kWh.MT.Res.HH.Thermal.SH.Biomass.WH.Biomass.Solar</t>
  </si>
  <si>
    <t>FEC_per_sqm.kWh.MT.Res.HH.Thermal.SH.Biomass.WH.Biomass.Solar.Biomass</t>
  </si>
  <si>
    <t>FEC_per_sqm.kWh.MT.Res.HH.Thermal.SH.Biomass.WH.Biomass.Solar.Solar</t>
  </si>
  <si>
    <t>FEC_per_sqm.kWh.MT.Res.HH.Thermal.SH.Biomass.WH.LPG.NoSolar.LPG</t>
  </si>
  <si>
    <t>FEC_per_sqm.kWh.MT.Res.HH.Thermal.SH.Biomass.WH.LPG.Solar</t>
  </si>
  <si>
    <t>FEC_per_sqm.kWh.MT.Res.HH.Thermal.SH.Biomass.WH.LPG.Solar.LPG</t>
  </si>
  <si>
    <t>FEC_per_sqm.kWh.MT.Res.HH.Thermal.SH.Biomass.WH.LPG.Solar.Solar</t>
  </si>
  <si>
    <t>FEC_per_sqm.kWh.MT.Res.HH.Thermal.SH.Biomass.WH.Elc.NoSolar.Elec</t>
  </si>
  <si>
    <t>FEC_per_sqm.kWh.MT.Res.HH.Thermal.SH.Biomass.WH.Elc.Solar</t>
  </si>
  <si>
    <t>FEC_per_sqm.kWh.MT.Res.HH.Thermal.SH.Biomass.WH.Elc.Solar.Elec</t>
  </si>
  <si>
    <t>FEC_per_sqm.kWh.MT.Res.HH.Thermal.SH.Biomass.WH.Elc.Solar.Solar</t>
  </si>
  <si>
    <t>FEC_per_sqm.kWh.MT.Res.HH.Thermal.SH.Biomass.CO</t>
  </si>
  <si>
    <t>FEC_per_sqm.kWh.MT.Res.HH.Thermal.SH.Biomass.CO.Biomass.Biomass</t>
  </si>
  <si>
    <t>FEC_per_sqm.kWh.MT.Res.HH.Thermal.SH.Biomass.CO.LPG.LPG</t>
  </si>
  <si>
    <t>FEC_per_sqm.kWh.MT.Res.HH.Thermal.SH.Biomass.CO.Elc.Elec</t>
  </si>
  <si>
    <t>FEC_per_sqm.kWh.MT.Res.HH.Thermal.SH.Geo</t>
  </si>
  <si>
    <t>FEC_per_sqm.kWh.MT.Res.HH.Thermal.SH.Geo.SH</t>
  </si>
  <si>
    <t>FEC_per_sqm.kWh.MT.Res.HH.Thermal.SH.Geo.SH.Geo</t>
  </si>
  <si>
    <t>FEC_per_sqm.kWh.MT.Res.HH.Thermal.SH.Geo.SH.Elec</t>
  </si>
  <si>
    <t>FEC_per_sqm.kWh.MT.Res.HH.Thermal.SH.Geo.SC</t>
  </si>
  <si>
    <t>FEC_per_sqm.kWh.MT.Res.HH.Thermal.SH.Geo.SC.AC.Elec</t>
  </si>
  <si>
    <t>FEC_per_sqm.kWh.MT.Res.HH.Thermal.SH.Geo.WH</t>
  </si>
  <si>
    <t>FEC_per_sqm.kWh.MT.Res.HH.Thermal.SH.Geo.WH.Geo.NoSolar.Geo</t>
  </si>
  <si>
    <t>FEC_per_sqm.kWh.MT.Res.HH.Thermal.SH.Geo.WH.Geo.Solar</t>
  </si>
  <si>
    <t>FEC_per_sqm.kWh.MT.Res.HH.Thermal.SH.Geo.WH.Geo.Solar.Geo</t>
  </si>
  <si>
    <t>FEC_per_sqm.kWh.MT.Res.HH.Thermal.SH.Geo.WH.Geo.Solar.Solar</t>
  </si>
  <si>
    <t>FEC_per_sqm.kWh.MT.Res.HH.Thermal.SH.Geo.WH.Elc.NoSolar.Elec</t>
  </si>
  <si>
    <t>FEC_per_sqm.kWh.MT.Res.HH.Thermal.SH.Geo.WH.Elc.Solar</t>
  </si>
  <si>
    <t>FEC_per_sqm.kWh.MT.Res.HH.Thermal.SH.Geo.WH.Elc.Solar.Elec</t>
  </si>
  <si>
    <t>FEC_per_sqm.kWh.MT.Res.HH.Thermal.SH.Geo.WH.Elc.Solar.Solar</t>
  </si>
  <si>
    <t>FEC_per_sqm.kWh.MT.Res.HH.Thermal.SH.Geo.CO</t>
  </si>
  <si>
    <t>FEC_per_sqm.kWh.MT.Res.HH.Thermal.SH.Geo.CO.LPG.LPG</t>
  </si>
  <si>
    <t>FEC_per_sqm.kWh.MT.Res.HH.Thermal.SH.Geo.CO.Elc.Elec</t>
  </si>
  <si>
    <t>FEC_per_sqm.kWh.MT.Res.HH.Thermal.SH.DistrHeat</t>
  </si>
  <si>
    <t>FEC_per_sqm.kWh.MT.Res.HH.Thermal.SH.DistrHeat.SH</t>
  </si>
  <si>
    <t>FEC_per_sqm.kWh.MT.Res.HH.Thermal.SH.DistrHeat.SH.Steam_Distr</t>
  </si>
  <si>
    <t>FEC_per_sqm.kWh.MT.Res.HH.Thermal.SH.DistrHeat.SH.Elec</t>
  </si>
  <si>
    <t>FEC_per_sqm.kWh.MT.Res.HH.Thermal.SH.DistrHeat.SC</t>
  </si>
  <si>
    <t>FEC_per_sqm.kWh.MT.Res.HH.Thermal.SH.DistrHeat.SC.AC.Elec</t>
  </si>
  <si>
    <t>FEC_per_sqm.kWh.MT.Res.HH.Thermal.SH.DistrHeat.WH</t>
  </si>
  <si>
    <t>FEC_per_sqm.kWh.MT.Res.HH.Thermal.SH.DistrHeat.WH.DistrHeat.NoSolar.Steam_Distr</t>
  </si>
  <si>
    <t>FEC_per_sqm.kWh.MT.Res.HH.Thermal.SH.DistrHeat.WH.DistrHeat.Solar</t>
  </si>
  <si>
    <t>FEC_per_sqm.kWh.MT.Res.HH.Thermal.SH.DistrHeat.WH.DistrHeat.Solar.Steam_Distr</t>
  </si>
  <si>
    <t>FEC_per_sqm.kWh.MT.Res.HH.Thermal.SH.DistrHeat.WH.DistrHeat.Solar.Solar</t>
  </si>
  <si>
    <t>FEC_per_sqm.kWh.MT.Res.HH.Thermal.SH.DistrHeat.WH.Elc.NoSolar.Elec</t>
  </si>
  <si>
    <t>FEC_per_sqm.kWh.MT.Res.HH.Thermal.SH.DistrHeat.WH.Elc.Solar</t>
  </si>
  <si>
    <t>FEC_per_sqm.kWh.MT.Res.HH.Thermal.SH.DistrHeat.WH.Elc.Solar.Elec</t>
  </si>
  <si>
    <t>FEC_per_sqm.kWh.MT.Res.HH.Thermal.SH.DistrHeat.WH.Elc.Solar.Solar</t>
  </si>
  <si>
    <t>FEC_per_sqm.kWh.MT.Res.HH.Thermal.SH.DistrHeat.CO</t>
  </si>
  <si>
    <t>FEC_per_sqm.kWh.MT.Res.HH.Thermal.SH.DistrHeat.CO.LPG.LPG</t>
  </si>
  <si>
    <t>FEC_per_sqm.kWh.MT.Res.HH.Thermal.SH.DistrHeat.CO.Elc.Elec</t>
  </si>
  <si>
    <t>FEC_per_sqm.kWh.MT.Res.HH.Thermal.SH.AdvElc</t>
  </si>
  <si>
    <t>FEC_per_sqm.kWh.MT.Res.HH.Thermal.SH.AdvElc.SH</t>
  </si>
  <si>
    <t>FEC_per_sqm.kWh.MT.Res.HH.Thermal.SH.AdvElc.SH.Elec</t>
  </si>
  <si>
    <t>FEC_per_sqm.kWh.MT.Res.HH.Thermal.SH.AdvElc.SC</t>
  </si>
  <si>
    <t>FEC_per_sqm.kWh.MT.Res.HH.Thermal.SH.AdvElc.SC.AC.Elec</t>
  </si>
  <si>
    <t>FEC_per_sqm.kWh.MT.Res.HH.Thermal.SH.AdvElc.WH</t>
  </si>
  <si>
    <t>FEC_per_sqm.kWh.MT.Res.HH.Thermal.SH.AdvElc.WH.LPG.NoSolar.LPG</t>
  </si>
  <si>
    <t>FEC_per_sqm.kWh.MT.Res.HH.Thermal.SH.AdvElc.WH.LPG.Solar</t>
  </si>
  <si>
    <t>FEC_per_sqm.kWh.MT.Res.HH.Thermal.SH.AdvElc.WH.LPG.Solar.LPG</t>
  </si>
  <si>
    <t>FEC_per_sqm.kWh.MT.Res.HH.Thermal.SH.AdvElc.WH.LPG.Solar.Solar</t>
  </si>
  <si>
    <t>FEC_per_sqm.kWh.MT.Res.HH.Thermal.SH.AdvElc.WH.Elc.NoSolar.Elec</t>
  </si>
  <si>
    <t>FEC_per_sqm.kWh.MT.Res.HH.Thermal.SH.AdvElc.WH.Elc.Solar</t>
  </si>
  <si>
    <t>FEC_per_sqm.kWh.MT.Res.HH.Thermal.SH.AdvElc.WH.Elc.Solar.Elec</t>
  </si>
  <si>
    <t>FEC_per_sqm.kWh.MT.Res.HH.Thermal.SH.AdvElc.WH.Elc.Solar.Solar</t>
  </si>
  <si>
    <t>FEC_per_sqm.kWh.MT.Res.HH.Thermal.SH.AdvElc.CO</t>
  </si>
  <si>
    <t>FEC_per_sqm.kWh.MT.Res.HH.Thermal.SH.AdvElc.CO.LPG.LPG</t>
  </si>
  <si>
    <t>FEC_per_sqm.kWh.MT.Res.HH.Thermal.SH.AdvElc.CO.Elc.Elec</t>
  </si>
  <si>
    <t>FEC_per_sqm.kWh.MT.Res.HH.Thermal.SH.ConvElc</t>
  </si>
  <si>
    <t>FEC_per_sqm.kWh.MT.Res.HH.Thermal.SH.ConvElc.SH</t>
  </si>
  <si>
    <t>FEC_per_sqm.kWh.MT.Res.HH.Thermal.SH.ConvElc.SH.Elec</t>
  </si>
  <si>
    <t>FEC_per_sqm.kWh.MT.Res.HH.Thermal.SH.ConvElc.SC</t>
  </si>
  <si>
    <t>FEC_per_sqm.kWh.MT.Res.HH.Thermal.SH.ConvElc.SC.AC.Elec</t>
  </si>
  <si>
    <t>FEC_per_sqm.kWh.MT.Res.HH.Thermal.SH.ConvElc.WH</t>
  </si>
  <si>
    <t>FEC_per_sqm.kWh.MT.Res.HH.Thermal.SH.ConvElc.WH.LPG.NoSolar.LPG</t>
  </si>
  <si>
    <t>FEC_per_sqm.kWh.MT.Res.HH.Thermal.SH.ConvElc.WH.LPG.Solar</t>
  </si>
  <si>
    <t>FEC_per_sqm.kWh.MT.Res.HH.Thermal.SH.ConvElc.WH.LPG.Solar.LPG</t>
  </si>
  <si>
    <t>FEC_per_sqm.kWh.MT.Res.HH.Thermal.SH.ConvElc.WH.LPG.Solar.Solar</t>
  </si>
  <si>
    <t>FEC_per_sqm.kWh.MT.Res.HH.Thermal.SH.ConvElc.WH.Elc.NoSolar.Elec</t>
  </si>
  <si>
    <t>FEC_per_sqm.kWh.MT.Res.HH.Thermal.SH.ConvElc.WH.Elc.Solar</t>
  </si>
  <si>
    <t>FEC_per_sqm.kWh.MT.Res.HH.Thermal.SH.ConvElc.WH.Elc.Solar.Elec</t>
  </si>
  <si>
    <t>FEC_per_sqm.kWh.MT.Res.HH.Thermal.SH.ConvElc.WH.Elc.Solar.Solar</t>
  </si>
  <si>
    <t>FEC_per_sqm.kWh.MT.Res.HH.Thermal.SH.ConvElc.CO</t>
  </si>
  <si>
    <t>FEC_per_sqm.kWh.MT.Res.HH.Thermal.SH.ConvElc.CO.LPG.LPG</t>
  </si>
  <si>
    <t>FEC_per_sqm.kWh.MT.Res.HH.Thermal.SH.ConvElc.CO.Elc.Elec</t>
  </si>
  <si>
    <t>MT - Thermal energy service per surface area (detailed structure)</t>
  </si>
  <si>
    <t>TES_per_sqm.kWh.MT.Res.HH.Thermal.SH.Solids</t>
  </si>
  <si>
    <t>TES_per_sqm.kWh.MT.Res.HH.Thermal.SH.Solids.SH</t>
  </si>
  <si>
    <t>TES_per_sqm.kWh.MT.Res.HH.Thermal.SH.Solids.SH.Solids</t>
  </si>
  <si>
    <t>TES_per_sqm.kWh.MT.Res.HH.Thermal.SH.Solids.SH.Elec</t>
  </si>
  <si>
    <t>TES_per_sqm.kWh.MT.Res.HH.Thermal.SH.Solids.SC</t>
  </si>
  <si>
    <t>TES_per_sqm.kWh.MT.Res.HH.Thermal.SH.Solids.SC.AC.Elec</t>
  </si>
  <si>
    <t>TES_per_sqm.kWh.MT.Res.HH.Thermal.SH.Solids.WH</t>
  </si>
  <si>
    <t>TES_per_sqm.kWh.MT.Res.HH.Thermal.SH.Solids.WH.Solids.NoSolar.Solids</t>
  </si>
  <si>
    <t>TES_per_sqm.kWh.MT.Res.HH.Thermal.SH.Solids.WH.LPG.NoSolar.LPG</t>
  </si>
  <si>
    <t>TES_per_sqm.kWh.MT.Res.HH.Thermal.SH.Solids.WH.LPG.Solar</t>
  </si>
  <si>
    <t>TES_per_sqm.kWh.MT.Res.HH.Thermal.SH.Solids.WH.LPG.Solar.LPG</t>
  </si>
  <si>
    <t>TES_per_sqm.kWh.MT.Res.HH.Thermal.SH.Solids.WH.LPG.Solar.Solar</t>
  </si>
  <si>
    <t>TES_per_sqm.kWh.MT.Res.HH.Thermal.SH.Solids.WH.Elc.NoSolar.Elec</t>
  </si>
  <si>
    <t>TES_per_sqm.kWh.MT.Res.HH.Thermal.SH.Solids.WH.Elc.Solar</t>
  </si>
  <si>
    <t>TES_per_sqm.kWh.MT.Res.HH.Thermal.SH.Solids.WH.Elc.Solar.Elec</t>
  </si>
  <si>
    <t>TES_per_sqm.kWh.MT.Res.HH.Thermal.SH.Solids.WH.Elc.Solar.Solar</t>
  </si>
  <si>
    <t>TES_per_sqm.kWh.MT.Res.HH.Thermal.SH.Solids.CO</t>
  </si>
  <si>
    <t>TES_per_sqm.kWh.MT.Res.HH.Thermal.SH.Solids.CO.Solids.Solids</t>
  </si>
  <si>
    <t>TES_per_sqm.kWh.MT.Res.HH.Thermal.SH.Solids.CO.LPG.LPG</t>
  </si>
  <si>
    <t>TES_per_sqm.kWh.MT.Res.HH.Thermal.SH.Solids.CO.Elc.Elec</t>
  </si>
  <si>
    <t>TES_per_sqm.kWh.MT.Res.HH.Thermal.SH.LPG</t>
  </si>
  <si>
    <t>TES_per_sqm.kWh.MT.Res.HH.Thermal.SH.LPG.SH</t>
  </si>
  <si>
    <t>TES_per_sqm.kWh.MT.Res.HH.Thermal.SH.LPG.SH.LPG</t>
  </si>
  <si>
    <t>TES_per_sqm.kWh.MT.Res.HH.Thermal.SH.LPG.SH.Elec</t>
  </si>
  <si>
    <t>TES_per_sqm.kWh.MT.Res.HH.Thermal.SH.LPG.SC</t>
  </si>
  <si>
    <t>TES_per_sqm.kWh.MT.Res.HH.Thermal.SH.LPG.SC.AC.Elec</t>
  </si>
  <si>
    <t>TES_per_sqm.kWh.MT.Res.HH.Thermal.SH.LPG.WH</t>
  </si>
  <si>
    <t>TES_per_sqm.kWh.MT.Res.HH.Thermal.SH.LPG.WH.LPG.NoSolar.LPG</t>
  </si>
  <si>
    <t>TES_per_sqm.kWh.MT.Res.HH.Thermal.SH.LPG.WH.LPG.Solar</t>
  </si>
  <si>
    <t>TES_per_sqm.kWh.MT.Res.HH.Thermal.SH.LPG.WH.LPG.Solar.LPG</t>
  </si>
  <si>
    <t>TES_per_sqm.kWh.MT.Res.HH.Thermal.SH.LPG.WH.LPG.Solar.Solar</t>
  </si>
  <si>
    <t>TES_per_sqm.kWh.MT.Res.HH.Thermal.SH.LPG.WH.Elc.NoSolar.Elec</t>
  </si>
  <si>
    <t>TES_per_sqm.kWh.MT.Res.HH.Thermal.SH.LPG.WH.Elc.Solar</t>
  </si>
  <si>
    <t>TES_per_sqm.kWh.MT.Res.HH.Thermal.SH.LPG.WH.Elc.Solar.Elec</t>
  </si>
  <si>
    <t>TES_per_sqm.kWh.MT.Res.HH.Thermal.SH.LPG.WH.Elc.Solar.Solar</t>
  </si>
  <si>
    <t>TES_per_sqm.kWh.MT.Res.HH.Thermal.SH.LPG.CO</t>
  </si>
  <si>
    <t>TES_per_sqm.kWh.MT.Res.HH.Thermal.SH.LPG.CO.LPG.LPG</t>
  </si>
  <si>
    <t>TES_per_sqm.kWh.MT.Res.HH.Thermal.SH.LPG.CO.Elc.Elec</t>
  </si>
  <si>
    <t>TES_per_sqm.kWh.MT.Res.HH.Thermal.SH.Oil</t>
  </si>
  <si>
    <t>TES_per_sqm.kWh.MT.Res.HH.Thermal.SH.Oil.SH</t>
  </si>
  <si>
    <t>TES_per_sqm.kWh.MT.Res.HH.Thermal.SH.Oil.SH.Oil</t>
  </si>
  <si>
    <t>TES_per_sqm.kWh.MT.Res.HH.Thermal.SH.Oil.SH.Elec</t>
  </si>
  <si>
    <t>TES_per_sqm.kWh.MT.Res.HH.Thermal.SH.Oil.SC</t>
  </si>
  <si>
    <t>TES_per_sqm.kWh.MT.Res.HH.Thermal.SH.Oil.SC.AC.Elec</t>
  </si>
  <si>
    <t>TES_per_sqm.kWh.MT.Res.HH.Thermal.SH.Oil.WH</t>
  </si>
  <si>
    <t>TES_per_sqm.kWh.MT.Res.HH.Thermal.SH.Oil.WH.Oil.NoSolar.Oil</t>
  </si>
  <si>
    <t>TES_per_sqm.kWh.MT.Res.HH.Thermal.SH.Oil.WH.Oil.Solar</t>
  </si>
  <si>
    <t>TES_per_sqm.kWh.MT.Res.HH.Thermal.SH.Oil.WH.Oil.Solar.Oil</t>
  </si>
  <si>
    <t>TES_per_sqm.kWh.MT.Res.HH.Thermal.SH.Oil.WH.Oil.Solar.Solar</t>
  </si>
  <si>
    <t>TES_per_sqm.kWh.MT.Res.HH.Thermal.SH.Oil.WH.Elc.NoSolar.Elec</t>
  </si>
  <si>
    <t>TES_per_sqm.kWh.MT.Res.HH.Thermal.SH.Oil.WH.Elc.Solar</t>
  </si>
  <si>
    <t>TES_per_sqm.kWh.MT.Res.HH.Thermal.SH.Oil.WH.Elc.Solar.Elec</t>
  </si>
  <si>
    <t>TES_per_sqm.kWh.MT.Res.HH.Thermal.SH.Oil.WH.Elc.Solar.Solar</t>
  </si>
  <si>
    <t>TES_per_sqm.kWh.MT.Res.HH.Thermal.SH.Oil.CO</t>
  </si>
  <si>
    <t>TES_per_sqm.kWh.MT.Res.HH.Thermal.SH.Oil.CO.LPG.LPG</t>
  </si>
  <si>
    <t>TES_per_sqm.kWh.MT.Res.HH.Thermal.SH.Oil.CO.Elc.Elec</t>
  </si>
  <si>
    <t>TES_per_sqm.kWh.MT.Res.HH.Thermal.SH.Gas</t>
  </si>
  <si>
    <t>TES_per_sqm.kWh.MT.Res.HH.Thermal.SH.Gas.SH</t>
  </si>
  <si>
    <t>TES_per_sqm.kWh.MT.Res.HH.Thermal.SH.Gas.SH.Gas</t>
  </si>
  <si>
    <t>TES_per_sqm.kWh.MT.Res.HH.Thermal.SH.Gas.SH.Elec</t>
  </si>
  <si>
    <t>TES_per_sqm.kWh.MT.Res.HH.Thermal.SH.Gas.SC</t>
  </si>
  <si>
    <t>TES_per_sqm.kWh.MT.Res.HH.Thermal.SH.Gas.SC.AC.Elec</t>
  </si>
  <si>
    <t>TES_per_sqm.kWh.MT.Res.HH.Thermal.SH.Gas.WH</t>
  </si>
  <si>
    <t>TES_per_sqm.kWh.MT.Res.HH.Thermal.SH.Gas.WH.Gas.NoSolar.Gas</t>
  </si>
  <si>
    <t>TES_per_sqm.kWh.MT.Res.HH.Thermal.SH.Gas.WH.Gas.Solar</t>
  </si>
  <si>
    <t>TES_per_sqm.kWh.MT.Res.HH.Thermal.SH.Gas.WH.Gas.Solar.Gas</t>
  </si>
  <si>
    <t>TES_per_sqm.kWh.MT.Res.HH.Thermal.SH.Gas.WH.Gas.Solar.Solar</t>
  </si>
  <si>
    <t>TES_per_sqm.kWh.MT.Res.HH.Thermal.SH.Gas.WH.Elc.NoSolar.Elec</t>
  </si>
  <si>
    <t>TES_per_sqm.kWh.MT.Res.HH.Thermal.SH.Gas.WH.Elc.Solar</t>
  </si>
  <si>
    <t>TES_per_sqm.kWh.MT.Res.HH.Thermal.SH.Gas.WH.Elc.Solar.Elec</t>
  </si>
  <si>
    <t>TES_per_sqm.kWh.MT.Res.HH.Thermal.SH.Gas.WH.Elc.Solar.Solar</t>
  </si>
  <si>
    <t>TES_per_sqm.kWh.MT.Res.HH.Thermal.SH.Gas.CO</t>
  </si>
  <si>
    <t>TES_per_sqm.kWh.MT.Res.HH.Thermal.SH.Gas.CO.Gas.Gas</t>
  </si>
  <si>
    <t>TES_per_sqm.kWh.MT.Res.HH.Thermal.SH.Gas.CO.Elc.Elec</t>
  </si>
  <si>
    <t>TES_per_sqm.kWh.MT.Res.HH.Thermal.SH.Biomass</t>
  </si>
  <si>
    <t>TES_per_sqm.kWh.MT.Res.HH.Thermal.SH.Biomass.SH</t>
  </si>
  <si>
    <t>TES_per_sqm.kWh.MT.Res.HH.Thermal.SH.Biomass.SH.Biomass</t>
  </si>
  <si>
    <t>TES_per_sqm.kWh.MT.Res.HH.Thermal.SH.Biomass.SH.Elec</t>
  </si>
  <si>
    <t>TES_per_sqm.kWh.MT.Res.HH.Thermal.SH.Biomass.SC</t>
  </si>
  <si>
    <t>TES_per_sqm.kWh.MT.Res.HH.Thermal.SH.Biomass.SC.AC.Elec</t>
  </si>
  <si>
    <t>TES_per_sqm.kWh.MT.Res.HH.Thermal.SH.Biomass.WH</t>
  </si>
  <si>
    <t>TES_per_sqm.kWh.MT.Res.HH.Thermal.SH.Biomass.WH.Biomass.NoSolar.Biomass</t>
  </si>
  <si>
    <t>TES_per_sqm.kWh.MT.Res.HH.Thermal.SH.Biomass.WH.Biomass.Solar</t>
  </si>
  <si>
    <t>TES_per_sqm.kWh.MT.Res.HH.Thermal.SH.Biomass.WH.Biomass.Solar.Biomass</t>
  </si>
  <si>
    <t>TES_per_sqm.kWh.MT.Res.HH.Thermal.SH.Biomass.WH.Biomass.Solar.Solar</t>
  </si>
  <si>
    <t>TES_per_sqm.kWh.MT.Res.HH.Thermal.SH.Biomass.WH.LPG.NoSolar.LPG</t>
  </si>
  <si>
    <t>TES_per_sqm.kWh.MT.Res.HH.Thermal.SH.Biomass.WH.LPG.Solar</t>
  </si>
  <si>
    <t>TES_per_sqm.kWh.MT.Res.HH.Thermal.SH.Biomass.WH.LPG.Solar.LPG</t>
  </si>
  <si>
    <t>TES_per_sqm.kWh.MT.Res.HH.Thermal.SH.Biomass.WH.LPG.Solar.Solar</t>
  </si>
  <si>
    <t>TES_per_sqm.kWh.MT.Res.HH.Thermal.SH.Biomass.WH.Elc.NoSolar.Elec</t>
  </si>
  <si>
    <t>TES_per_sqm.kWh.MT.Res.HH.Thermal.SH.Biomass.WH.Elc.Solar</t>
  </si>
  <si>
    <t>TES_per_sqm.kWh.MT.Res.HH.Thermal.SH.Biomass.WH.Elc.Solar.Elec</t>
  </si>
  <si>
    <t>TES_per_sqm.kWh.MT.Res.HH.Thermal.SH.Biomass.WH.Elc.Solar.Solar</t>
  </si>
  <si>
    <t>TES_per_sqm.kWh.MT.Res.HH.Thermal.SH.Biomass.CO</t>
  </si>
  <si>
    <t>TES_per_sqm.kWh.MT.Res.HH.Thermal.SH.Biomass.CO.Biomass.Biomass</t>
  </si>
  <si>
    <t>TES_per_sqm.kWh.MT.Res.HH.Thermal.SH.Biomass.CO.LPG.LPG</t>
  </si>
  <si>
    <t>TES_per_sqm.kWh.MT.Res.HH.Thermal.SH.Biomass.CO.Elc.Elec</t>
  </si>
  <si>
    <t>TES_per_sqm.kWh.MT.Res.HH.Thermal.SH.Geo</t>
  </si>
  <si>
    <t>TES_per_sqm.kWh.MT.Res.HH.Thermal.SH.Geo.SH</t>
  </si>
  <si>
    <t>TES_per_sqm.kWh.MT.Res.HH.Thermal.SH.Geo.SH.Geo</t>
  </si>
  <si>
    <t>TES_per_sqm.kWh.MT.Res.HH.Thermal.SH.Geo.SH.Elec</t>
  </si>
  <si>
    <t>TES_per_sqm.kWh.MT.Res.HH.Thermal.SH.Geo.SC</t>
  </si>
  <si>
    <t>TES_per_sqm.kWh.MT.Res.HH.Thermal.SH.Geo.SC.AC.Elec</t>
  </si>
  <si>
    <t>TES_per_sqm.kWh.MT.Res.HH.Thermal.SH.Geo.WH</t>
  </si>
  <si>
    <t>TES_per_sqm.kWh.MT.Res.HH.Thermal.SH.Geo.WH.Geo.NoSolar.Geo</t>
  </si>
  <si>
    <t>TES_per_sqm.kWh.MT.Res.HH.Thermal.SH.Geo.WH.Geo.Solar</t>
  </si>
  <si>
    <t>TES_per_sqm.kWh.MT.Res.HH.Thermal.SH.Geo.WH.Geo.Solar.Geo</t>
  </si>
  <si>
    <t>TES_per_sqm.kWh.MT.Res.HH.Thermal.SH.Geo.WH.Geo.Solar.Solar</t>
  </si>
  <si>
    <t>TES_per_sqm.kWh.MT.Res.HH.Thermal.SH.Geo.WH.Elc.NoSolar.Elec</t>
  </si>
  <si>
    <t>TES_per_sqm.kWh.MT.Res.HH.Thermal.SH.Geo.WH.Elc.Solar</t>
  </si>
  <si>
    <t>TES_per_sqm.kWh.MT.Res.HH.Thermal.SH.Geo.WH.Elc.Solar.Elec</t>
  </si>
  <si>
    <t>TES_per_sqm.kWh.MT.Res.HH.Thermal.SH.Geo.WH.Elc.Solar.Solar</t>
  </si>
  <si>
    <t>TES_per_sqm.kWh.MT.Res.HH.Thermal.SH.Geo.CO</t>
  </si>
  <si>
    <t>TES_per_sqm.kWh.MT.Res.HH.Thermal.SH.Geo.CO.LPG.LPG</t>
  </si>
  <si>
    <t>TES_per_sqm.kWh.MT.Res.HH.Thermal.SH.Geo.CO.Elc.Elec</t>
  </si>
  <si>
    <t>TES_per_sqm.kWh.MT.Res.HH.Thermal.SH.DistrHeat</t>
  </si>
  <si>
    <t>TES_per_sqm.kWh.MT.Res.HH.Thermal.SH.DistrHeat.SH</t>
  </si>
  <si>
    <t>TES_per_sqm.kWh.MT.Res.HH.Thermal.SH.DistrHeat.SH.Steam_Distr</t>
  </si>
  <si>
    <t>TES_per_sqm.kWh.MT.Res.HH.Thermal.SH.DistrHeat.SH.Elec</t>
  </si>
  <si>
    <t>TES_per_sqm.kWh.MT.Res.HH.Thermal.SH.DistrHeat.SC</t>
  </si>
  <si>
    <t>TES_per_sqm.kWh.MT.Res.HH.Thermal.SH.DistrHeat.SC.AC.Elec</t>
  </si>
  <si>
    <t>TES_per_sqm.kWh.MT.Res.HH.Thermal.SH.DistrHeat.WH</t>
  </si>
  <si>
    <t>TES_per_sqm.kWh.MT.Res.HH.Thermal.SH.DistrHeat.WH.DistrHeat.NoSolar.Steam_Distr</t>
  </si>
  <si>
    <t>TES_per_sqm.kWh.MT.Res.HH.Thermal.SH.DistrHeat.WH.DistrHeat.Solar</t>
  </si>
  <si>
    <t>TES_per_sqm.kWh.MT.Res.HH.Thermal.SH.DistrHeat.WH.DistrHeat.Solar.Steam_Distr</t>
  </si>
  <si>
    <t>TES_per_sqm.kWh.MT.Res.HH.Thermal.SH.DistrHeat.WH.DistrHeat.Solar.Solar</t>
  </si>
  <si>
    <t>TES_per_sqm.kWh.MT.Res.HH.Thermal.SH.DistrHeat.WH.Elc.NoSolar.Elec</t>
  </si>
  <si>
    <t>TES_per_sqm.kWh.MT.Res.HH.Thermal.SH.DistrHeat.WH.Elc.Solar</t>
  </si>
  <si>
    <t>TES_per_sqm.kWh.MT.Res.HH.Thermal.SH.DistrHeat.WH.Elc.Solar.Elec</t>
  </si>
  <si>
    <t>TES_per_sqm.kWh.MT.Res.HH.Thermal.SH.DistrHeat.WH.Elc.Solar.Solar</t>
  </si>
  <si>
    <t>TES_per_sqm.kWh.MT.Res.HH.Thermal.SH.DistrHeat.CO</t>
  </si>
  <si>
    <t>TES_per_sqm.kWh.MT.Res.HH.Thermal.SH.DistrHeat.CO.LPG.LPG</t>
  </si>
  <si>
    <t>TES_per_sqm.kWh.MT.Res.HH.Thermal.SH.DistrHeat.CO.Elc.Elec</t>
  </si>
  <si>
    <t>TES_per_sqm.kWh.MT.Res.HH.Thermal.SH.AdvElc</t>
  </si>
  <si>
    <t>TES_per_sqm.kWh.MT.Res.HH.Thermal.SH.AdvElc.SH</t>
  </si>
  <si>
    <t>TES_per_sqm.kWh.MT.Res.HH.Thermal.SH.AdvElc.SH.Elec</t>
  </si>
  <si>
    <t>TES_per_sqm.kWh.MT.Res.HH.Thermal.SH.AdvElc.SC</t>
  </si>
  <si>
    <t>TES_per_sqm.kWh.MT.Res.HH.Thermal.SH.AdvElc.SC.AC.Elec</t>
  </si>
  <si>
    <t>TES_per_sqm.kWh.MT.Res.HH.Thermal.SH.AdvElc.WH</t>
  </si>
  <si>
    <t>TES_per_sqm.kWh.MT.Res.HH.Thermal.SH.AdvElc.WH.LPG.NoSolar.LPG</t>
  </si>
  <si>
    <t>TES_per_sqm.kWh.MT.Res.HH.Thermal.SH.AdvElc.WH.LPG.Solar</t>
  </si>
  <si>
    <t>TES_per_sqm.kWh.MT.Res.HH.Thermal.SH.AdvElc.WH.LPG.Solar.LPG</t>
  </si>
  <si>
    <t>TES_per_sqm.kWh.MT.Res.HH.Thermal.SH.AdvElc.WH.LPG.Solar.Solar</t>
  </si>
  <si>
    <t>TES_per_sqm.kWh.MT.Res.HH.Thermal.SH.AdvElc.WH.Elc.NoSolar.Elec</t>
  </si>
  <si>
    <t>TES_per_sqm.kWh.MT.Res.HH.Thermal.SH.AdvElc.WH.Elc.Solar</t>
  </si>
  <si>
    <t>TES_per_sqm.kWh.MT.Res.HH.Thermal.SH.AdvElc.WH.Elc.Solar.Elec</t>
  </si>
  <si>
    <t>TES_per_sqm.kWh.MT.Res.HH.Thermal.SH.AdvElc.WH.Elc.Solar.Solar</t>
  </si>
  <si>
    <t>TES_per_sqm.kWh.MT.Res.HH.Thermal.SH.AdvElc.CO</t>
  </si>
  <si>
    <t>TES_per_sqm.kWh.MT.Res.HH.Thermal.SH.AdvElc.CO.LPG.LPG</t>
  </si>
  <si>
    <t>TES_per_sqm.kWh.MT.Res.HH.Thermal.SH.AdvElc.CO.Elc.Elec</t>
  </si>
  <si>
    <t>TES_per_sqm.kWh.MT.Res.HH.Thermal.SH.ConvElc</t>
  </si>
  <si>
    <t>TES_per_sqm.kWh.MT.Res.HH.Thermal.SH.ConvElc.SH</t>
  </si>
  <si>
    <t>TES_per_sqm.kWh.MT.Res.HH.Thermal.SH.ConvElc.SH.Elec</t>
  </si>
  <si>
    <t>TES_per_sqm.kWh.MT.Res.HH.Thermal.SH.ConvElc.SC</t>
  </si>
  <si>
    <t>TES_per_sqm.kWh.MT.Res.HH.Thermal.SH.ConvElc.SC.AC.Elec</t>
  </si>
  <si>
    <t>TES_per_sqm.kWh.MT.Res.HH.Thermal.SH.ConvElc.WH</t>
  </si>
  <si>
    <t>TES_per_sqm.kWh.MT.Res.HH.Thermal.SH.ConvElc.WH.LPG.NoSolar.LPG</t>
  </si>
  <si>
    <t>TES_per_sqm.kWh.MT.Res.HH.Thermal.SH.ConvElc.WH.LPG.Solar</t>
  </si>
  <si>
    <t>TES_per_sqm.kWh.MT.Res.HH.Thermal.SH.ConvElc.WH.LPG.Solar.LPG</t>
  </si>
  <si>
    <t>TES_per_sqm.kWh.MT.Res.HH.Thermal.SH.ConvElc.WH.LPG.Solar.Solar</t>
  </si>
  <si>
    <t>TES_per_sqm.kWh.MT.Res.HH.Thermal.SH.ConvElc.WH.Elc.NoSolar.Elec</t>
  </si>
  <si>
    <t>TES_per_sqm.kWh.MT.Res.HH.Thermal.SH.ConvElc.WH.Elc.Solar</t>
  </si>
  <si>
    <t>TES_per_sqm.kWh.MT.Res.HH.Thermal.SH.ConvElc.WH.Elc.Solar.Elec</t>
  </si>
  <si>
    <t>TES_per_sqm.kWh.MT.Res.HH.Thermal.SH.ConvElc.WH.Elc.Solar.Solar</t>
  </si>
  <si>
    <t>TES_per_sqm.kWh.MT.Res.HH.Thermal.SH.ConvElc.CO</t>
  </si>
  <si>
    <t>TES_per_sqm.kWh.MT.Res.HH.Thermal.SH.ConvElc.CO.LPG.LPG</t>
  </si>
  <si>
    <t>TES_per_sqm.kWh.MT.Res.HH.Thermal.SH.ConvElc.CO.Elc.Elec</t>
  </si>
  <si>
    <t>MT - CO2 emissions per surface area (detailed structure)</t>
  </si>
  <si>
    <t>EMI_per_sqm.kgCO2.MT.Res.HH.Thermal.SH.Solids</t>
  </si>
  <si>
    <t>EMI_per_sqm.kgCO2.MT.Res.HH.Thermal.SH.Solids.SH</t>
  </si>
  <si>
    <t>EMI_per_sqm.kgCO2.MT.Res.HH.Thermal.SH.Solids.SH.Solids</t>
  </si>
  <si>
    <t>EMI_per_sqm.kgCO2.MT.Res.HH.Thermal.SH.Solids.SH.Elec</t>
  </si>
  <si>
    <t>EMI_per_sqm.kgCO2.MT.Res.HH.Thermal.SH.Solids.SC</t>
  </si>
  <si>
    <t>EMI_per_sqm.kgCO2.MT.Res.HH.Thermal.SH.Solids.SC.AC.Elec</t>
  </si>
  <si>
    <t>EMI_per_sqm.kgCO2.MT.Res.HH.Thermal.SH.Solids.WH</t>
  </si>
  <si>
    <t>EMI_per_sqm.kgCO2.MT.Res.HH.Thermal.SH.Solids.WH.Solids.NoSolar.Solids</t>
  </si>
  <si>
    <t>EMI_per_sqm.kgCO2.MT.Res.HH.Thermal.SH.Solids.WH.LPG.NoSolar.LPG</t>
  </si>
  <si>
    <t>EMI_per_sqm.kgCO2.MT.Res.HH.Thermal.SH.Solids.WH.LPG.Solar</t>
  </si>
  <si>
    <t>EMI_per_sqm.kgCO2.MT.Res.HH.Thermal.SH.Solids.WH.LPG.Solar.LPG</t>
  </si>
  <si>
    <t>EMI_per_sqm.kgCO2.MT.Res.HH.Thermal.SH.Solids.WH.LPG.Solar.Solar</t>
  </si>
  <si>
    <t>EMI_per_sqm.kgCO2.MT.Res.HH.Thermal.SH.Solids.WH.Elc.NoSolar.Elec</t>
  </si>
  <si>
    <t>EMI_per_sqm.kgCO2.MT.Res.HH.Thermal.SH.Solids.WH.Elc.Solar</t>
  </si>
  <si>
    <t>EMI_per_sqm.kgCO2.MT.Res.HH.Thermal.SH.Solids.WH.Elc.Solar.Elec</t>
  </si>
  <si>
    <t>EMI_per_sqm.kgCO2.MT.Res.HH.Thermal.SH.Solids.WH.Elc.Solar.Solar</t>
  </si>
  <si>
    <t>EMI_per_sqm.kgCO2.MT.Res.HH.Thermal.SH.Solids.CO</t>
  </si>
  <si>
    <t>EMI_per_sqm.kgCO2.MT.Res.HH.Thermal.SH.Solids.CO.Solids.Solids</t>
  </si>
  <si>
    <t>EMI_per_sqm.kgCO2.MT.Res.HH.Thermal.SH.Solids.CO.LPG.LPG</t>
  </si>
  <si>
    <t>EMI_per_sqm.kgCO2.MT.Res.HH.Thermal.SH.Solids.CO.Elc.Elec</t>
  </si>
  <si>
    <t>EMI_per_sqm.kgCO2.MT.Res.HH.Thermal.SH.LPG</t>
  </si>
  <si>
    <t>EMI_per_sqm.kgCO2.MT.Res.HH.Thermal.SH.LPG.SH</t>
  </si>
  <si>
    <t>EMI_per_sqm.kgCO2.MT.Res.HH.Thermal.SH.LPG.SH.LPG</t>
  </si>
  <si>
    <t>EMI_per_sqm.kgCO2.MT.Res.HH.Thermal.SH.LPG.SH.Elec</t>
  </si>
  <si>
    <t>EMI_per_sqm.kgCO2.MT.Res.HH.Thermal.SH.LPG.SC</t>
  </si>
  <si>
    <t>EMI_per_sqm.kgCO2.MT.Res.HH.Thermal.SH.LPG.SC.AC.Elec</t>
  </si>
  <si>
    <t>EMI_per_sqm.kgCO2.MT.Res.HH.Thermal.SH.LPG.WH</t>
  </si>
  <si>
    <t>EMI_per_sqm.kgCO2.MT.Res.HH.Thermal.SH.LPG.WH.LPG.NoSolar.LPG</t>
  </si>
  <si>
    <t>EMI_per_sqm.kgCO2.MT.Res.HH.Thermal.SH.LPG.WH.LPG.Solar</t>
  </si>
  <si>
    <t>EMI_per_sqm.kgCO2.MT.Res.HH.Thermal.SH.LPG.WH.LPG.Solar.LPG</t>
  </si>
  <si>
    <t>EMI_per_sqm.kgCO2.MT.Res.HH.Thermal.SH.LPG.WH.LPG.Solar.Solar</t>
  </si>
  <si>
    <t>EMI_per_sqm.kgCO2.MT.Res.HH.Thermal.SH.LPG.WH.Elc.NoSolar.Elec</t>
  </si>
  <si>
    <t>EMI_per_sqm.kgCO2.MT.Res.HH.Thermal.SH.LPG.WH.Elc.Solar</t>
  </si>
  <si>
    <t>EMI_per_sqm.kgCO2.MT.Res.HH.Thermal.SH.LPG.WH.Elc.Solar.Elec</t>
  </si>
  <si>
    <t>EMI_per_sqm.kgCO2.MT.Res.HH.Thermal.SH.LPG.WH.Elc.Solar.Solar</t>
  </si>
  <si>
    <t>EMI_per_sqm.kgCO2.MT.Res.HH.Thermal.SH.LPG.CO</t>
  </si>
  <si>
    <t>EMI_per_sqm.kgCO2.MT.Res.HH.Thermal.SH.LPG.CO.LPG.LPG</t>
  </si>
  <si>
    <t>EMI_per_sqm.kgCO2.MT.Res.HH.Thermal.SH.LPG.CO.Elc.Elec</t>
  </si>
  <si>
    <t>EMI_per_sqm.kgCO2.MT.Res.HH.Thermal.SH.Oil</t>
  </si>
  <si>
    <t>EMI_per_sqm.kgCO2.MT.Res.HH.Thermal.SH.Oil.SH</t>
  </si>
  <si>
    <t>EMI_per_sqm.kgCO2.MT.Res.HH.Thermal.SH.Oil.SH.Oil</t>
  </si>
  <si>
    <t>EMI_per_sqm.kgCO2.MT.Res.HH.Thermal.SH.Oil.SH.Elec</t>
  </si>
  <si>
    <t>EMI_per_sqm.kgCO2.MT.Res.HH.Thermal.SH.Oil.SC</t>
  </si>
  <si>
    <t>EMI_per_sqm.kgCO2.MT.Res.HH.Thermal.SH.Oil.SC.AC.Elec</t>
  </si>
  <si>
    <t>EMI_per_sqm.kgCO2.MT.Res.HH.Thermal.SH.Oil.WH</t>
  </si>
  <si>
    <t>EMI_per_sqm.kgCO2.MT.Res.HH.Thermal.SH.Oil.WH.Oil.NoSolar.Oil</t>
  </si>
  <si>
    <t>EMI_per_sqm.kgCO2.MT.Res.HH.Thermal.SH.Oil.WH.Oil.Solar</t>
  </si>
  <si>
    <t>EMI_per_sqm.kgCO2.MT.Res.HH.Thermal.SH.Oil.WH.Oil.Solar.Oil</t>
  </si>
  <si>
    <t>EMI_per_sqm.kgCO2.MT.Res.HH.Thermal.SH.Oil.WH.Oil.Solar.Solar</t>
  </si>
  <si>
    <t>EMI_per_sqm.kgCO2.MT.Res.HH.Thermal.SH.Oil.WH.Elc.NoSolar.Elec</t>
  </si>
  <si>
    <t>EMI_per_sqm.kgCO2.MT.Res.HH.Thermal.SH.Oil.WH.Elc.Solar</t>
  </si>
  <si>
    <t>EMI_per_sqm.kgCO2.MT.Res.HH.Thermal.SH.Oil.WH.Elc.Solar.Elec</t>
  </si>
  <si>
    <t>EMI_per_sqm.kgCO2.MT.Res.HH.Thermal.SH.Oil.WH.Elc.Solar.Solar</t>
  </si>
  <si>
    <t>EMI_per_sqm.kgCO2.MT.Res.HH.Thermal.SH.Oil.CO</t>
  </si>
  <si>
    <t>EMI_per_sqm.kgCO2.MT.Res.HH.Thermal.SH.Oil.CO.LPG.LPG</t>
  </si>
  <si>
    <t>EMI_per_sqm.kgCO2.MT.Res.HH.Thermal.SH.Oil.CO.Elc.Elec</t>
  </si>
  <si>
    <t>EMI_per_sqm.kgCO2.MT.Res.HH.Thermal.SH.Gas</t>
  </si>
  <si>
    <t>EMI_per_sqm.kgCO2.MT.Res.HH.Thermal.SH.Gas.SH</t>
  </si>
  <si>
    <t>EMI_per_sqm.kgCO2.MT.Res.HH.Thermal.SH.Gas.SH.Gas</t>
  </si>
  <si>
    <t>EMI_per_sqm.kgCO2.MT.Res.HH.Thermal.SH.Gas.SH.Elec</t>
  </si>
  <si>
    <t>EMI_per_sqm.kgCO2.MT.Res.HH.Thermal.SH.Gas.SC</t>
  </si>
  <si>
    <t>EMI_per_sqm.kgCO2.MT.Res.HH.Thermal.SH.Gas.SC.AC.Elec</t>
  </si>
  <si>
    <t>EMI_per_sqm.kgCO2.MT.Res.HH.Thermal.SH.Gas.WH</t>
  </si>
  <si>
    <t>EMI_per_sqm.kgCO2.MT.Res.HH.Thermal.SH.Gas.WH.Gas.NoSolar.Gas</t>
  </si>
  <si>
    <t>EMI_per_sqm.kgCO2.MT.Res.HH.Thermal.SH.Gas.WH.Gas.Solar</t>
  </si>
  <si>
    <t>EMI_per_sqm.kgCO2.MT.Res.HH.Thermal.SH.Gas.WH.Gas.Solar.Gas</t>
  </si>
  <si>
    <t>EMI_per_sqm.kgCO2.MT.Res.HH.Thermal.SH.Gas.WH.Gas.Solar.Solar</t>
  </si>
  <si>
    <t>EMI_per_sqm.kgCO2.MT.Res.HH.Thermal.SH.Gas.WH.Elc.NoSolar.Elec</t>
  </si>
  <si>
    <t>EMI_per_sqm.kgCO2.MT.Res.HH.Thermal.SH.Gas.WH.Elc.Solar</t>
  </si>
  <si>
    <t>EMI_per_sqm.kgCO2.MT.Res.HH.Thermal.SH.Gas.WH.Elc.Solar.Elec</t>
  </si>
  <si>
    <t>EMI_per_sqm.kgCO2.MT.Res.HH.Thermal.SH.Gas.WH.Elc.Solar.Solar</t>
  </si>
  <si>
    <t>EMI_per_sqm.kgCO2.MT.Res.HH.Thermal.SH.Gas.CO</t>
  </si>
  <si>
    <t>EMI_per_sqm.kgCO2.MT.Res.HH.Thermal.SH.Gas.CO.Gas.Gas</t>
  </si>
  <si>
    <t>EMI_per_sqm.kgCO2.MT.Res.HH.Thermal.SH.Gas.CO.Elc.Elec</t>
  </si>
  <si>
    <t>EMI_per_sqm.kgCO2.MT.Res.HH.Thermal.SH.Biomass</t>
  </si>
  <si>
    <t>EMI_per_sqm.kgCO2.MT.Res.HH.Thermal.SH.Biomass.SH</t>
  </si>
  <si>
    <t>EMI_per_sqm.kgCO2.MT.Res.HH.Thermal.SH.Biomass.SH.Biomass</t>
  </si>
  <si>
    <t>EMI_per_sqm.kgCO2.MT.Res.HH.Thermal.SH.Biomass.SH.Elec</t>
  </si>
  <si>
    <t>EMI_per_sqm.kgCO2.MT.Res.HH.Thermal.SH.Biomass.SC</t>
  </si>
  <si>
    <t>EMI_per_sqm.kgCO2.MT.Res.HH.Thermal.SH.Biomass.SC.AC.Elec</t>
  </si>
  <si>
    <t>EMI_per_sqm.kgCO2.MT.Res.HH.Thermal.SH.Biomass.WH</t>
  </si>
  <si>
    <t>EMI_per_sqm.kgCO2.MT.Res.HH.Thermal.SH.Biomass.WH.Biomass.NoSolar.Biomass</t>
  </si>
  <si>
    <t>EMI_per_sqm.kgCO2.MT.Res.HH.Thermal.SH.Biomass.WH.Biomass.Solar</t>
  </si>
  <si>
    <t>EMI_per_sqm.kgCO2.MT.Res.HH.Thermal.SH.Biomass.WH.Biomass.Solar.Biomass</t>
  </si>
  <si>
    <t>EMI_per_sqm.kgCO2.MT.Res.HH.Thermal.SH.Biomass.WH.Biomass.Solar.Solar</t>
  </si>
  <si>
    <t>EMI_per_sqm.kgCO2.MT.Res.HH.Thermal.SH.Biomass.WH.LPG.NoSolar.LPG</t>
  </si>
  <si>
    <t>EMI_per_sqm.kgCO2.MT.Res.HH.Thermal.SH.Biomass.WH.LPG.Solar</t>
  </si>
  <si>
    <t>EMI_per_sqm.kgCO2.MT.Res.HH.Thermal.SH.Biomass.WH.LPG.Solar.LPG</t>
  </si>
  <si>
    <t>EMI_per_sqm.kgCO2.MT.Res.HH.Thermal.SH.Biomass.WH.LPG.Solar.Solar</t>
  </si>
  <si>
    <t>EMI_per_sqm.kgCO2.MT.Res.HH.Thermal.SH.Biomass.WH.Elc.NoSolar.Elec</t>
  </si>
  <si>
    <t>EMI_per_sqm.kgCO2.MT.Res.HH.Thermal.SH.Biomass.WH.Elc.Solar</t>
  </si>
  <si>
    <t>EMI_per_sqm.kgCO2.MT.Res.HH.Thermal.SH.Biomass.WH.Elc.Solar.Elec</t>
  </si>
  <si>
    <t>EMI_per_sqm.kgCO2.MT.Res.HH.Thermal.SH.Biomass.WH.Elc.Solar.Solar</t>
  </si>
  <si>
    <t>EMI_per_sqm.kgCO2.MT.Res.HH.Thermal.SH.Biomass.CO</t>
  </si>
  <si>
    <t>EMI_per_sqm.kgCO2.MT.Res.HH.Thermal.SH.Biomass.CO.Biomass.Biomass</t>
  </si>
  <si>
    <t>EMI_per_sqm.kgCO2.MT.Res.HH.Thermal.SH.Biomass.CO.LPG.LPG</t>
  </si>
  <si>
    <t>EMI_per_sqm.kgCO2.MT.Res.HH.Thermal.SH.Biomass.CO.Elc.Elec</t>
  </si>
  <si>
    <t>EMI_per_sqm.kgCO2.MT.Res.HH.Thermal.SH.Geo</t>
  </si>
  <si>
    <t>EMI_per_sqm.kgCO2.MT.Res.HH.Thermal.SH.Geo.SH</t>
  </si>
  <si>
    <t>EMI_per_sqm.kgCO2.MT.Res.HH.Thermal.SH.Geo.SH.Geo</t>
  </si>
  <si>
    <t>EMI_per_sqm.kgCO2.MT.Res.HH.Thermal.SH.Geo.SH.Elec</t>
  </si>
  <si>
    <t>EMI_per_sqm.kgCO2.MT.Res.HH.Thermal.SH.Geo.SC</t>
  </si>
  <si>
    <t>EMI_per_sqm.kgCO2.MT.Res.HH.Thermal.SH.Geo.SC.AC.Elec</t>
  </si>
  <si>
    <t>EMI_per_sqm.kgCO2.MT.Res.HH.Thermal.SH.Geo.WH</t>
  </si>
  <si>
    <t>EMI_per_sqm.kgCO2.MT.Res.HH.Thermal.SH.Geo.WH.Geo.NoSolar.Geo</t>
  </si>
  <si>
    <t>EMI_per_sqm.kgCO2.MT.Res.HH.Thermal.SH.Geo.WH.Geo.Solar</t>
  </si>
  <si>
    <t>EMI_per_sqm.kgCO2.MT.Res.HH.Thermal.SH.Geo.WH.Geo.Solar.Geo</t>
  </si>
  <si>
    <t>EMI_per_sqm.kgCO2.MT.Res.HH.Thermal.SH.Geo.WH.Geo.Solar.Solar</t>
  </si>
  <si>
    <t>EMI_per_sqm.kgCO2.MT.Res.HH.Thermal.SH.Geo.WH.Elc.NoSolar.Elec</t>
  </si>
  <si>
    <t>EMI_per_sqm.kgCO2.MT.Res.HH.Thermal.SH.Geo.WH.Elc.Solar</t>
  </si>
  <si>
    <t>EMI_per_sqm.kgCO2.MT.Res.HH.Thermal.SH.Geo.WH.Elc.Solar.Elec</t>
  </si>
  <si>
    <t>EMI_per_sqm.kgCO2.MT.Res.HH.Thermal.SH.Geo.WH.Elc.Solar.Solar</t>
  </si>
  <si>
    <t>EMI_per_sqm.kgCO2.MT.Res.HH.Thermal.SH.Geo.CO</t>
  </si>
  <si>
    <t>EMI_per_sqm.kgCO2.MT.Res.HH.Thermal.SH.Geo.CO.LPG.LPG</t>
  </si>
  <si>
    <t>EMI_per_sqm.kgCO2.MT.Res.HH.Thermal.SH.Geo.CO.Elc.Elec</t>
  </si>
  <si>
    <t>EMI_per_sqm.kgCO2.MT.Res.HH.Thermal.SH.DistrHeat</t>
  </si>
  <si>
    <t>EMI_per_sqm.kgCO2.MT.Res.HH.Thermal.SH.DistrHeat.SH</t>
  </si>
  <si>
    <t>EMI_per_sqm.kgCO2.MT.Res.HH.Thermal.SH.DistrHeat.SH.Steam_Distr</t>
  </si>
  <si>
    <t>EMI_per_sqm.kgCO2.MT.Res.HH.Thermal.SH.DistrHeat.SH.Elec</t>
  </si>
  <si>
    <t>EMI_per_sqm.kgCO2.MT.Res.HH.Thermal.SH.DistrHeat.SC</t>
  </si>
  <si>
    <t>EMI_per_sqm.kgCO2.MT.Res.HH.Thermal.SH.DistrHeat.SC.AC.Elec</t>
  </si>
  <si>
    <t>EMI_per_sqm.kgCO2.MT.Res.HH.Thermal.SH.DistrHeat.WH</t>
  </si>
  <si>
    <t>EMI_per_sqm.kgCO2.MT.Res.HH.Thermal.SH.DistrHeat.WH.DistrHeat.NoSolar.Steam_Distr</t>
  </si>
  <si>
    <t>EMI_per_sqm.kgCO2.MT.Res.HH.Thermal.SH.DistrHeat.WH.DistrHeat.Solar</t>
  </si>
  <si>
    <t>EMI_per_sqm.kgCO2.MT.Res.HH.Thermal.SH.DistrHeat.WH.DistrHeat.Solar.Steam_Distr</t>
  </si>
  <si>
    <t>EMI_per_sqm.kgCO2.MT.Res.HH.Thermal.SH.DistrHeat.WH.DistrHeat.Solar.Solar</t>
  </si>
  <si>
    <t>EMI_per_sqm.kgCO2.MT.Res.HH.Thermal.SH.DistrHeat.WH.Elc.NoSolar.Elec</t>
  </si>
  <si>
    <t>EMI_per_sqm.kgCO2.MT.Res.HH.Thermal.SH.DistrHeat.WH.Elc.Solar</t>
  </si>
  <si>
    <t>EMI_per_sqm.kgCO2.MT.Res.HH.Thermal.SH.DistrHeat.WH.Elc.Solar.Elec</t>
  </si>
  <si>
    <t>EMI_per_sqm.kgCO2.MT.Res.HH.Thermal.SH.DistrHeat.WH.Elc.Solar.Solar</t>
  </si>
  <si>
    <t>EMI_per_sqm.kgCO2.MT.Res.HH.Thermal.SH.DistrHeat.CO</t>
  </si>
  <si>
    <t>EMI_per_sqm.kgCO2.MT.Res.HH.Thermal.SH.DistrHeat.CO.LPG.LPG</t>
  </si>
  <si>
    <t>EMI_per_sqm.kgCO2.MT.Res.HH.Thermal.SH.DistrHeat.CO.Elc.Elec</t>
  </si>
  <si>
    <t>EMI_per_sqm.kgCO2.MT.Res.HH.Thermal.SH.AdvElc</t>
  </si>
  <si>
    <t>EMI_per_sqm.kgCO2.MT.Res.HH.Thermal.SH.AdvElc.SH</t>
  </si>
  <si>
    <t>EMI_per_sqm.kgCO2.MT.Res.HH.Thermal.SH.AdvElc.SH.Elec</t>
  </si>
  <si>
    <t>EMI_per_sqm.kgCO2.MT.Res.HH.Thermal.SH.AdvElc.SC</t>
  </si>
  <si>
    <t>EMI_per_sqm.kgCO2.MT.Res.HH.Thermal.SH.AdvElc.SC.AC.Elec</t>
  </si>
  <si>
    <t>EMI_per_sqm.kgCO2.MT.Res.HH.Thermal.SH.AdvElc.WH</t>
  </si>
  <si>
    <t>EMI_per_sqm.kgCO2.MT.Res.HH.Thermal.SH.AdvElc.WH.LPG.NoSolar.LPG</t>
  </si>
  <si>
    <t>EMI_per_sqm.kgCO2.MT.Res.HH.Thermal.SH.AdvElc.WH.LPG.Solar</t>
  </si>
  <si>
    <t>EMI_per_sqm.kgCO2.MT.Res.HH.Thermal.SH.AdvElc.WH.LPG.Solar.LPG</t>
  </si>
  <si>
    <t>EMI_per_sqm.kgCO2.MT.Res.HH.Thermal.SH.AdvElc.WH.LPG.Solar.Solar</t>
  </si>
  <si>
    <t>EMI_per_sqm.kgCO2.MT.Res.HH.Thermal.SH.AdvElc.WH.Elc.NoSolar.Elec</t>
  </si>
  <si>
    <t>EMI_per_sqm.kgCO2.MT.Res.HH.Thermal.SH.AdvElc.WH.Elc.Solar</t>
  </si>
  <si>
    <t>EMI_per_sqm.kgCO2.MT.Res.HH.Thermal.SH.AdvElc.WH.Elc.Solar.Elec</t>
  </si>
  <si>
    <t>EMI_per_sqm.kgCO2.MT.Res.HH.Thermal.SH.AdvElc.WH.Elc.Solar.Solar</t>
  </si>
  <si>
    <t>EMI_per_sqm.kgCO2.MT.Res.HH.Thermal.SH.AdvElc.CO</t>
  </si>
  <si>
    <t>EMI_per_sqm.kgCO2.MT.Res.HH.Thermal.SH.AdvElc.CO.LPG.LPG</t>
  </si>
  <si>
    <t>EMI_per_sqm.kgCO2.MT.Res.HH.Thermal.SH.AdvElc.CO.Elc.Elec</t>
  </si>
  <si>
    <t>EMI_per_sqm.kgCO2.MT.Res.HH.Thermal.SH.ConvElc</t>
  </si>
  <si>
    <t>EMI_per_sqm.kgCO2.MT.Res.HH.Thermal.SH.ConvElc.SH</t>
  </si>
  <si>
    <t>EMI_per_sqm.kgCO2.MT.Res.HH.Thermal.SH.ConvElc.SH.Elec</t>
  </si>
  <si>
    <t>EMI_per_sqm.kgCO2.MT.Res.HH.Thermal.SH.ConvElc.SC</t>
  </si>
  <si>
    <t>EMI_per_sqm.kgCO2.MT.Res.HH.Thermal.SH.ConvElc.SC.AC.Elec</t>
  </si>
  <si>
    <t>EMI_per_sqm.kgCO2.MT.Res.HH.Thermal.SH.ConvElc.WH</t>
  </si>
  <si>
    <t>EMI_per_sqm.kgCO2.MT.Res.HH.Thermal.SH.ConvElc.WH.LPG.NoSolar.LPG</t>
  </si>
  <si>
    <t>EMI_per_sqm.kgCO2.MT.Res.HH.Thermal.SH.ConvElc.WH.LPG.Solar</t>
  </si>
  <si>
    <t>EMI_per_sqm.kgCO2.MT.Res.HH.Thermal.SH.ConvElc.WH.LPG.Solar.LPG</t>
  </si>
  <si>
    <t>EMI_per_sqm.kgCO2.MT.Res.HH.Thermal.SH.ConvElc.WH.LPG.Solar.Solar</t>
  </si>
  <si>
    <t>EMI_per_sqm.kgCO2.MT.Res.HH.Thermal.SH.ConvElc.WH.Elc.NoSolar.Elec</t>
  </si>
  <si>
    <t>EMI_per_sqm.kgCO2.MT.Res.HH.Thermal.SH.ConvElc.WH.Elc.Solar</t>
  </si>
  <si>
    <t>EMI_per_sqm.kgCO2.MT.Res.HH.Thermal.SH.ConvElc.WH.Elc.Solar.Elec</t>
  </si>
  <si>
    <t>EMI_per_sqm.kgCO2.MT.Res.HH.Thermal.SH.ConvElc.WH.Elc.Solar.Solar</t>
  </si>
  <si>
    <t>EMI_per_sqm.kgCO2.MT.Res.HH.Thermal.SH.ConvElc.CO</t>
  </si>
  <si>
    <t>EMI_per_sqm.kgCO2.MT.Res.HH.Thermal.SH.ConvElc.CO.LPG.LPG</t>
  </si>
  <si>
    <t>EMI_per_sqm.kgCO2.MT.Res.HH.Thermal.SH.ConvElc.CO.Elc.Elec</t>
  </si>
  <si>
    <t>MT - Final energy consumption in new and renovated households (detailed structure)</t>
  </si>
  <si>
    <t>FEC.ktoe.MT.Res.HHnew.Thermal.SH.Solids</t>
  </si>
  <si>
    <t>FEC.ktoe.MT.Res.HHnew.Thermal.SH.Solids.SH</t>
  </si>
  <si>
    <t>FEC.ktoe.MT.Res.HHnew.Thermal.SH.Solids.SH.Solids</t>
  </si>
  <si>
    <t>FEC.ktoe.MT.Res.HHnew.Thermal.SH.Solids.SH.Elec</t>
  </si>
  <si>
    <t>FEC.ktoe.MT.Res.HHnew.Thermal.SH.Solids.SC</t>
  </si>
  <si>
    <t>FEC.ktoe.MT.Res.HHnew.Thermal.SH.Solids.SC.AC.Elec</t>
  </si>
  <si>
    <t>FEC.ktoe.MT.Res.HHnew.Thermal.SH.Solids.WH</t>
  </si>
  <si>
    <t>FEC.ktoe.MT.Res.HHnew.Thermal.SH.Solids.WH.Solids.NoSolar.Solids</t>
  </si>
  <si>
    <t>FEC.ktoe.MT.Res.HHnew.Thermal.SH.Solids.WH.LPG.NoSolar.LPG</t>
  </si>
  <si>
    <t>FEC.ktoe.MT.Res.HHnew.Thermal.SH.Solids.WH.LPG.Solar</t>
  </si>
  <si>
    <t>FEC.ktoe.MT.Res.HHnew.Thermal.SH.Solids.WH.LPG.Solar.LPG</t>
  </si>
  <si>
    <t>FEC.ktoe.MT.Res.HHnew.Thermal.SH.Solids.WH.LPG.Solar.Solar</t>
  </si>
  <si>
    <t>FEC.ktoe.MT.Res.HHnew.Thermal.SH.Solids.WH.Elc.NoSolar.Elec</t>
  </si>
  <si>
    <t>FEC.ktoe.MT.Res.HHnew.Thermal.SH.Solids.WH.Elc.Solar</t>
  </si>
  <si>
    <t>FEC.ktoe.MT.Res.HHnew.Thermal.SH.Solids.WH.Elc.Solar.Elec</t>
  </si>
  <si>
    <t>FEC.ktoe.MT.Res.HHnew.Thermal.SH.Solids.WH.Elc.Solar.Solar</t>
  </si>
  <si>
    <t>FEC.ktoe.MT.Res.HHnew.Thermal.SH.Solids.CO</t>
  </si>
  <si>
    <t>FEC.ktoe.MT.Res.HHnew.Thermal.SH.Solids.CO.Solids.Solids</t>
  </si>
  <si>
    <t>FEC.ktoe.MT.Res.HHnew.Thermal.SH.Solids.CO.LPG.LPG</t>
  </si>
  <si>
    <t>FEC.ktoe.MT.Res.HHnew.Thermal.SH.Solids.CO.Elc.Elec</t>
  </si>
  <si>
    <t>FEC.ktoe.MT.Res.HHnew.Thermal.SH.LPG</t>
  </si>
  <si>
    <t>FEC.ktoe.MT.Res.HHnew.Thermal.SH.LPG.SH</t>
  </si>
  <si>
    <t>FEC.ktoe.MT.Res.HHnew.Thermal.SH.LPG.SH.LPG</t>
  </si>
  <si>
    <t>FEC.ktoe.MT.Res.HHnew.Thermal.SH.LPG.SH.Elec</t>
  </si>
  <si>
    <t>FEC.ktoe.MT.Res.HHnew.Thermal.SH.LPG.SC</t>
  </si>
  <si>
    <t>FEC.ktoe.MT.Res.HHnew.Thermal.SH.LPG.SC.AC.Elec</t>
  </si>
  <si>
    <t>FEC.ktoe.MT.Res.HHnew.Thermal.SH.LPG.WH</t>
  </si>
  <si>
    <t>FEC.ktoe.MT.Res.HHnew.Thermal.SH.LPG.WH.LPG.NoSolar.LPG</t>
  </si>
  <si>
    <t>FEC.ktoe.MT.Res.HHnew.Thermal.SH.LPG.WH.LPG.Solar</t>
  </si>
  <si>
    <t>FEC.ktoe.MT.Res.HHnew.Thermal.SH.LPG.WH.LPG.Solar.LPG</t>
  </si>
  <si>
    <t>FEC.ktoe.MT.Res.HHnew.Thermal.SH.LPG.WH.LPG.Solar.Solar</t>
  </si>
  <si>
    <t>FEC.ktoe.MT.Res.HHnew.Thermal.SH.LPG.WH.Elc.NoSolar.Elec</t>
  </si>
  <si>
    <t>FEC.ktoe.MT.Res.HHnew.Thermal.SH.LPG.WH.Elc.Solar</t>
  </si>
  <si>
    <t>FEC.ktoe.MT.Res.HHnew.Thermal.SH.LPG.WH.Elc.Solar.Elec</t>
  </si>
  <si>
    <t>FEC.ktoe.MT.Res.HHnew.Thermal.SH.LPG.WH.Elc.Solar.Solar</t>
  </si>
  <si>
    <t>FEC.ktoe.MT.Res.HHnew.Thermal.SH.LPG.CO</t>
  </si>
  <si>
    <t>FEC.ktoe.MT.Res.HHnew.Thermal.SH.LPG.CO.LPG.LPG</t>
  </si>
  <si>
    <t>FEC.ktoe.MT.Res.HHnew.Thermal.SH.LPG.CO.Elc.Elec</t>
  </si>
  <si>
    <t>FEC.ktoe.MT.Res.HHnew.Thermal.SH.Oil</t>
  </si>
  <si>
    <t>FEC.ktoe.MT.Res.HHnew.Thermal.SH.Oil.SH</t>
  </si>
  <si>
    <t>FEC.ktoe.MT.Res.HHnew.Thermal.SH.Oil.SH.Oil</t>
  </si>
  <si>
    <t>FEC.ktoe.MT.Res.HHnew.Thermal.SH.Oil.SH.Elec</t>
  </si>
  <si>
    <t>FEC.ktoe.MT.Res.HHnew.Thermal.SH.Oil.SC</t>
  </si>
  <si>
    <t>FEC.ktoe.MT.Res.HHnew.Thermal.SH.Oil.SC.AC.Elec</t>
  </si>
  <si>
    <t>FEC.ktoe.MT.Res.HHnew.Thermal.SH.Oil.WH</t>
  </si>
  <si>
    <t>FEC.ktoe.MT.Res.HHnew.Thermal.SH.Oil.WH.Oil.NoSolar.Oil</t>
  </si>
  <si>
    <t>FEC.ktoe.MT.Res.HHnew.Thermal.SH.Oil.WH.Oil.Solar</t>
  </si>
  <si>
    <t>FEC.ktoe.MT.Res.HHnew.Thermal.SH.Oil.WH.Oil.Solar.Oil</t>
  </si>
  <si>
    <t>FEC.ktoe.MT.Res.HHnew.Thermal.SH.Oil.WH.Oil.Solar.Solar</t>
  </si>
  <si>
    <t>FEC.ktoe.MT.Res.HHnew.Thermal.SH.Oil.WH.Elc.NoSolar.Elec</t>
  </si>
  <si>
    <t>FEC.ktoe.MT.Res.HHnew.Thermal.SH.Oil.WH.Elc.Solar</t>
  </si>
  <si>
    <t>FEC.ktoe.MT.Res.HHnew.Thermal.SH.Oil.WH.Elc.Solar.Elec</t>
  </si>
  <si>
    <t>FEC.ktoe.MT.Res.HHnew.Thermal.SH.Oil.WH.Elc.Solar.Solar</t>
  </si>
  <si>
    <t>FEC.ktoe.MT.Res.HHnew.Thermal.SH.Oil.CO</t>
  </si>
  <si>
    <t>FEC.ktoe.MT.Res.HHnew.Thermal.SH.Oil.CO.LPG.LPG</t>
  </si>
  <si>
    <t>FEC.ktoe.MT.Res.HHnew.Thermal.SH.Oil.CO.Elc.Elec</t>
  </si>
  <si>
    <t>FEC.ktoe.MT.Res.HHnew.Thermal.SH.Gas</t>
  </si>
  <si>
    <t>FEC.ktoe.MT.Res.HHnew.Thermal.SH.Gas.SH</t>
  </si>
  <si>
    <t>FEC.ktoe.MT.Res.HHnew.Thermal.SH.Gas.SH.Gas</t>
  </si>
  <si>
    <t>FEC.ktoe.MT.Res.HHnew.Thermal.SH.Gas.SH.Elec</t>
  </si>
  <si>
    <t>FEC.ktoe.MT.Res.HHnew.Thermal.SH.Gas.SC</t>
  </si>
  <si>
    <t>FEC.ktoe.MT.Res.HHnew.Thermal.SH.Gas.SC.AC.Elec</t>
  </si>
  <si>
    <t>FEC.ktoe.MT.Res.HHnew.Thermal.SH.Gas.WH</t>
  </si>
  <si>
    <t>FEC.ktoe.MT.Res.HHnew.Thermal.SH.Gas.WH.Gas.NoSolar.Gas</t>
  </si>
  <si>
    <t>FEC.ktoe.MT.Res.HHnew.Thermal.SH.Gas.WH.Gas.Solar</t>
  </si>
  <si>
    <t>FEC.ktoe.MT.Res.HHnew.Thermal.SH.Gas.WH.Gas.Solar.Gas</t>
  </si>
  <si>
    <t>FEC.ktoe.MT.Res.HHnew.Thermal.SH.Gas.WH.Gas.Solar.Solar</t>
  </si>
  <si>
    <t>FEC.ktoe.MT.Res.HHnew.Thermal.SH.Gas.WH.Elc.NoSolar.Elec</t>
  </si>
  <si>
    <t>FEC.ktoe.MT.Res.HHnew.Thermal.SH.Gas.WH.Elc.Solar</t>
  </si>
  <si>
    <t>FEC.ktoe.MT.Res.HHnew.Thermal.SH.Gas.WH.Elc.Solar.Elec</t>
  </si>
  <si>
    <t>FEC.ktoe.MT.Res.HHnew.Thermal.SH.Gas.WH.Elc.Solar.Solar</t>
  </si>
  <si>
    <t>FEC.ktoe.MT.Res.HHnew.Thermal.SH.Gas.CO</t>
  </si>
  <si>
    <t>FEC.ktoe.MT.Res.HHnew.Thermal.SH.Gas.CO.Gas.Gas</t>
  </si>
  <si>
    <t>FEC.ktoe.MT.Res.HHnew.Thermal.SH.Gas.CO.Elc.Elec</t>
  </si>
  <si>
    <t>FEC.ktoe.MT.Res.HHnew.Thermal.SH.Biomass</t>
  </si>
  <si>
    <t>FEC.ktoe.MT.Res.HHnew.Thermal.SH.Biomass.SH</t>
  </si>
  <si>
    <t>FEC.ktoe.MT.Res.HHnew.Thermal.SH.Biomass.SH.Biomass</t>
  </si>
  <si>
    <t>FEC.ktoe.MT.Res.HHnew.Thermal.SH.Biomass.SH.Elec</t>
  </si>
  <si>
    <t>FEC.ktoe.MT.Res.HHnew.Thermal.SH.Biomass.SC</t>
  </si>
  <si>
    <t>FEC.ktoe.MT.Res.HHnew.Thermal.SH.Biomass.SC.AC.Elec</t>
  </si>
  <si>
    <t>FEC.ktoe.MT.Res.HHnew.Thermal.SH.Biomass.WH</t>
  </si>
  <si>
    <t>FEC.ktoe.MT.Res.HHnew.Thermal.SH.Biomass.WH.Biomass.NoSolar.Biomass</t>
  </si>
  <si>
    <t>FEC.ktoe.MT.Res.HHnew.Thermal.SH.Biomass.WH.Biomass.Solar</t>
  </si>
  <si>
    <t>FEC.ktoe.MT.Res.HHnew.Thermal.SH.Biomass.WH.Biomass.Solar.Biomass</t>
  </si>
  <si>
    <t>FEC.ktoe.MT.Res.HHnew.Thermal.SH.Biomass.WH.Biomass.Solar.Solar</t>
  </si>
  <si>
    <t>FEC.ktoe.MT.Res.HHnew.Thermal.SH.Biomass.WH.LPG.NoSolar.LPG</t>
  </si>
  <si>
    <t>FEC.ktoe.MT.Res.HHnew.Thermal.SH.Biomass.WH.LPG.Solar</t>
  </si>
  <si>
    <t>FEC.ktoe.MT.Res.HHnew.Thermal.SH.Biomass.WH.LPG.Solar.LPG</t>
  </si>
  <si>
    <t>FEC.ktoe.MT.Res.HHnew.Thermal.SH.Biomass.WH.LPG.Solar.Solar</t>
  </si>
  <si>
    <t>FEC.ktoe.MT.Res.HHnew.Thermal.SH.Biomass.WH.Elc.NoSolar.Elec</t>
  </si>
  <si>
    <t>FEC.ktoe.MT.Res.HHnew.Thermal.SH.Biomass.WH.Elc.Solar</t>
  </si>
  <si>
    <t>FEC.ktoe.MT.Res.HHnew.Thermal.SH.Biomass.WH.Elc.Solar.Elec</t>
  </si>
  <si>
    <t>FEC.ktoe.MT.Res.HHnew.Thermal.SH.Biomass.WH.Elc.Solar.Solar</t>
  </si>
  <si>
    <t>FEC.ktoe.MT.Res.HHnew.Thermal.SH.Biomass.CO</t>
  </si>
  <si>
    <t>FEC.ktoe.MT.Res.HHnew.Thermal.SH.Biomass.CO.Biomass.Biomass</t>
  </si>
  <si>
    <t>FEC.ktoe.MT.Res.HHnew.Thermal.SH.Biomass.CO.LPG.LPG</t>
  </si>
  <si>
    <t>FEC.ktoe.MT.Res.HHnew.Thermal.SH.Biomass.CO.Elc.Elec</t>
  </si>
  <si>
    <t>FEC.ktoe.MT.Res.HHnew.Thermal.SH.Geo</t>
  </si>
  <si>
    <t>FEC.ktoe.MT.Res.HHnew.Thermal.SH.Geo.SH</t>
  </si>
  <si>
    <t>FEC.ktoe.MT.Res.HHnew.Thermal.SH.Geo.SH.Geo</t>
  </si>
  <si>
    <t>FEC.ktoe.MT.Res.HHnew.Thermal.SH.Geo.SH.Elec</t>
  </si>
  <si>
    <t>FEC.ktoe.MT.Res.HHnew.Thermal.SH.Geo.SC</t>
  </si>
  <si>
    <t>FEC.ktoe.MT.Res.HHnew.Thermal.SH.Geo.SC.AC.Elec</t>
  </si>
  <si>
    <t>FEC.ktoe.MT.Res.HHnew.Thermal.SH.Geo.WH</t>
  </si>
  <si>
    <t>FEC.ktoe.MT.Res.HHnew.Thermal.SH.Geo.WH.Geo.NoSolar.Geo</t>
  </si>
  <si>
    <t>FEC.ktoe.MT.Res.HHnew.Thermal.SH.Geo.WH.Geo.Solar</t>
  </si>
  <si>
    <t>FEC.ktoe.MT.Res.HHnew.Thermal.SH.Geo.WH.Geo.Solar.Geo</t>
  </si>
  <si>
    <t>FEC.ktoe.MT.Res.HHnew.Thermal.SH.Geo.WH.Geo.Solar.Solar</t>
  </si>
  <si>
    <t>FEC.ktoe.MT.Res.HHnew.Thermal.SH.Geo.WH.Elc.NoSolar.Elec</t>
  </si>
  <si>
    <t>FEC.ktoe.MT.Res.HHnew.Thermal.SH.Geo.WH.Elc.Solar</t>
  </si>
  <si>
    <t>FEC.ktoe.MT.Res.HHnew.Thermal.SH.Geo.WH.Elc.Solar.Elec</t>
  </si>
  <si>
    <t>FEC.ktoe.MT.Res.HHnew.Thermal.SH.Geo.WH.Elc.Solar.Solar</t>
  </si>
  <si>
    <t>FEC.ktoe.MT.Res.HHnew.Thermal.SH.Geo.CO</t>
  </si>
  <si>
    <t>FEC.ktoe.MT.Res.HHnew.Thermal.SH.Geo.CO.LPG.LPG</t>
  </si>
  <si>
    <t>FEC.ktoe.MT.Res.HHnew.Thermal.SH.Geo.CO.Elc.Elec</t>
  </si>
  <si>
    <t>FEC.ktoe.MT.Res.HHnew.Thermal.SH.DistrHeat</t>
  </si>
  <si>
    <t>FEC.ktoe.MT.Res.HHnew.Thermal.SH.DistrHeat.SH</t>
  </si>
  <si>
    <t>FEC.ktoe.MT.Res.HHnew.Thermal.SH.DistrHeat.SH.Steam_Distr</t>
  </si>
  <si>
    <t>FEC.ktoe.MT.Res.HHnew.Thermal.SH.DistrHeat.SH.Elec</t>
  </si>
  <si>
    <t>FEC.ktoe.MT.Res.HHnew.Thermal.SH.DistrHeat.SC</t>
  </si>
  <si>
    <t>FEC.ktoe.MT.Res.HHnew.Thermal.SH.DistrHeat.SC.AC.Elec</t>
  </si>
  <si>
    <t>FEC.ktoe.MT.Res.HHnew.Thermal.SH.DistrHeat.WH</t>
  </si>
  <si>
    <t>FEC.ktoe.MT.Res.HHnew.Thermal.SH.DistrHeat.WH.DistrHeat.NoSolar.Steam_Distr</t>
  </si>
  <si>
    <t>FEC.ktoe.MT.Res.HHnew.Thermal.SH.DistrHeat.WH.DistrHeat.Solar</t>
  </si>
  <si>
    <t>FEC.ktoe.MT.Res.HHnew.Thermal.SH.DistrHeat.WH.DistrHeat.Solar.Steam_Distr</t>
  </si>
  <si>
    <t>FEC.ktoe.MT.Res.HHnew.Thermal.SH.DistrHeat.WH.DistrHeat.Solar.Solar</t>
  </si>
  <si>
    <t>FEC.ktoe.MT.Res.HHnew.Thermal.SH.DistrHeat.WH.Elc.NoSolar.Elec</t>
  </si>
  <si>
    <t>FEC.ktoe.MT.Res.HHnew.Thermal.SH.DistrHeat.WH.Elc.Solar</t>
  </si>
  <si>
    <t>FEC.ktoe.MT.Res.HHnew.Thermal.SH.DistrHeat.WH.Elc.Solar.Elec</t>
  </si>
  <si>
    <t>FEC.ktoe.MT.Res.HHnew.Thermal.SH.DistrHeat.WH.Elc.Solar.Solar</t>
  </si>
  <si>
    <t>FEC.ktoe.MT.Res.HHnew.Thermal.SH.DistrHeat.CO</t>
  </si>
  <si>
    <t>FEC.ktoe.MT.Res.HHnew.Thermal.SH.DistrHeat.CO.LPG.LPG</t>
  </si>
  <si>
    <t>FEC.ktoe.MT.Res.HHnew.Thermal.SH.DistrHeat.CO.Elc.Elec</t>
  </si>
  <si>
    <t>FEC.ktoe.MT.Res.HHnew.Thermal.SH.AdvElc</t>
  </si>
  <si>
    <t>FEC.ktoe.MT.Res.HHnew.Thermal.SH.AdvElc.SH</t>
  </si>
  <si>
    <t>FEC.ktoe.MT.Res.HHnew.Thermal.SH.AdvElc.SH.Elec</t>
  </si>
  <si>
    <t>FEC.ktoe.MT.Res.HHnew.Thermal.SH.AdvElc.SC</t>
  </si>
  <si>
    <t>FEC.ktoe.MT.Res.HHnew.Thermal.SH.AdvElc.SC.AC.Elec</t>
  </si>
  <si>
    <t>FEC.ktoe.MT.Res.HHnew.Thermal.SH.AdvElc.WH</t>
  </si>
  <si>
    <t>FEC.ktoe.MT.Res.HHnew.Thermal.SH.AdvElc.WH.LPG.NoSolar.LPG</t>
  </si>
  <si>
    <t>FEC.ktoe.MT.Res.HHnew.Thermal.SH.AdvElc.WH.LPG.Solar</t>
  </si>
  <si>
    <t>FEC.ktoe.MT.Res.HHnew.Thermal.SH.AdvElc.WH.LPG.Solar.LPG</t>
  </si>
  <si>
    <t>FEC.ktoe.MT.Res.HHnew.Thermal.SH.AdvElc.WH.LPG.Solar.Solar</t>
  </si>
  <si>
    <t>FEC.ktoe.MT.Res.HHnew.Thermal.SH.AdvElc.WH.Elc.NoSolar.Elec</t>
  </si>
  <si>
    <t>FEC.ktoe.MT.Res.HHnew.Thermal.SH.AdvElc.WH.Elc.Solar</t>
  </si>
  <si>
    <t>FEC.ktoe.MT.Res.HHnew.Thermal.SH.AdvElc.WH.Elc.Solar.Elec</t>
  </si>
  <si>
    <t>FEC.ktoe.MT.Res.HHnew.Thermal.SH.AdvElc.WH.Elc.Solar.Solar</t>
  </si>
  <si>
    <t>FEC.ktoe.MT.Res.HHnew.Thermal.SH.AdvElc.CO</t>
  </si>
  <si>
    <t>FEC.ktoe.MT.Res.HHnew.Thermal.SH.AdvElc.CO.LPG.LPG</t>
  </si>
  <si>
    <t>FEC.ktoe.MT.Res.HHnew.Thermal.SH.AdvElc.CO.Elc.Elec</t>
  </si>
  <si>
    <t>FEC.ktoe.MT.Res.HHnew.Thermal.SH.ConvElc</t>
  </si>
  <si>
    <t>FEC.ktoe.MT.Res.HHnew.Thermal.SH.ConvElc.SH</t>
  </si>
  <si>
    <t>FEC.ktoe.MT.Res.HHnew.Thermal.SH.ConvElc.SH.Elec</t>
  </si>
  <si>
    <t>FEC.ktoe.MT.Res.HHnew.Thermal.SH.ConvElc.SC</t>
  </si>
  <si>
    <t>FEC.ktoe.MT.Res.HHnew.Thermal.SH.ConvElc.SC.AC.Elec</t>
  </si>
  <si>
    <t>FEC.ktoe.MT.Res.HHnew.Thermal.SH.ConvElc.WH</t>
  </si>
  <si>
    <t>FEC.ktoe.MT.Res.HHnew.Thermal.SH.ConvElc.WH.LPG.NoSolar.LPG</t>
  </si>
  <si>
    <t>FEC.ktoe.MT.Res.HHnew.Thermal.SH.ConvElc.WH.LPG.Solar</t>
  </si>
  <si>
    <t>FEC.ktoe.MT.Res.HHnew.Thermal.SH.ConvElc.WH.LPG.Solar.LPG</t>
  </si>
  <si>
    <t>FEC.ktoe.MT.Res.HHnew.Thermal.SH.ConvElc.WH.LPG.Solar.Solar</t>
  </si>
  <si>
    <t>FEC.ktoe.MT.Res.HHnew.Thermal.SH.ConvElc.WH.Elc.NoSolar.Elec</t>
  </si>
  <si>
    <t>FEC.ktoe.MT.Res.HHnew.Thermal.SH.ConvElc.WH.Elc.Solar</t>
  </si>
  <si>
    <t>FEC.ktoe.MT.Res.HHnew.Thermal.SH.ConvElc.WH.Elc.Solar.Elec</t>
  </si>
  <si>
    <t>FEC.ktoe.MT.Res.HHnew.Thermal.SH.ConvElc.WH.Elc.Solar.Solar</t>
  </si>
  <si>
    <t>FEC.ktoe.MT.Res.HHnew.Thermal.SH.ConvElc.CO</t>
  </si>
  <si>
    <t>FEC.ktoe.MT.Res.HHnew.Thermal.SH.ConvElc.CO.LPG.LPG</t>
  </si>
  <si>
    <t>FEC.ktoe.MT.Res.HHnew.Thermal.SH.ConvElc.CO.Elc.Elec</t>
  </si>
  <si>
    <t>MT - Thermal energy service in new and renovated households (detailed structure)</t>
  </si>
  <si>
    <t>TES.ktoe.MT.Res.HHnew.Thermal.SH.Solids</t>
  </si>
  <si>
    <t>TES.ktoe.MT.Res.HHnew.Thermal.SH.Solids.SH</t>
  </si>
  <si>
    <t>TES.ktoe.MT.Res.HHnew.Thermal.SH.Solids.SH.Solids</t>
  </si>
  <si>
    <t>TES.ktoe.MT.Res.HHnew.Thermal.SH.Solids.SH.Elec</t>
  </si>
  <si>
    <t>TES.ktoe.MT.Res.HHnew.Thermal.SH.Solids.SC</t>
  </si>
  <si>
    <t>TES.ktoe.MT.Res.HHnew.Thermal.SH.Solids.SC.AC.Elec</t>
  </si>
  <si>
    <t>TES.ktoe.MT.Res.HHnew.Thermal.SH.Solids.WH</t>
  </si>
  <si>
    <t>TES.ktoe.MT.Res.HHnew.Thermal.SH.Solids.WH.Solids.NoSolar.Solids</t>
  </si>
  <si>
    <t>TES.ktoe.MT.Res.HHnew.Thermal.SH.Solids.WH.LPG.NoSolar.LPG</t>
  </si>
  <si>
    <t>TES.ktoe.MT.Res.HHnew.Thermal.SH.Solids.WH.LPG.Solar</t>
  </si>
  <si>
    <t>TES.ktoe.MT.Res.HHnew.Thermal.SH.Solids.WH.LPG.Solar.LPG</t>
  </si>
  <si>
    <t>TES.ktoe.MT.Res.HHnew.Thermal.SH.Solids.WH.LPG.Solar.Solar</t>
  </si>
  <si>
    <t>TES.ktoe.MT.Res.HHnew.Thermal.SH.Solids.WH.Elc.NoSolar.Elec</t>
  </si>
  <si>
    <t>TES.ktoe.MT.Res.HHnew.Thermal.SH.Solids.WH.Elc.Solar</t>
  </si>
  <si>
    <t>TES.ktoe.MT.Res.HHnew.Thermal.SH.Solids.WH.Elc.Solar.Elec</t>
  </si>
  <si>
    <t>TES.ktoe.MT.Res.HHnew.Thermal.SH.Solids.WH.Elc.Solar.Solar</t>
  </si>
  <si>
    <t>TES.ktoe.MT.Res.HHnew.Thermal.SH.Solids.CO</t>
  </si>
  <si>
    <t>TES.ktoe.MT.Res.HHnew.Thermal.SH.Solids.CO.Solids.Solids</t>
  </si>
  <si>
    <t>TES.ktoe.MT.Res.HHnew.Thermal.SH.Solids.CO.LPG.LPG</t>
  </si>
  <si>
    <t>TES.ktoe.MT.Res.HHnew.Thermal.SH.Solids.CO.Elc.Elec</t>
  </si>
  <si>
    <t>TES.ktoe.MT.Res.HHnew.Thermal.SH.LPG</t>
  </si>
  <si>
    <t>TES.ktoe.MT.Res.HHnew.Thermal.SH.LPG.SH</t>
  </si>
  <si>
    <t>TES.ktoe.MT.Res.HHnew.Thermal.SH.LPG.SH.LPG</t>
  </si>
  <si>
    <t>TES.ktoe.MT.Res.HHnew.Thermal.SH.LPG.SH.Elec</t>
  </si>
  <si>
    <t>TES.ktoe.MT.Res.HHnew.Thermal.SH.LPG.SC</t>
  </si>
  <si>
    <t>TES.ktoe.MT.Res.HHnew.Thermal.SH.LPG.SC.AC.Elec</t>
  </si>
  <si>
    <t>TES.ktoe.MT.Res.HHnew.Thermal.SH.LPG.WH</t>
  </si>
  <si>
    <t>TES.ktoe.MT.Res.HHnew.Thermal.SH.LPG.WH.LPG.NoSolar.LPG</t>
  </si>
  <si>
    <t>TES.ktoe.MT.Res.HHnew.Thermal.SH.LPG.WH.LPG.Solar</t>
  </si>
  <si>
    <t>TES.ktoe.MT.Res.HHnew.Thermal.SH.LPG.WH.LPG.Solar.LPG</t>
  </si>
  <si>
    <t>TES.ktoe.MT.Res.HHnew.Thermal.SH.LPG.WH.LPG.Solar.Solar</t>
  </si>
  <si>
    <t>TES.ktoe.MT.Res.HHnew.Thermal.SH.LPG.WH.Elc.NoSolar.Elec</t>
  </si>
  <si>
    <t>TES.ktoe.MT.Res.HHnew.Thermal.SH.LPG.WH.Elc.Solar</t>
  </si>
  <si>
    <t>TES.ktoe.MT.Res.HHnew.Thermal.SH.LPG.WH.Elc.Solar.Elec</t>
  </si>
  <si>
    <t>TES.ktoe.MT.Res.HHnew.Thermal.SH.LPG.WH.Elc.Solar.Solar</t>
  </si>
  <si>
    <t>TES.ktoe.MT.Res.HHnew.Thermal.SH.LPG.CO</t>
  </si>
  <si>
    <t>TES.ktoe.MT.Res.HHnew.Thermal.SH.LPG.CO.LPG.LPG</t>
  </si>
  <si>
    <t>TES.ktoe.MT.Res.HHnew.Thermal.SH.LPG.CO.Elc.Elec</t>
  </si>
  <si>
    <t>TES.ktoe.MT.Res.HHnew.Thermal.SH.Oil</t>
  </si>
  <si>
    <t>TES.ktoe.MT.Res.HHnew.Thermal.SH.Oil.SH</t>
  </si>
  <si>
    <t>TES.ktoe.MT.Res.HHnew.Thermal.SH.Oil.SH.Oil</t>
  </si>
  <si>
    <t>TES.ktoe.MT.Res.HHnew.Thermal.SH.Oil.SH.Elec</t>
  </si>
  <si>
    <t>TES.ktoe.MT.Res.HHnew.Thermal.SH.Oil.SC</t>
  </si>
  <si>
    <t>TES.ktoe.MT.Res.HHnew.Thermal.SH.Oil.SC.AC.Elec</t>
  </si>
  <si>
    <t>TES.ktoe.MT.Res.HHnew.Thermal.SH.Oil.WH</t>
  </si>
  <si>
    <t>TES.ktoe.MT.Res.HHnew.Thermal.SH.Oil.WH.Oil.NoSolar.Oil</t>
  </si>
  <si>
    <t>TES.ktoe.MT.Res.HHnew.Thermal.SH.Oil.WH.Oil.Solar</t>
  </si>
  <si>
    <t>TES.ktoe.MT.Res.HHnew.Thermal.SH.Oil.WH.Oil.Solar.Oil</t>
  </si>
  <si>
    <t>TES.ktoe.MT.Res.HHnew.Thermal.SH.Oil.WH.Oil.Solar.Solar</t>
  </si>
  <si>
    <t>TES.ktoe.MT.Res.HHnew.Thermal.SH.Oil.WH.Elc.NoSolar.Elec</t>
  </si>
  <si>
    <t>TES.ktoe.MT.Res.HHnew.Thermal.SH.Oil.WH.Elc.Solar</t>
  </si>
  <si>
    <t>TES.ktoe.MT.Res.HHnew.Thermal.SH.Oil.WH.Elc.Solar.Elec</t>
  </si>
  <si>
    <t>TES.ktoe.MT.Res.HHnew.Thermal.SH.Oil.WH.Elc.Solar.Solar</t>
  </si>
  <si>
    <t>TES.ktoe.MT.Res.HHnew.Thermal.SH.Oil.CO</t>
  </si>
  <si>
    <t>TES.ktoe.MT.Res.HHnew.Thermal.SH.Oil.CO.LPG.LPG</t>
  </si>
  <si>
    <t>TES.ktoe.MT.Res.HHnew.Thermal.SH.Oil.CO.Elc.Elec</t>
  </si>
  <si>
    <t>TES.ktoe.MT.Res.HHnew.Thermal.SH.Gas</t>
  </si>
  <si>
    <t>TES.ktoe.MT.Res.HHnew.Thermal.SH.Gas.SH</t>
  </si>
  <si>
    <t>TES.ktoe.MT.Res.HHnew.Thermal.SH.Gas.SH.Gas</t>
  </si>
  <si>
    <t>TES.ktoe.MT.Res.HHnew.Thermal.SH.Gas.SH.Elec</t>
  </si>
  <si>
    <t>TES.ktoe.MT.Res.HHnew.Thermal.SH.Gas.SC</t>
  </si>
  <si>
    <t>TES.ktoe.MT.Res.HHnew.Thermal.SH.Gas.SC.AC.Elec</t>
  </si>
  <si>
    <t>TES.ktoe.MT.Res.HHnew.Thermal.SH.Gas.WH</t>
  </si>
  <si>
    <t>TES.ktoe.MT.Res.HHnew.Thermal.SH.Gas.WH.Gas.NoSolar.Gas</t>
  </si>
  <si>
    <t>TES.ktoe.MT.Res.HHnew.Thermal.SH.Gas.WH.Gas.Solar</t>
  </si>
  <si>
    <t>TES.ktoe.MT.Res.HHnew.Thermal.SH.Gas.WH.Gas.Solar.Gas</t>
  </si>
  <si>
    <t>TES.ktoe.MT.Res.HHnew.Thermal.SH.Gas.WH.Gas.Solar.Solar</t>
  </si>
  <si>
    <t>TES.ktoe.MT.Res.HHnew.Thermal.SH.Gas.WH.Elc.NoSolar.Elec</t>
  </si>
  <si>
    <t>TES.ktoe.MT.Res.HHnew.Thermal.SH.Gas.WH.Elc.Solar</t>
  </si>
  <si>
    <t>TES.ktoe.MT.Res.HHnew.Thermal.SH.Gas.WH.Elc.Solar.Elec</t>
  </si>
  <si>
    <t>TES.ktoe.MT.Res.HHnew.Thermal.SH.Gas.WH.Elc.Solar.Solar</t>
  </si>
  <si>
    <t>TES.ktoe.MT.Res.HHnew.Thermal.SH.Gas.CO</t>
  </si>
  <si>
    <t>TES.ktoe.MT.Res.HHnew.Thermal.SH.Gas.CO.Gas.Gas</t>
  </si>
  <si>
    <t>TES.ktoe.MT.Res.HHnew.Thermal.SH.Gas.CO.Elc.Elec</t>
  </si>
  <si>
    <t>TES.ktoe.MT.Res.HHnew.Thermal.SH.Biomass</t>
  </si>
  <si>
    <t>TES.ktoe.MT.Res.HHnew.Thermal.SH.Biomass.SH</t>
  </si>
  <si>
    <t>TES.ktoe.MT.Res.HHnew.Thermal.SH.Biomass.SH.Biomass</t>
  </si>
  <si>
    <t>TES.ktoe.MT.Res.HHnew.Thermal.SH.Biomass.SH.Elec</t>
  </si>
  <si>
    <t>TES.ktoe.MT.Res.HHnew.Thermal.SH.Biomass.SC</t>
  </si>
  <si>
    <t>TES.ktoe.MT.Res.HHnew.Thermal.SH.Biomass.SC.AC.Elec</t>
  </si>
  <si>
    <t>TES.ktoe.MT.Res.HHnew.Thermal.SH.Biomass.WH</t>
  </si>
  <si>
    <t>TES.ktoe.MT.Res.HHnew.Thermal.SH.Biomass.WH.Biomass.NoSolar.Biomass</t>
  </si>
  <si>
    <t>TES.ktoe.MT.Res.HHnew.Thermal.SH.Biomass.WH.Biomass.Solar</t>
  </si>
  <si>
    <t>TES.ktoe.MT.Res.HHnew.Thermal.SH.Biomass.WH.Biomass.Solar.Biomass</t>
  </si>
  <si>
    <t>TES.ktoe.MT.Res.HHnew.Thermal.SH.Biomass.WH.Biomass.Solar.Solar</t>
  </si>
  <si>
    <t>TES.ktoe.MT.Res.HHnew.Thermal.SH.Biomass.WH.LPG.NoSolar.LPG</t>
  </si>
  <si>
    <t>TES.ktoe.MT.Res.HHnew.Thermal.SH.Biomass.WH.LPG.Solar</t>
  </si>
  <si>
    <t>TES.ktoe.MT.Res.HHnew.Thermal.SH.Biomass.WH.LPG.Solar.LPG</t>
  </si>
  <si>
    <t>TES.ktoe.MT.Res.HHnew.Thermal.SH.Biomass.WH.LPG.Solar.Solar</t>
  </si>
  <si>
    <t>TES.ktoe.MT.Res.HHnew.Thermal.SH.Biomass.WH.Elc.NoSolar.Elec</t>
  </si>
  <si>
    <t>TES.ktoe.MT.Res.HHnew.Thermal.SH.Biomass.WH.Elc.Solar</t>
  </si>
  <si>
    <t>TES.ktoe.MT.Res.HHnew.Thermal.SH.Biomass.WH.Elc.Solar.Elec</t>
  </si>
  <si>
    <t>TES.ktoe.MT.Res.HHnew.Thermal.SH.Biomass.WH.Elc.Solar.Solar</t>
  </si>
  <si>
    <t>TES.ktoe.MT.Res.HHnew.Thermal.SH.Biomass.CO</t>
  </si>
  <si>
    <t>TES.ktoe.MT.Res.HHnew.Thermal.SH.Biomass.CO.Biomass.Biomass</t>
  </si>
  <si>
    <t>TES.ktoe.MT.Res.HHnew.Thermal.SH.Biomass.CO.LPG.LPG</t>
  </si>
  <si>
    <t>TES.ktoe.MT.Res.HHnew.Thermal.SH.Biomass.CO.Elc.Elec</t>
  </si>
  <si>
    <t>TES.ktoe.MT.Res.HHnew.Thermal.SH.Geo</t>
  </si>
  <si>
    <t>TES.ktoe.MT.Res.HHnew.Thermal.SH.Geo.SH</t>
  </si>
  <si>
    <t>TES.ktoe.MT.Res.HHnew.Thermal.SH.Geo.SH.Geo</t>
  </si>
  <si>
    <t>TES.ktoe.MT.Res.HHnew.Thermal.SH.Geo.SH.Elec</t>
  </si>
  <si>
    <t>TES.ktoe.MT.Res.HHnew.Thermal.SH.Geo.SC</t>
  </si>
  <si>
    <t>TES.ktoe.MT.Res.HHnew.Thermal.SH.Geo.SC.AC.Elec</t>
  </si>
  <si>
    <t>TES.ktoe.MT.Res.HHnew.Thermal.SH.Geo.WH</t>
  </si>
  <si>
    <t>TES.ktoe.MT.Res.HHnew.Thermal.SH.Geo.WH.Geo.NoSolar.Geo</t>
  </si>
  <si>
    <t>TES.ktoe.MT.Res.HHnew.Thermal.SH.Geo.WH.Geo.Solar</t>
  </si>
  <si>
    <t>TES.ktoe.MT.Res.HHnew.Thermal.SH.Geo.WH.Geo.Solar.Geo</t>
  </si>
  <si>
    <t>TES.ktoe.MT.Res.HHnew.Thermal.SH.Geo.WH.Geo.Solar.Solar</t>
  </si>
  <si>
    <t>TES.ktoe.MT.Res.HHnew.Thermal.SH.Geo.WH.Elc.NoSolar.Elec</t>
  </si>
  <si>
    <t>TES.ktoe.MT.Res.HHnew.Thermal.SH.Geo.WH.Elc.Solar</t>
  </si>
  <si>
    <t>TES.ktoe.MT.Res.HHnew.Thermal.SH.Geo.WH.Elc.Solar.Elec</t>
  </si>
  <si>
    <t>TES.ktoe.MT.Res.HHnew.Thermal.SH.Geo.WH.Elc.Solar.Solar</t>
  </si>
  <si>
    <t>TES.ktoe.MT.Res.HHnew.Thermal.SH.Geo.CO</t>
  </si>
  <si>
    <t>TES.ktoe.MT.Res.HHnew.Thermal.SH.Geo.CO.LPG.LPG</t>
  </si>
  <si>
    <t>TES.ktoe.MT.Res.HHnew.Thermal.SH.Geo.CO.Elc.Elec</t>
  </si>
  <si>
    <t>TES.ktoe.MT.Res.HHnew.Thermal.SH.DistrHeat</t>
  </si>
  <si>
    <t>TES.ktoe.MT.Res.HHnew.Thermal.SH.DistrHeat.SH</t>
  </si>
  <si>
    <t>TES.ktoe.MT.Res.HHnew.Thermal.SH.DistrHeat.SH.Steam_Distr</t>
  </si>
  <si>
    <t>TES.ktoe.MT.Res.HHnew.Thermal.SH.DistrHeat.SH.Elec</t>
  </si>
  <si>
    <t>TES.ktoe.MT.Res.HHnew.Thermal.SH.DistrHeat.SC</t>
  </si>
  <si>
    <t>TES.ktoe.MT.Res.HHnew.Thermal.SH.DistrHeat.SC.AC.Elec</t>
  </si>
  <si>
    <t>TES.ktoe.MT.Res.HHnew.Thermal.SH.DistrHeat.WH</t>
  </si>
  <si>
    <t>TES.ktoe.MT.Res.HHnew.Thermal.SH.DistrHeat.WH.DistrHeat.NoSolar.Steam_Distr</t>
  </si>
  <si>
    <t>TES.ktoe.MT.Res.HHnew.Thermal.SH.DistrHeat.WH.DistrHeat.Solar</t>
  </si>
  <si>
    <t>TES.ktoe.MT.Res.HHnew.Thermal.SH.DistrHeat.WH.DistrHeat.Solar.Steam_Distr</t>
  </si>
  <si>
    <t>TES.ktoe.MT.Res.HHnew.Thermal.SH.DistrHeat.WH.DistrHeat.Solar.Solar</t>
  </si>
  <si>
    <t>TES.ktoe.MT.Res.HHnew.Thermal.SH.DistrHeat.WH.Elc.NoSolar.Elec</t>
  </si>
  <si>
    <t>TES.ktoe.MT.Res.HHnew.Thermal.SH.DistrHeat.WH.Elc.Solar</t>
  </si>
  <si>
    <t>TES.ktoe.MT.Res.HHnew.Thermal.SH.DistrHeat.WH.Elc.Solar.Elec</t>
  </si>
  <si>
    <t>TES.ktoe.MT.Res.HHnew.Thermal.SH.DistrHeat.WH.Elc.Solar.Solar</t>
  </si>
  <si>
    <t>TES.ktoe.MT.Res.HHnew.Thermal.SH.DistrHeat.CO</t>
  </si>
  <si>
    <t>TES.ktoe.MT.Res.HHnew.Thermal.SH.DistrHeat.CO.LPG.LPG</t>
  </si>
  <si>
    <t>TES.ktoe.MT.Res.HHnew.Thermal.SH.DistrHeat.CO.Elc.Elec</t>
  </si>
  <si>
    <t>TES.ktoe.MT.Res.HHnew.Thermal.SH.AdvElc</t>
  </si>
  <si>
    <t>TES.ktoe.MT.Res.HHnew.Thermal.SH.AdvElc.SH</t>
  </si>
  <si>
    <t>TES.ktoe.MT.Res.HHnew.Thermal.SH.AdvElc.SH.Elec</t>
  </si>
  <si>
    <t>TES.ktoe.MT.Res.HHnew.Thermal.SH.AdvElc.SC</t>
  </si>
  <si>
    <t>TES.ktoe.MT.Res.HHnew.Thermal.SH.AdvElc.SC.AC.Elec</t>
  </si>
  <si>
    <t>TES.ktoe.MT.Res.HHnew.Thermal.SH.AdvElc.WH</t>
  </si>
  <si>
    <t>TES.ktoe.MT.Res.HHnew.Thermal.SH.AdvElc.WH.LPG.NoSolar.LPG</t>
  </si>
  <si>
    <t>TES.ktoe.MT.Res.HHnew.Thermal.SH.AdvElc.WH.LPG.Solar</t>
  </si>
  <si>
    <t>TES.ktoe.MT.Res.HHnew.Thermal.SH.AdvElc.WH.LPG.Solar.LPG</t>
  </si>
  <si>
    <t>TES.ktoe.MT.Res.HHnew.Thermal.SH.AdvElc.WH.LPG.Solar.Solar</t>
  </si>
  <si>
    <t>TES.ktoe.MT.Res.HHnew.Thermal.SH.AdvElc.WH.Elc.NoSolar.Elec</t>
  </si>
  <si>
    <t>TES.ktoe.MT.Res.HHnew.Thermal.SH.AdvElc.WH.Elc.Solar</t>
  </si>
  <si>
    <t>TES.ktoe.MT.Res.HHnew.Thermal.SH.AdvElc.WH.Elc.Solar.Elec</t>
  </si>
  <si>
    <t>TES.ktoe.MT.Res.HHnew.Thermal.SH.AdvElc.WH.Elc.Solar.Solar</t>
  </si>
  <si>
    <t>TES.ktoe.MT.Res.HHnew.Thermal.SH.AdvElc.CO</t>
  </si>
  <si>
    <t>TES.ktoe.MT.Res.HHnew.Thermal.SH.AdvElc.CO.LPG.LPG</t>
  </si>
  <si>
    <t>TES.ktoe.MT.Res.HHnew.Thermal.SH.AdvElc.CO.Elc.Elec</t>
  </si>
  <si>
    <t>TES.ktoe.MT.Res.HHnew.Thermal.SH.ConvElc</t>
  </si>
  <si>
    <t>TES.ktoe.MT.Res.HHnew.Thermal.SH.ConvElc.SH</t>
  </si>
  <si>
    <t>TES.ktoe.MT.Res.HHnew.Thermal.SH.ConvElc.SH.Elec</t>
  </si>
  <si>
    <t>TES.ktoe.MT.Res.HHnew.Thermal.SH.ConvElc.SC</t>
  </si>
  <si>
    <t>TES.ktoe.MT.Res.HHnew.Thermal.SH.ConvElc.SC.AC.Elec</t>
  </si>
  <si>
    <t>TES.ktoe.MT.Res.HHnew.Thermal.SH.ConvElc.WH</t>
  </si>
  <si>
    <t>TES.ktoe.MT.Res.HHnew.Thermal.SH.ConvElc.WH.LPG.NoSolar.LPG</t>
  </si>
  <si>
    <t>TES.ktoe.MT.Res.HHnew.Thermal.SH.ConvElc.WH.LPG.Solar</t>
  </si>
  <si>
    <t>TES.ktoe.MT.Res.HHnew.Thermal.SH.ConvElc.WH.LPG.Solar.LPG</t>
  </si>
  <si>
    <t>TES.ktoe.MT.Res.HHnew.Thermal.SH.ConvElc.WH.LPG.Solar.Solar</t>
  </si>
  <si>
    <t>TES.ktoe.MT.Res.HHnew.Thermal.SH.ConvElc.WH.Elc.NoSolar.Elec</t>
  </si>
  <si>
    <t>TES.ktoe.MT.Res.HHnew.Thermal.SH.ConvElc.WH.Elc.Solar</t>
  </si>
  <si>
    <t>TES.ktoe.MT.Res.HHnew.Thermal.SH.ConvElc.WH.Elc.Solar.Elec</t>
  </si>
  <si>
    <t>TES.ktoe.MT.Res.HHnew.Thermal.SH.ConvElc.WH.Elc.Solar.Solar</t>
  </si>
  <si>
    <t>TES.ktoe.MT.Res.HHnew.Thermal.SH.ConvElc.CO</t>
  </si>
  <si>
    <t>TES.ktoe.MT.Res.HHnew.Thermal.SH.ConvElc.CO.LPG.LPG</t>
  </si>
  <si>
    <t>TES.ktoe.MT.Res.HHnew.Thermal.SH.ConvElc.CO.Elc.Elec</t>
  </si>
  <si>
    <t>MT - System efficiency indicator of new and renovated households (detailed structure)</t>
  </si>
  <si>
    <t>Eff.ratio.MT.Res.HHnew.Thermal.SH.Solids</t>
  </si>
  <si>
    <t>Eff.ratio.MT.Res.HHnew.Thermal.SH.Solids.SH</t>
  </si>
  <si>
    <t>Eff.ratio.MT.Res.HHnew.Thermal.SH.Solids.SH.Solids</t>
  </si>
  <si>
    <t>Eff.ratio.MT.Res.HHnew.Thermal.SH.Solids.SH.Elec</t>
  </si>
  <si>
    <t>Eff.ratio.MT.Res.HHnew.Thermal.SH.Solids.SC</t>
  </si>
  <si>
    <t>Eff.ratio.MT.Res.HHnew.Thermal.SH.Solids.SC.AC.Elec</t>
  </si>
  <si>
    <t>Eff.ratio.MT.Res.HHnew.Thermal.SH.Solids.WH</t>
  </si>
  <si>
    <t>Eff.ratio.MT.Res.HHnew.Thermal.SH.Solids.WH.Solids.NoSolar.Solids</t>
  </si>
  <si>
    <t>Eff.ratio.MT.Res.HHnew.Thermal.SH.Solids.WH.LPG.NoSolar.LPG</t>
  </si>
  <si>
    <t>Eff.ratio.MT.Res.HHnew.Thermal.SH.Solids.WH.LPG.Solar</t>
  </si>
  <si>
    <t>Eff.ratio.MT.Res.HHnew.Thermal.SH.Solids.WH.LPG.Solar.LPG</t>
  </si>
  <si>
    <t>Eff.ratio.MT.Res.HHnew.Thermal.SH.Solids.WH.LPG.Solar.Solar</t>
  </si>
  <si>
    <t>Eff.ratio.MT.Res.HHnew.Thermal.SH.Solids.WH.Elc.NoSolar.Elec</t>
  </si>
  <si>
    <t>Eff.ratio.MT.Res.HHnew.Thermal.SH.Solids.WH.Elc.Solar</t>
  </si>
  <si>
    <t>Eff.ratio.MT.Res.HHnew.Thermal.SH.Solids.WH.Elc.Solar.Elec</t>
  </si>
  <si>
    <t>Eff.ratio.MT.Res.HHnew.Thermal.SH.Solids.WH.Elc.Solar.Solar</t>
  </si>
  <si>
    <t>Eff.ratio.MT.Res.HHnew.Thermal.SH.Solids.CO</t>
  </si>
  <si>
    <t>Eff.ratio.MT.Res.HHnew.Thermal.SH.Solids.CO.Solids.Solids</t>
  </si>
  <si>
    <t>Eff.ratio.MT.Res.HHnew.Thermal.SH.Solids.CO.LPG.LPG</t>
  </si>
  <si>
    <t>Eff.ratio.MT.Res.HHnew.Thermal.SH.Solids.CO.Elc.Elec</t>
  </si>
  <si>
    <t>Eff.ratio.MT.Res.HHnew.Thermal.SH.LPG</t>
  </si>
  <si>
    <t>Eff.ratio.MT.Res.HHnew.Thermal.SH.LPG.SH</t>
  </si>
  <si>
    <t>Eff.ratio.MT.Res.HHnew.Thermal.SH.LPG.SH.LPG</t>
  </si>
  <si>
    <t>Eff.ratio.MT.Res.HHnew.Thermal.SH.LPG.SH.Elec</t>
  </si>
  <si>
    <t>Eff.ratio.MT.Res.HHnew.Thermal.SH.LPG.SC</t>
  </si>
  <si>
    <t>Eff.ratio.MT.Res.HHnew.Thermal.SH.LPG.SC.AC.Elec</t>
  </si>
  <si>
    <t>Eff.ratio.MT.Res.HHnew.Thermal.SH.LPG.WH</t>
  </si>
  <si>
    <t>Eff.ratio.MT.Res.HHnew.Thermal.SH.LPG.WH.LPG.NoSolar.LPG</t>
  </si>
  <si>
    <t>Eff.ratio.MT.Res.HHnew.Thermal.SH.LPG.WH.LPG.Solar</t>
  </si>
  <si>
    <t>Eff.ratio.MT.Res.HHnew.Thermal.SH.LPG.WH.LPG.Solar.LPG</t>
  </si>
  <si>
    <t>Eff.ratio.MT.Res.HHnew.Thermal.SH.LPG.WH.LPG.Solar.Solar</t>
  </si>
  <si>
    <t>Eff.ratio.MT.Res.HHnew.Thermal.SH.LPG.WH.Elc.NoSolar.Elec</t>
  </si>
  <si>
    <t>Eff.ratio.MT.Res.HHnew.Thermal.SH.LPG.WH.Elc.Solar</t>
  </si>
  <si>
    <t>Eff.ratio.MT.Res.HHnew.Thermal.SH.LPG.WH.Elc.Solar.Elec</t>
  </si>
  <si>
    <t>Eff.ratio.MT.Res.HHnew.Thermal.SH.LPG.WH.Elc.Solar.Solar</t>
  </si>
  <si>
    <t>Eff.ratio.MT.Res.HHnew.Thermal.SH.LPG.CO</t>
  </si>
  <si>
    <t>Eff.ratio.MT.Res.HHnew.Thermal.SH.LPG.CO.LPG.LPG</t>
  </si>
  <si>
    <t>Eff.ratio.MT.Res.HHnew.Thermal.SH.LPG.CO.Elc.Elec</t>
  </si>
  <si>
    <t>Eff.ratio.MT.Res.HHnew.Thermal.SH.Oil</t>
  </si>
  <si>
    <t>Eff.ratio.MT.Res.HHnew.Thermal.SH.Oil.SH</t>
  </si>
  <si>
    <t>Eff.ratio.MT.Res.HHnew.Thermal.SH.Oil.SH.Oil</t>
  </si>
  <si>
    <t>Eff.ratio.MT.Res.HHnew.Thermal.SH.Oil.SH.Elec</t>
  </si>
  <si>
    <t>Eff.ratio.MT.Res.HHnew.Thermal.SH.Oil.SC</t>
  </si>
  <si>
    <t>Eff.ratio.MT.Res.HHnew.Thermal.SH.Oil.SC.AC.Elec</t>
  </si>
  <si>
    <t>Eff.ratio.MT.Res.HHnew.Thermal.SH.Oil.WH</t>
  </si>
  <si>
    <t>Eff.ratio.MT.Res.HHnew.Thermal.SH.Oil.WH.Oil.NoSolar.Oil</t>
  </si>
  <si>
    <t>Eff.ratio.MT.Res.HHnew.Thermal.SH.Oil.WH.Oil.Solar</t>
  </si>
  <si>
    <t>Eff.ratio.MT.Res.HHnew.Thermal.SH.Oil.WH.Oil.Solar.Oil</t>
  </si>
  <si>
    <t>Eff.ratio.MT.Res.HHnew.Thermal.SH.Oil.WH.Oil.Solar.Solar</t>
  </si>
  <si>
    <t>Eff.ratio.MT.Res.HHnew.Thermal.SH.Oil.WH.Elc.NoSolar.Elec</t>
  </si>
  <si>
    <t>Eff.ratio.MT.Res.HHnew.Thermal.SH.Oil.WH.Elc.Solar</t>
  </si>
  <si>
    <t>Eff.ratio.MT.Res.HHnew.Thermal.SH.Oil.WH.Elc.Solar.Elec</t>
  </si>
  <si>
    <t>Eff.ratio.MT.Res.HHnew.Thermal.SH.Oil.WH.Elc.Solar.Solar</t>
  </si>
  <si>
    <t>Eff.ratio.MT.Res.HHnew.Thermal.SH.Oil.CO</t>
  </si>
  <si>
    <t>Eff.ratio.MT.Res.HHnew.Thermal.SH.Oil.CO.LPG.LPG</t>
  </si>
  <si>
    <t>Eff.ratio.MT.Res.HHnew.Thermal.SH.Oil.CO.Elc.Elec</t>
  </si>
  <si>
    <t>Eff.ratio.MT.Res.HHnew.Thermal.SH.Gas</t>
  </si>
  <si>
    <t>Eff.ratio.MT.Res.HHnew.Thermal.SH.Gas.SH</t>
  </si>
  <si>
    <t>Eff.ratio.MT.Res.HHnew.Thermal.SH.Gas.SH.Gas</t>
  </si>
  <si>
    <t>Eff.ratio.MT.Res.HHnew.Thermal.SH.Gas.SH.Elec</t>
  </si>
  <si>
    <t>Eff.ratio.MT.Res.HHnew.Thermal.SH.Gas.SC</t>
  </si>
  <si>
    <t>Eff.ratio.MT.Res.HHnew.Thermal.SH.Gas.SC.AC.Elec</t>
  </si>
  <si>
    <t>Eff.ratio.MT.Res.HHnew.Thermal.SH.Gas.WH</t>
  </si>
  <si>
    <t>Eff.ratio.MT.Res.HHnew.Thermal.SH.Gas.WH.Gas.NoSolar.Gas</t>
  </si>
  <si>
    <t>Eff.ratio.MT.Res.HHnew.Thermal.SH.Gas.WH.Gas.Solar</t>
  </si>
  <si>
    <t>Eff.ratio.MT.Res.HHnew.Thermal.SH.Gas.WH.Gas.Solar.Gas</t>
  </si>
  <si>
    <t>Eff.ratio.MT.Res.HHnew.Thermal.SH.Gas.WH.Gas.Solar.Solar</t>
  </si>
  <si>
    <t>Eff.ratio.MT.Res.HHnew.Thermal.SH.Gas.WH.Elc.NoSolar.Elec</t>
  </si>
  <si>
    <t>Eff.ratio.MT.Res.HHnew.Thermal.SH.Gas.WH.Elc.Solar</t>
  </si>
  <si>
    <t>Eff.ratio.MT.Res.HHnew.Thermal.SH.Gas.WH.Elc.Solar.Elec</t>
  </si>
  <si>
    <t>Eff.ratio.MT.Res.HHnew.Thermal.SH.Gas.WH.Elc.Solar.Solar</t>
  </si>
  <si>
    <t>Eff.ratio.MT.Res.HHnew.Thermal.SH.Gas.CO</t>
  </si>
  <si>
    <t>Eff.ratio.MT.Res.HHnew.Thermal.SH.Gas.CO.Gas.Gas</t>
  </si>
  <si>
    <t>Eff.ratio.MT.Res.HHnew.Thermal.SH.Gas.CO.Elc.Elec</t>
  </si>
  <si>
    <t>Eff.ratio.MT.Res.HHnew.Thermal.SH.Biomass</t>
  </si>
  <si>
    <t>Eff.ratio.MT.Res.HHnew.Thermal.SH.Biomass.SH</t>
  </si>
  <si>
    <t>Eff.ratio.MT.Res.HHnew.Thermal.SH.Biomass.SH.Biomass</t>
  </si>
  <si>
    <t>Eff.ratio.MT.Res.HHnew.Thermal.SH.Biomass.SH.Elec</t>
  </si>
  <si>
    <t>Eff.ratio.MT.Res.HHnew.Thermal.SH.Biomass.SC</t>
  </si>
  <si>
    <t>Eff.ratio.MT.Res.HHnew.Thermal.SH.Biomass.SC.AC.Elec</t>
  </si>
  <si>
    <t>Eff.ratio.MT.Res.HHnew.Thermal.SH.Biomass.WH</t>
  </si>
  <si>
    <t>Eff.ratio.MT.Res.HHnew.Thermal.SH.Biomass.WH.Biomass.NoSolar.Biomass</t>
  </si>
  <si>
    <t>Eff.ratio.MT.Res.HHnew.Thermal.SH.Biomass.WH.Biomass.Solar</t>
  </si>
  <si>
    <t>Eff.ratio.MT.Res.HHnew.Thermal.SH.Biomass.WH.Biomass.Solar.Biomass</t>
  </si>
  <si>
    <t>Eff.ratio.MT.Res.HHnew.Thermal.SH.Biomass.WH.Biomass.Solar.Solar</t>
  </si>
  <si>
    <t>Eff.ratio.MT.Res.HHnew.Thermal.SH.Biomass.WH.LPG.NoSolar.LPG</t>
  </si>
  <si>
    <t>Eff.ratio.MT.Res.HHnew.Thermal.SH.Biomass.WH.LPG.Solar</t>
  </si>
  <si>
    <t>Eff.ratio.MT.Res.HHnew.Thermal.SH.Biomass.WH.LPG.Solar.LPG</t>
  </si>
  <si>
    <t>Eff.ratio.MT.Res.HHnew.Thermal.SH.Biomass.WH.LPG.Solar.Solar</t>
  </si>
  <si>
    <t>Eff.ratio.MT.Res.HHnew.Thermal.SH.Biomass.WH.Elc.NoSolar.Elec</t>
  </si>
  <si>
    <t>Eff.ratio.MT.Res.HHnew.Thermal.SH.Biomass.WH.Elc.Solar</t>
  </si>
  <si>
    <t>Eff.ratio.MT.Res.HHnew.Thermal.SH.Biomass.WH.Elc.Solar.Elec</t>
  </si>
  <si>
    <t>Eff.ratio.MT.Res.HHnew.Thermal.SH.Biomass.WH.Elc.Solar.Solar</t>
  </si>
  <si>
    <t>Eff.ratio.MT.Res.HHnew.Thermal.SH.Biomass.CO</t>
  </si>
  <si>
    <t>Eff.ratio.MT.Res.HHnew.Thermal.SH.Biomass.CO.Biomass.Biomass</t>
  </si>
  <si>
    <t>Eff.ratio.MT.Res.HHnew.Thermal.SH.Biomass.CO.LPG.LPG</t>
  </si>
  <si>
    <t>Eff.ratio.MT.Res.HHnew.Thermal.SH.Biomass.CO.Elc.Elec</t>
  </si>
  <si>
    <t>Eff.ratio.MT.Res.HHnew.Thermal.SH.Geo</t>
  </si>
  <si>
    <t>Eff.ratio.MT.Res.HHnew.Thermal.SH.Geo.SH</t>
  </si>
  <si>
    <t>Eff.ratio.MT.Res.HHnew.Thermal.SH.Geo.SH.Geo</t>
  </si>
  <si>
    <t>Eff.ratio.MT.Res.HHnew.Thermal.SH.Geo.SH.Elec</t>
  </si>
  <si>
    <t>Eff.ratio.MT.Res.HHnew.Thermal.SH.Geo.SC</t>
  </si>
  <si>
    <t>Eff.ratio.MT.Res.HHnew.Thermal.SH.Geo.SC.AC.Elec</t>
  </si>
  <si>
    <t>Eff.ratio.MT.Res.HHnew.Thermal.SH.Geo.WH</t>
  </si>
  <si>
    <t>Eff.ratio.MT.Res.HHnew.Thermal.SH.Geo.WH.Geo.NoSolar.Geo</t>
  </si>
  <si>
    <t>Eff.ratio.MT.Res.HHnew.Thermal.SH.Geo.WH.Geo.Solar</t>
  </si>
  <si>
    <t>Eff.ratio.MT.Res.HHnew.Thermal.SH.Geo.WH.Geo.Solar.Geo</t>
  </si>
  <si>
    <t>Eff.ratio.MT.Res.HHnew.Thermal.SH.Geo.WH.Geo.Solar.Solar</t>
  </si>
  <si>
    <t>Eff.ratio.MT.Res.HHnew.Thermal.SH.Geo.WH.Elc.NoSolar.Elec</t>
  </si>
  <si>
    <t>Eff.ratio.MT.Res.HHnew.Thermal.SH.Geo.WH.Elc.Solar</t>
  </si>
  <si>
    <t>Eff.ratio.MT.Res.HHnew.Thermal.SH.Geo.WH.Elc.Solar.Elec</t>
  </si>
  <si>
    <t>Eff.ratio.MT.Res.HHnew.Thermal.SH.Geo.WH.Elc.Solar.Solar</t>
  </si>
  <si>
    <t>Eff.ratio.MT.Res.HHnew.Thermal.SH.Geo.CO</t>
  </si>
  <si>
    <t>Eff.ratio.MT.Res.HHnew.Thermal.SH.Geo.CO.LPG.LPG</t>
  </si>
  <si>
    <t>Eff.ratio.MT.Res.HHnew.Thermal.SH.Geo.CO.Elc.Elec</t>
  </si>
  <si>
    <t>Eff.ratio.MT.Res.HHnew.Thermal.SH.DistrHeat</t>
  </si>
  <si>
    <t>Eff.ratio.MT.Res.HHnew.Thermal.SH.DistrHeat.SH</t>
  </si>
  <si>
    <t>Eff.ratio.MT.Res.HHnew.Thermal.SH.DistrHeat.SH.Steam_Distr</t>
  </si>
  <si>
    <t>Eff.ratio.MT.Res.HHnew.Thermal.SH.DistrHeat.SH.Elec</t>
  </si>
  <si>
    <t>Eff.ratio.MT.Res.HHnew.Thermal.SH.DistrHeat.SC</t>
  </si>
  <si>
    <t>Eff.ratio.MT.Res.HHnew.Thermal.SH.DistrHeat.SC.AC.Elec</t>
  </si>
  <si>
    <t>Eff.ratio.MT.Res.HHnew.Thermal.SH.DistrHeat.WH</t>
  </si>
  <si>
    <t>Eff.ratio.MT.Res.HHnew.Thermal.SH.DistrHeat.WH.DistrHeat.NoSolar.Steam_Distr</t>
  </si>
  <si>
    <t>Eff.ratio.MT.Res.HHnew.Thermal.SH.DistrHeat.WH.DistrHeat.Solar</t>
  </si>
  <si>
    <t>Eff.ratio.MT.Res.HHnew.Thermal.SH.DistrHeat.WH.DistrHeat.Solar.Steam_Distr</t>
  </si>
  <si>
    <t>Eff.ratio.MT.Res.HHnew.Thermal.SH.DistrHeat.WH.DistrHeat.Solar.Solar</t>
  </si>
  <si>
    <t>Eff.ratio.MT.Res.HHnew.Thermal.SH.DistrHeat.WH.Elc.NoSolar.Elec</t>
  </si>
  <si>
    <t>Eff.ratio.MT.Res.HHnew.Thermal.SH.DistrHeat.WH.Elc.Solar</t>
  </si>
  <si>
    <t>Eff.ratio.MT.Res.HHnew.Thermal.SH.DistrHeat.WH.Elc.Solar.Elec</t>
  </si>
  <si>
    <t>Eff.ratio.MT.Res.HHnew.Thermal.SH.DistrHeat.WH.Elc.Solar.Solar</t>
  </si>
  <si>
    <t>Eff.ratio.MT.Res.HHnew.Thermal.SH.DistrHeat.CO</t>
  </si>
  <si>
    <t>Eff.ratio.MT.Res.HHnew.Thermal.SH.DistrHeat.CO.LPG.LPG</t>
  </si>
  <si>
    <t>Eff.ratio.MT.Res.HHnew.Thermal.SH.DistrHeat.CO.Elc.Elec</t>
  </si>
  <si>
    <t>Eff.ratio.MT.Res.HHnew.Thermal.SH.AdvElc</t>
  </si>
  <si>
    <t>Eff.ratio.MT.Res.HHnew.Thermal.SH.AdvElc.SH</t>
  </si>
  <si>
    <t>Eff.ratio.MT.Res.HHnew.Thermal.SH.AdvElc.SH.Elec</t>
  </si>
  <si>
    <t>Eff.ratio.MT.Res.HHnew.Thermal.SH.AdvElc.SC</t>
  </si>
  <si>
    <t>Eff.ratio.MT.Res.HHnew.Thermal.SH.AdvElc.SC.AC.Elec</t>
  </si>
  <si>
    <t>Eff.ratio.MT.Res.HHnew.Thermal.SH.AdvElc.WH</t>
  </si>
  <si>
    <t>Eff.ratio.MT.Res.HHnew.Thermal.SH.AdvElc.WH.LPG.NoSolar.LPG</t>
  </si>
  <si>
    <t>Eff.ratio.MT.Res.HHnew.Thermal.SH.AdvElc.WH.LPG.Solar</t>
  </si>
  <si>
    <t>Eff.ratio.MT.Res.HHnew.Thermal.SH.AdvElc.WH.LPG.Solar.LPG</t>
  </si>
  <si>
    <t>Eff.ratio.MT.Res.HHnew.Thermal.SH.AdvElc.WH.LPG.Solar.Solar</t>
  </si>
  <si>
    <t>Eff.ratio.MT.Res.HHnew.Thermal.SH.AdvElc.WH.Elc.NoSolar.Elec</t>
  </si>
  <si>
    <t>Eff.ratio.MT.Res.HHnew.Thermal.SH.AdvElc.WH.Elc.Solar</t>
  </si>
  <si>
    <t>Eff.ratio.MT.Res.HHnew.Thermal.SH.AdvElc.WH.Elc.Solar.Elec</t>
  </si>
  <si>
    <t>Eff.ratio.MT.Res.HHnew.Thermal.SH.AdvElc.WH.Elc.Solar.Solar</t>
  </si>
  <si>
    <t>Eff.ratio.MT.Res.HHnew.Thermal.SH.AdvElc.CO</t>
  </si>
  <si>
    <t>Eff.ratio.MT.Res.HHnew.Thermal.SH.AdvElc.CO.LPG.LPG</t>
  </si>
  <si>
    <t>Eff.ratio.MT.Res.HHnew.Thermal.SH.AdvElc.CO.Elc.Elec</t>
  </si>
  <si>
    <t>Eff.ratio.MT.Res.HHnew.Thermal.SH.ConvElc</t>
  </si>
  <si>
    <t>Eff.ratio.MT.Res.HHnew.Thermal.SH.ConvElc.SH</t>
  </si>
  <si>
    <t>Eff.ratio.MT.Res.HHnew.Thermal.SH.ConvElc.SH.Elec</t>
  </si>
  <si>
    <t>Eff.ratio.MT.Res.HHnew.Thermal.SH.ConvElc.SC</t>
  </si>
  <si>
    <t>Eff.ratio.MT.Res.HHnew.Thermal.SH.ConvElc.SC.AC.Elec</t>
  </si>
  <si>
    <t>Eff.ratio.MT.Res.HHnew.Thermal.SH.ConvElc.WH</t>
  </si>
  <si>
    <t>Eff.ratio.MT.Res.HHnew.Thermal.SH.ConvElc.WH.LPG.NoSolar.LPG</t>
  </si>
  <si>
    <t>Eff.ratio.MT.Res.HHnew.Thermal.SH.ConvElc.WH.LPG.Solar</t>
  </si>
  <si>
    <t>Eff.ratio.MT.Res.HHnew.Thermal.SH.ConvElc.WH.LPG.Solar.LPG</t>
  </si>
  <si>
    <t>Eff.ratio.MT.Res.HHnew.Thermal.SH.ConvElc.WH.LPG.Solar.Solar</t>
  </si>
  <si>
    <t>Eff.ratio.MT.Res.HHnew.Thermal.SH.ConvElc.WH.Elc.NoSolar.Elec</t>
  </si>
  <si>
    <t>Eff.ratio.MT.Res.HHnew.Thermal.SH.ConvElc.WH.Elc.Solar</t>
  </si>
  <si>
    <t>Eff.ratio.MT.Res.HHnew.Thermal.SH.ConvElc.WH.Elc.Solar.Elec</t>
  </si>
  <si>
    <t>Eff.ratio.MT.Res.HHnew.Thermal.SH.ConvElc.WH.Elc.Solar.Solar</t>
  </si>
  <si>
    <t>Eff.ratio.MT.Res.HHnew.Thermal.SH.ConvElc.CO</t>
  </si>
  <si>
    <t>Eff.ratio.MT.Res.HHnew.Thermal.SH.ConvElc.CO.LPG.LPG</t>
  </si>
  <si>
    <t>Eff.ratio.MT.Res.HHnew.Thermal.SH.ConvElc.CO.Elc.Elec</t>
  </si>
  <si>
    <t>MT - CO2 emissions in new and renovated households (detailed structure)</t>
  </si>
  <si>
    <t>EMI.ktCO2.MT.Res.HHnew.Thermal.SH.Solids</t>
  </si>
  <si>
    <t>EMI.ktCO2.MT.Res.HHnew.Thermal.SH.Solids.SH</t>
  </si>
  <si>
    <t>EMI.ktCO2.MT.Res.HHnew.Thermal.SH.Solids.SH.Solids</t>
  </si>
  <si>
    <t>EMI.ktCO2.MT.Res.HHnew.Thermal.SH.Solids.SH.Elec</t>
  </si>
  <si>
    <t>EMI.ktCO2.MT.Res.HHnew.Thermal.SH.Solids.SC</t>
  </si>
  <si>
    <t>EMI.ktCO2.MT.Res.HHnew.Thermal.SH.Solids.SC.AC.Elec</t>
  </si>
  <si>
    <t>EMI.ktCO2.MT.Res.HHnew.Thermal.SH.Solids.WH</t>
  </si>
  <si>
    <t>EMI.ktCO2.MT.Res.HHnew.Thermal.SH.Solids.WH.Solids.NoSolar.Solids</t>
  </si>
  <si>
    <t>EMI.ktCO2.MT.Res.HHnew.Thermal.SH.Solids.WH.LPG.NoSolar.LPG</t>
  </si>
  <si>
    <t>EMI.ktCO2.MT.Res.HHnew.Thermal.SH.Solids.WH.LPG.Solar</t>
  </si>
  <si>
    <t>EMI.ktCO2.MT.Res.HHnew.Thermal.SH.Solids.WH.LPG.Solar.LPG</t>
  </si>
  <si>
    <t>EMI.ktCO2.MT.Res.HHnew.Thermal.SH.Solids.WH.LPG.Solar.Solar</t>
  </si>
  <si>
    <t>EMI.ktCO2.MT.Res.HHnew.Thermal.SH.Solids.WH.Elc.NoSolar.Elec</t>
  </si>
  <si>
    <t>EMI.ktCO2.MT.Res.HHnew.Thermal.SH.Solids.WH.Elc.Solar</t>
  </si>
  <si>
    <t>EMI.ktCO2.MT.Res.HHnew.Thermal.SH.Solids.WH.Elc.Solar.Elec</t>
  </si>
  <si>
    <t>EMI.ktCO2.MT.Res.HHnew.Thermal.SH.Solids.WH.Elc.Solar.Solar</t>
  </si>
  <si>
    <t>EMI.ktCO2.MT.Res.HHnew.Thermal.SH.Solids.CO</t>
  </si>
  <si>
    <t>EMI.ktCO2.MT.Res.HHnew.Thermal.SH.Solids.CO.Solids.Solids</t>
  </si>
  <si>
    <t>EMI.ktCO2.MT.Res.HHnew.Thermal.SH.Solids.CO.LPG.LPG</t>
  </si>
  <si>
    <t>EMI.ktCO2.MT.Res.HHnew.Thermal.SH.Solids.CO.Elc.Elec</t>
  </si>
  <si>
    <t>EMI.ktCO2.MT.Res.HHnew.Thermal.SH.LPG</t>
  </si>
  <si>
    <t>EMI.ktCO2.MT.Res.HHnew.Thermal.SH.LPG.SH</t>
  </si>
  <si>
    <t>EMI.ktCO2.MT.Res.HHnew.Thermal.SH.LPG.SH.LPG</t>
  </si>
  <si>
    <t>EMI.ktCO2.MT.Res.HHnew.Thermal.SH.LPG.SH.Elec</t>
  </si>
  <si>
    <t>EMI.ktCO2.MT.Res.HHnew.Thermal.SH.LPG.SC</t>
  </si>
  <si>
    <t>EMI.ktCO2.MT.Res.HHnew.Thermal.SH.LPG.SC.AC.Elec</t>
  </si>
  <si>
    <t>EMI.ktCO2.MT.Res.HHnew.Thermal.SH.LPG.WH</t>
  </si>
  <si>
    <t>EMI.ktCO2.MT.Res.HHnew.Thermal.SH.LPG.WH.LPG.NoSolar.LPG</t>
  </si>
  <si>
    <t>EMI.ktCO2.MT.Res.HHnew.Thermal.SH.LPG.WH.LPG.Solar</t>
  </si>
  <si>
    <t>EMI.ktCO2.MT.Res.HHnew.Thermal.SH.LPG.WH.LPG.Solar.LPG</t>
  </si>
  <si>
    <t>EMI.ktCO2.MT.Res.HHnew.Thermal.SH.LPG.WH.LPG.Solar.Solar</t>
  </si>
  <si>
    <t>EMI.ktCO2.MT.Res.HHnew.Thermal.SH.LPG.WH.Elc.NoSolar.Elec</t>
  </si>
  <si>
    <t>EMI.ktCO2.MT.Res.HHnew.Thermal.SH.LPG.WH.Elc.Solar</t>
  </si>
  <si>
    <t>EMI.ktCO2.MT.Res.HHnew.Thermal.SH.LPG.WH.Elc.Solar.Elec</t>
  </si>
  <si>
    <t>EMI.ktCO2.MT.Res.HHnew.Thermal.SH.LPG.WH.Elc.Solar.Solar</t>
  </si>
  <si>
    <t>EMI.ktCO2.MT.Res.HHnew.Thermal.SH.LPG.CO</t>
  </si>
  <si>
    <t>EMI.ktCO2.MT.Res.HHnew.Thermal.SH.LPG.CO.LPG.LPG</t>
  </si>
  <si>
    <t>EMI.ktCO2.MT.Res.HHnew.Thermal.SH.LPG.CO.Elc.Elec</t>
  </si>
  <si>
    <t>EMI.ktCO2.MT.Res.HHnew.Thermal.SH.Oil</t>
  </si>
  <si>
    <t>EMI.ktCO2.MT.Res.HHnew.Thermal.SH.Oil.SH</t>
  </si>
  <si>
    <t>EMI.ktCO2.MT.Res.HHnew.Thermal.SH.Oil.SH.Oil</t>
  </si>
  <si>
    <t>EMI.ktCO2.MT.Res.HHnew.Thermal.SH.Oil.SH.Elec</t>
  </si>
  <si>
    <t>EMI.ktCO2.MT.Res.HHnew.Thermal.SH.Oil.SC</t>
  </si>
  <si>
    <t>EMI.ktCO2.MT.Res.HHnew.Thermal.SH.Oil.SC.AC.Elec</t>
  </si>
  <si>
    <t>EMI.ktCO2.MT.Res.HHnew.Thermal.SH.Oil.WH</t>
  </si>
  <si>
    <t>EMI.ktCO2.MT.Res.HHnew.Thermal.SH.Oil.WH.Oil.NoSolar.Oil</t>
  </si>
  <si>
    <t>EMI.ktCO2.MT.Res.HHnew.Thermal.SH.Oil.WH.Oil.Solar</t>
  </si>
  <si>
    <t>EMI.ktCO2.MT.Res.HHnew.Thermal.SH.Oil.WH.Oil.Solar.Oil</t>
  </si>
  <si>
    <t>EMI.ktCO2.MT.Res.HHnew.Thermal.SH.Oil.WH.Oil.Solar.Solar</t>
  </si>
  <si>
    <t>EMI.ktCO2.MT.Res.HHnew.Thermal.SH.Oil.WH.Elc.NoSolar.Elec</t>
  </si>
  <si>
    <t>EMI.ktCO2.MT.Res.HHnew.Thermal.SH.Oil.WH.Elc.Solar</t>
  </si>
  <si>
    <t>EMI.ktCO2.MT.Res.HHnew.Thermal.SH.Oil.WH.Elc.Solar.Elec</t>
  </si>
  <si>
    <t>EMI.ktCO2.MT.Res.HHnew.Thermal.SH.Oil.WH.Elc.Solar.Solar</t>
  </si>
  <si>
    <t>EMI.ktCO2.MT.Res.HHnew.Thermal.SH.Oil.CO</t>
  </si>
  <si>
    <t>EMI.ktCO2.MT.Res.HHnew.Thermal.SH.Oil.CO.LPG.LPG</t>
  </si>
  <si>
    <t>EMI.ktCO2.MT.Res.HHnew.Thermal.SH.Oil.CO.Elc.Elec</t>
  </si>
  <si>
    <t>EMI.ktCO2.MT.Res.HHnew.Thermal.SH.Gas</t>
  </si>
  <si>
    <t>EMI.ktCO2.MT.Res.HHnew.Thermal.SH.Gas.SH</t>
  </si>
  <si>
    <t>EMI.ktCO2.MT.Res.HHnew.Thermal.SH.Gas.SH.Gas</t>
  </si>
  <si>
    <t>EMI.ktCO2.MT.Res.HHnew.Thermal.SH.Gas.SH.Elec</t>
  </si>
  <si>
    <t>EMI.ktCO2.MT.Res.HHnew.Thermal.SH.Gas.SC</t>
  </si>
  <si>
    <t>EMI.ktCO2.MT.Res.HHnew.Thermal.SH.Gas.SC.AC.Elec</t>
  </si>
  <si>
    <t>EMI.ktCO2.MT.Res.HHnew.Thermal.SH.Gas.WH</t>
  </si>
  <si>
    <t>EMI.ktCO2.MT.Res.HHnew.Thermal.SH.Gas.WH.Gas.NoSolar.Gas</t>
  </si>
  <si>
    <t>EMI.ktCO2.MT.Res.HHnew.Thermal.SH.Gas.WH.Gas.Solar</t>
  </si>
  <si>
    <t>EMI.ktCO2.MT.Res.HHnew.Thermal.SH.Gas.WH.Gas.Solar.Gas</t>
  </si>
  <si>
    <t>EMI.ktCO2.MT.Res.HHnew.Thermal.SH.Gas.WH.Gas.Solar.Solar</t>
  </si>
  <si>
    <t>EMI.ktCO2.MT.Res.HHnew.Thermal.SH.Gas.WH.Elc.NoSolar.Elec</t>
  </si>
  <si>
    <t>EMI.ktCO2.MT.Res.HHnew.Thermal.SH.Gas.WH.Elc.Solar</t>
  </si>
  <si>
    <t>EMI.ktCO2.MT.Res.HHnew.Thermal.SH.Gas.WH.Elc.Solar.Elec</t>
  </si>
  <si>
    <t>EMI.ktCO2.MT.Res.HHnew.Thermal.SH.Gas.WH.Elc.Solar.Solar</t>
  </si>
  <si>
    <t>EMI.ktCO2.MT.Res.HHnew.Thermal.SH.Gas.CO</t>
  </si>
  <si>
    <t>EMI.ktCO2.MT.Res.HHnew.Thermal.SH.Gas.CO.Gas.Gas</t>
  </si>
  <si>
    <t>EMI.ktCO2.MT.Res.HHnew.Thermal.SH.Gas.CO.Elc.Elec</t>
  </si>
  <si>
    <t>EMI.ktCO2.MT.Res.HHnew.Thermal.SH.Biomass</t>
  </si>
  <si>
    <t>EMI.ktCO2.MT.Res.HHnew.Thermal.SH.Biomass.SH</t>
  </si>
  <si>
    <t>EMI.ktCO2.MT.Res.HHnew.Thermal.SH.Biomass.SH.Biomass</t>
  </si>
  <si>
    <t>EMI.ktCO2.MT.Res.HHnew.Thermal.SH.Biomass.SH.Elec</t>
  </si>
  <si>
    <t>EMI.ktCO2.MT.Res.HHnew.Thermal.SH.Biomass.SC</t>
  </si>
  <si>
    <t>EMI.ktCO2.MT.Res.HHnew.Thermal.SH.Biomass.SC.AC.Elec</t>
  </si>
  <si>
    <t>EMI.ktCO2.MT.Res.HHnew.Thermal.SH.Biomass.WH</t>
  </si>
  <si>
    <t>EMI.ktCO2.MT.Res.HHnew.Thermal.SH.Biomass.WH.Biomass.NoSolar.Biomass</t>
  </si>
  <si>
    <t>EMI.ktCO2.MT.Res.HHnew.Thermal.SH.Biomass.WH.Biomass.Solar</t>
  </si>
  <si>
    <t>EMI.ktCO2.MT.Res.HHnew.Thermal.SH.Biomass.WH.Biomass.Solar.Biomass</t>
  </si>
  <si>
    <t>EMI.ktCO2.MT.Res.HHnew.Thermal.SH.Biomass.WH.Biomass.Solar.Solar</t>
  </si>
  <si>
    <t>EMI.ktCO2.MT.Res.HHnew.Thermal.SH.Biomass.WH.LPG.NoSolar.LPG</t>
  </si>
  <si>
    <t>EMI.ktCO2.MT.Res.HHnew.Thermal.SH.Biomass.WH.LPG.Solar</t>
  </si>
  <si>
    <t>EMI.ktCO2.MT.Res.HHnew.Thermal.SH.Biomass.WH.LPG.Solar.LPG</t>
  </si>
  <si>
    <t>EMI.ktCO2.MT.Res.HHnew.Thermal.SH.Biomass.WH.LPG.Solar.Solar</t>
  </si>
  <si>
    <t>EMI.ktCO2.MT.Res.HHnew.Thermal.SH.Biomass.WH.Elc.NoSolar.Elec</t>
  </si>
  <si>
    <t>EMI.ktCO2.MT.Res.HHnew.Thermal.SH.Biomass.WH.Elc.Solar</t>
  </si>
  <si>
    <t>EMI.ktCO2.MT.Res.HHnew.Thermal.SH.Biomass.WH.Elc.Solar.Elec</t>
  </si>
  <si>
    <t>EMI.ktCO2.MT.Res.HHnew.Thermal.SH.Biomass.WH.Elc.Solar.Solar</t>
  </si>
  <si>
    <t>EMI.ktCO2.MT.Res.HHnew.Thermal.SH.Biomass.CO</t>
  </si>
  <si>
    <t>EMI.ktCO2.MT.Res.HHnew.Thermal.SH.Biomass.CO.Biomass.Biomass</t>
  </si>
  <si>
    <t>EMI.ktCO2.MT.Res.HHnew.Thermal.SH.Biomass.CO.LPG.LPG</t>
  </si>
  <si>
    <t>EMI.ktCO2.MT.Res.HHnew.Thermal.SH.Biomass.CO.Elc.Elec</t>
  </si>
  <si>
    <t>EMI.ktCO2.MT.Res.HHnew.Thermal.SH.Geo</t>
  </si>
  <si>
    <t>EMI.ktCO2.MT.Res.HHnew.Thermal.SH.Geo.SH</t>
  </si>
  <si>
    <t>EMI.ktCO2.MT.Res.HHnew.Thermal.SH.Geo.SH.Geo</t>
  </si>
  <si>
    <t>EMI.ktCO2.MT.Res.HHnew.Thermal.SH.Geo.SH.Elec</t>
  </si>
  <si>
    <t>EMI.ktCO2.MT.Res.HHnew.Thermal.SH.Geo.SC</t>
  </si>
  <si>
    <t>EMI.ktCO2.MT.Res.HHnew.Thermal.SH.Geo.SC.AC.Elec</t>
  </si>
  <si>
    <t>EMI.ktCO2.MT.Res.HHnew.Thermal.SH.Geo.WH</t>
  </si>
  <si>
    <t>EMI.ktCO2.MT.Res.HHnew.Thermal.SH.Geo.WH.Geo.NoSolar.Geo</t>
  </si>
  <si>
    <t>EMI.ktCO2.MT.Res.HHnew.Thermal.SH.Geo.WH.Geo.Solar</t>
  </si>
  <si>
    <t>EMI.ktCO2.MT.Res.HHnew.Thermal.SH.Geo.WH.Geo.Solar.Geo</t>
  </si>
  <si>
    <t>EMI.ktCO2.MT.Res.HHnew.Thermal.SH.Geo.WH.Geo.Solar.Solar</t>
  </si>
  <si>
    <t>EMI.ktCO2.MT.Res.HHnew.Thermal.SH.Geo.WH.Elc.NoSolar.Elec</t>
  </si>
  <si>
    <t>EMI.ktCO2.MT.Res.HHnew.Thermal.SH.Geo.WH.Elc.Solar</t>
  </si>
  <si>
    <t>EMI.ktCO2.MT.Res.HHnew.Thermal.SH.Geo.WH.Elc.Solar.Elec</t>
  </si>
  <si>
    <t>EMI.ktCO2.MT.Res.HHnew.Thermal.SH.Geo.WH.Elc.Solar.Solar</t>
  </si>
  <si>
    <t>EMI.ktCO2.MT.Res.HHnew.Thermal.SH.Geo.CO</t>
  </si>
  <si>
    <t>EMI.ktCO2.MT.Res.HHnew.Thermal.SH.Geo.CO.LPG.LPG</t>
  </si>
  <si>
    <t>EMI.ktCO2.MT.Res.HHnew.Thermal.SH.Geo.CO.Elc.Elec</t>
  </si>
  <si>
    <t>EMI.ktCO2.MT.Res.HHnew.Thermal.SH.DistrHeat</t>
  </si>
  <si>
    <t>EMI.ktCO2.MT.Res.HHnew.Thermal.SH.DistrHeat.SH</t>
  </si>
  <si>
    <t>EMI.ktCO2.MT.Res.HHnew.Thermal.SH.DistrHeat.SH.Steam_Distr</t>
  </si>
  <si>
    <t>EMI.ktCO2.MT.Res.HHnew.Thermal.SH.DistrHeat.SH.Elec</t>
  </si>
  <si>
    <t>EMI.ktCO2.MT.Res.HHnew.Thermal.SH.DistrHeat.SC</t>
  </si>
  <si>
    <t>EMI.ktCO2.MT.Res.HHnew.Thermal.SH.DistrHeat.SC.AC.Elec</t>
  </si>
  <si>
    <t>EMI.ktCO2.MT.Res.HHnew.Thermal.SH.DistrHeat.WH</t>
  </si>
  <si>
    <t>EMI.ktCO2.MT.Res.HHnew.Thermal.SH.DistrHeat.WH.DistrHeat.NoSolar.Steam_Distr</t>
  </si>
  <si>
    <t>EMI.ktCO2.MT.Res.HHnew.Thermal.SH.DistrHeat.WH.DistrHeat.Solar</t>
  </si>
  <si>
    <t>EMI.ktCO2.MT.Res.HHnew.Thermal.SH.DistrHeat.WH.DistrHeat.Solar.Steam_Distr</t>
  </si>
  <si>
    <t>EMI.ktCO2.MT.Res.HHnew.Thermal.SH.DistrHeat.WH.DistrHeat.Solar.Solar</t>
  </si>
  <si>
    <t>EMI.ktCO2.MT.Res.HHnew.Thermal.SH.DistrHeat.WH.Elc.NoSolar.Elec</t>
  </si>
  <si>
    <t>EMI.ktCO2.MT.Res.HHnew.Thermal.SH.DistrHeat.WH.Elc.Solar</t>
  </si>
  <si>
    <t>EMI.ktCO2.MT.Res.HHnew.Thermal.SH.DistrHeat.WH.Elc.Solar.Elec</t>
  </si>
  <si>
    <t>EMI.ktCO2.MT.Res.HHnew.Thermal.SH.DistrHeat.WH.Elc.Solar.Solar</t>
  </si>
  <si>
    <t>EMI.ktCO2.MT.Res.HHnew.Thermal.SH.DistrHeat.CO</t>
  </si>
  <si>
    <t>EMI.ktCO2.MT.Res.HHnew.Thermal.SH.DistrHeat.CO.LPG.LPG</t>
  </si>
  <si>
    <t>EMI.ktCO2.MT.Res.HHnew.Thermal.SH.DistrHeat.CO.Elc.Elec</t>
  </si>
  <si>
    <t>EMI.ktCO2.MT.Res.HHnew.Thermal.SH.AdvElc</t>
  </si>
  <si>
    <t>EMI.ktCO2.MT.Res.HHnew.Thermal.SH.AdvElc.SH</t>
  </si>
  <si>
    <t>EMI.ktCO2.MT.Res.HHnew.Thermal.SH.AdvElc.SH.Elec</t>
  </si>
  <si>
    <t>EMI.ktCO2.MT.Res.HHnew.Thermal.SH.AdvElc.SC</t>
  </si>
  <si>
    <t>EMI.ktCO2.MT.Res.HHnew.Thermal.SH.AdvElc.SC.AC.Elec</t>
  </si>
  <si>
    <t>EMI.ktCO2.MT.Res.HHnew.Thermal.SH.AdvElc.WH</t>
  </si>
  <si>
    <t>EMI.ktCO2.MT.Res.HHnew.Thermal.SH.AdvElc.WH.LPG.NoSolar.LPG</t>
  </si>
  <si>
    <t>EMI.ktCO2.MT.Res.HHnew.Thermal.SH.AdvElc.WH.LPG.Solar</t>
  </si>
  <si>
    <t>EMI.ktCO2.MT.Res.HHnew.Thermal.SH.AdvElc.WH.LPG.Solar.LPG</t>
  </si>
  <si>
    <t>EMI.ktCO2.MT.Res.HHnew.Thermal.SH.AdvElc.WH.LPG.Solar.Solar</t>
  </si>
  <si>
    <t>EMI.ktCO2.MT.Res.HHnew.Thermal.SH.AdvElc.WH.Elc.NoSolar.Elec</t>
  </si>
  <si>
    <t>EMI.ktCO2.MT.Res.HHnew.Thermal.SH.AdvElc.WH.Elc.Solar</t>
  </si>
  <si>
    <t>EMI.ktCO2.MT.Res.HHnew.Thermal.SH.AdvElc.WH.Elc.Solar.Elec</t>
  </si>
  <si>
    <t>EMI.ktCO2.MT.Res.HHnew.Thermal.SH.AdvElc.WH.Elc.Solar.Solar</t>
  </si>
  <si>
    <t>EMI.ktCO2.MT.Res.HHnew.Thermal.SH.AdvElc.CO</t>
  </si>
  <si>
    <t>EMI.ktCO2.MT.Res.HHnew.Thermal.SH.AdvElc.CO.LPG.LPG</t>
  </si>
  <si>
    <t>EMI.ktCO2.MT.Res.HHnew.Thermal.SH.AdvElc.CO.Elc.Elec</t>
  </si>
  <si>
    <t>EMI.ktCO2.MT.Res.HHnew.Thermal.SH.ConvElc</t>
  </si>
  <si>
    <t>EMI.ktCO2.MT.Res.HHnew.Thermal.SH.ConvElc.SH</t>
  </si>
  <si>
    <t>EMI.ktCO2.MT.Res.HHnew.Thermal.SH.ConvElc.SH.Elec</t>
  </si>
  <si>
    <t>EMI.ktCO2.MT.Res.HHnew.Thermal.SH.ConvElc.SC</t>
  </si>
  <si>
    <t>EMI.ktCO2.MT.Res.HHnew.Thermal.SH.ConvElc.SC.AC.Elec</t>
  </si>
  <si>
    <t>EMI.ktCO2.MT.Res.HHnew.Thermal.SH.ConvElc.WH</t>
  </si>
  <si>
    <t>EMI.ktCO2.MT.Res.HHnew.Thermal.SH.ConvElc.WH.LPG.NoSolar.LPG</t>
  </si>
  <si>
    <t>EMI.ktCO2.MT.Res.HHnew.Thermal.SH.ConvElc.WH.LPG.Solar</t>
  </si>
  <si>
    <t>EMI.ktCO2.MT.Res.HHnew.Thermal.SH.ConvElc.WH.LPG.Solar.LPG</t>
  </si>
  <si>
    <t>EMI.ktCO2.MT.Res.HHnew.Thermal.SH.ConvElc.WH.LPG.Solar.Solar</t>
  </si>
  <si>
    <t>EMI.ktCO2.MT.Res.HHnew.Thermal.SH.ConvElc.WH.Elc.NoSolar.Elec</t>
  </si>
  <si>
    <t>EMI.ktCO2.MT.Res.HHnew.Thermal.SH.ConvElc.WH.Elc.Solar</t>
  </si>
  <si>
    <t>EMI.ktCO2.MT.Res.HHnew.Thermal.SH.ConvElc.WH.Elc.Solar.Elec</t>
  </si>
  <si>
    <t>EMI.ktCO2.MT.Res.HHnew.Thermal.SH.ConvElc.WH.Elc.Solar.Solar</t>
  </si>
  <si>
    <t>EMI.ktCO2.MT.Res.HHnew.Thermal.SH.ConvElc.CO</t>
  </si>
  <si>
    <t>EMI.ktCO2.MT.Res.HHnew.Thermal.SH.ConvElc.CO.LPG.LPG</t>
  </si>
  <si>
    <t>EMI.ktCO2.MT.Res.HHnew.Thermal.SH.ConvElc.CO.Elc.Elec</t>
  </si>
  <si>
    <t>MT - Final energy consumption of new and renovated households (detailed structure)</t>
  </si>
  <si>
    <t>FEC_per_household.kWh.MT.Res.HHnew.Thermal.SH.Solids</t>
  </si>
  <si>
    <t>FEC_per_household.kWh.MT.Res.HHnew.Thermal.SH.Solids.SH</t>
  </si>
  <si>
    <t>FEC_per_household.kWh.MT.Res.HHnew.Thermal.SH.Solids.SH.Solids</t>
  </si>
  <si>
    <t>FEC_per_household.kWh.MT.Res.HHnew.Thermal.SH.Solids.SH.Elec</t>
  </si>
  <si>
    <t>FEC_per_household.kWh.MT.Res.HHnew.Thermal.SH.Solids.SC</t>
  </si>
  <si>
    <t>FEC_per_household.kWh.MT.Res.HHnew.Thermal.SH.Solids.SC.AC.Elec</t>
  </si>
  <si>
    <t>FEC_per_household.kWh.MT.Res.HHnew.Thermal.SH.Solids.WH</t>
  </si>
  <si>
    <t>FEC_per_household.kWh.MT.Res.HHnew.Thermal.SH.Solids.WH.Solids.NoSolar.Solids</t>
  </si>
  <si>
    <t>FEC_per_household.kWh.MT.Res.HHnew.Thermal.SH.Solids.WH.LPG.NoSolar.LPG</t>
  </si>
  <si>
    <t>FEC_per_household.kWh.MT.Res.HHnew.Thermal.SH.Solids.WH.LPG.Solar</t>
  </si>
  <si>
    <t>FEC_per_household.kWh.MT.Res.HHnew.Thermal.SH.Solids.WH.LPG.Solar.LPG</t>
  </si>
  <si>
    <t>FEC_per_household.kWh.MT.Res.HHnew.Thermal.SH.Solids.WH.LPG.Solar.Solar</t>
  </si>
  <si>
    <t>FEC_per_household.kWh.MT.Res.HHnew.Thermal.SH.Solids.WH.Elc.NoSolar.Elec</t>
  </si>
  <si>
    <t>FEC_per_household.kWh.MT.Res.HHnew.Thermal.SH.Solids.WH.Elc.Solar</t>
  </si>
  <si>
    <t>FEC_per_household.kWh.MT.Res.HHnew.Thermal.SH.Solids.WH.Elc.Solar.Elec</t>
  </si>
  <si>
    <t>FEC_per_household.kWh.MT.Res.HHnew.Thermal.SH.Solids.WH.Elc.Solar.Solar</t>
  </si>
  <si>
    <t>FEC_per_household.kWh.MT.Res.HHnew.Thermal.SH.Solids.CO</t>
  </si>
  <si>
    <t>FEC_per_household.kWh.MT.Res.HHnew.Thermal.SH.Solids.CO.Solids.Solids</t>
  </si>
  <si>
    <t>FEC_per_household.kWh.MT.Res.HHnew.Thermal.SH.Solids.CO.LPG.LPG</t>
  </si>
  <si>
    <t>FEC_per_household.kWh.MT.Res.HHnew.Thermal.SH.Solids.CO.Elc.Elec</t>
  </si>
  <si>
    <t>FEC_per_household.kWh.MT.Res.HHnew.Thermal.SH.LPG</t>
  </si>
  <si>
    <t>FEC_per_household.kWh.MT.Res.HHnew.Thermal.SH.LPG.SH</t>
  </si>
  <si>
    <t>FEC_per_household.kWh.MT.Res.HHnew.Thermal.SH.LPG.SH.LPG</t>
  </si>
  <si>
    <t>FEC_per_household.kWh.MT.Res.HHnew.Thermal.SH.LPG.SH.Elec</t>
  </si>
  <si>
    <t>FEC_per_household.kWh.MT.Res.HHnew.Thermal.SH.LPG.SC</t>
  </si>
  <si>
    <t>FEC_per_household.kWh.MT.Res.HHnew.Thermal.SH.LPG.SC.AC.Elec</t>
  </si>
  <si>
    <t>FEC_per_household.kWh.MT.Res.HHnew.Thermal.SH.LPG.WH</t>
  </si>
  <si>
    <t>FEC_per_household.kWh.MT.Res.HHnew.Thermal.SH.LPG.WH.LPG.NoSolar.LPG</t>
  </si>
  <si>
    <t>FEC_per_household.kWh.MT.Res.HHnew.Thermal.SH.LPG.WH.LPG.Solar</t>
  </si>
  <si>
    <t>FEC_per_household.kWh.MT.Res.HHnew.Thermal.SH.LPG.WH.LPG.Solar.LPG</t>
  </si>
  <si>
    <t>FEC_per_household.kWh.MT.Res.HHnew.Thermal.SH.LPG.WH.LPG.Solar.Solar</t>
  </si>
  <si>
    <t>FEC_per_household.kWh.MT.Res.HHnew.Thermal.SH.LPG.WH.Elc.NoSolar.Elec</t>
  </si>
  <si>
    <t>FEC_per_household.kWh.MT.Res.HHnew.Thermal.SH.LPG.WH.Elc.Solar</t>
  </si>
  <si>
    <t>FEC_per_household.kWh.MT.Res.HHnew.Thermal.SH.LPG.WH.Elc.Solar.Elec</t>
  </si>
  <si>
    <t>FEC_per_household.kWh.MT.Res.HHnew.Thermal.SH.LPG.WH.Elc.Solar.Solar</t>
  </si>
  <si>
    <t>FEC_per_household.kWh.MT.Res.HHnew.Thermal.SH.LPG.CO</t>
  </si>
  <si>
    <t>FEC_per_household.kWh.MT.Res.HHnew.Thermal.SH.LPG.CO.LPG.LPG</t>
  </si>
  <si>
    <t>FEC_per_household.kWh.MT.Res.HHnew.Thermal.SH.LPG.CO.Elc.Elec</t>
  </si>
  <si>
    <t>FEC_per_household.kWh.MT.Res.HHnew.Thermal.SH.Oil</t>
  </si>
  <si>
    <t>FEC_per_household.kWh.MT.Res.HHnew.Thermal.SH.Oil.SH</t>
  </si>
  <si>
    <t>FEC_per_household.kWh.MT.Res.HHnew.Thermal.SH.Oil.SH.Oil</t>
  </si>
  <si>
    <t>FEC_per_household.kWh.MT.Res.HHnew.Thermal.SH.Oil.SH.Elec</t>
  </si>
  <si>
    <t>FEC_per_household.kWh.MT.Res.HHnew.Thermal.SH.Oil.SC</t>
  </si>
  <si>
    <t>FEC_per_household.kWh.MT.Res.HHnew.Thermal.SH.Oil.SC.AC.Elec</t>
  </si>
  <si>
    <t>FEC_per_household.kWh.MT.Res.HHnew.Thermal.SH.Oil.WH</t>
  </si>
  <si>
    <t>FEC_per_household.kWh.MT.Res.HHnew.Thermal.SH.Oil.WH.Oil.NoSolar.Oil</t>
  </si>
  <si>
    <t>FEC_per_household.kWh.MT.Res.HHnew.Thermal.SH.Oil.WH.Oil.Solar</t>
  </si>
  <si>
    <t>FEC_per_household.kWh.MT.Res.HHnew.Thermal.SH.Oil.WH.Oil.Solar.Oil</t>
  </si>
  <si>
    <t>FEC_per_household.kWh.MT.Res.HHnew.Thermal.SH.Oil.WH.Oil.Solar.Solar</t>
  </si>
  <si>
    <t>FEC_per_household.kWh.MT.Res.HHnew.Thermal.SH.Oil.WH.Elc.NoSolar.Elec</t>
  </si>
  <si>
    <t>FEC_per_household.kWh.MT.Res.HHnew.Thermal.SH.Oil.WH.Elc.Solar</t>
  </si>
  <si>
    <t>FEC_per_household.kWh.MT.Res.HHnew.Thermal.SH.Oil.WH.Elc.Solar.Elec</t>
  </si>
  <si>
    <t>FEC_per_household.kWh.MT.Res.HHnew.Thermal.SH.Oil.WH.Elc.Solar.Solar</t>
  </si>
  <si>
    <t>FEC_per_household.kWh.MT.Res.HHnew.Thermal.SH.Oil.CO</t>
  </si>
  <si>
    <t>FEC_per_household.kWh.MT.Res.HHnew.Thermal.SH.Oil.CO.LPG.LPG</t>
  </si>
  <si>
    <t>FEC_per_household.kWh.MT.Res.HHnew.Thermal.SH.Oil.CO.Elc.Elec</t>
  </si>
  <si>
    <t>FEC_per_household.kWh.MT.Res.HHnew.Thermal.SH.Gas</t>
  </si>
  <si>
    <t>FEC_per_household.kWh.MT.Res.HHnew.Thermal.SH.Gas.SH</t>
  </si>
  <si>
    <t>FEC_per_household.kWh.MT.Res.HHnew.Thermal.SH.Gas.SH.Gas</t>
  </si>
  <si>
    <t>FEC_per_household.kWh.MT.Res.HHnew.Thermal.SH.Gas.SH.Elec</t>
  </si>
  <si>
    <t>FEC_per_household.kWh.MT.Res.HHnew.Thermal.SH.Gas.SC</t>
  </si>
  <si>
    <t>FEC_per_household.kWh.MT.Res.HHnew.Thermal.SH.Gas.SC.AC.Elec</t>
  </si>
  <si>
    <t>FEC_per_household.kWh.MT.Res.HHnew.Thermal.SH.Gas.WH</t>
  </si>
  <si>
    <t>FEC_per_household.kWh.MT.Res.HHnew.Thermal.SH.Gas.WH.Gas.NoSolar.Gas</t>
  </si>
  <si>
    <t>FEC_per_household.kWh.MT.Res.HHnew.Thermal.SH.Gas.WH.Gas.Solar</t>
  </si>
  <si>
    <t>FEC_per_household.kWh.MT.Res.HHnew.Thermal.SH.Gas.WH.Gas.Solar.Gas</t>
  </si>
  <si>
    <t>FEC_per_household.kWh.MT.Res.HHnew.Thermal.SH.Gas.WH.Gas.Solar.Solar</t>
  </si>
  <si>
    <t>FEC_per_household.kWh.MT.Res.HHnew.Thermal.SH.Gas.WH.Elc.NoSolar.Elec</t>
  </si>
  <si>
    <t>FEC_per_household.kWh.MT.Res.HHnew.Thermal.SH.Gas.WH.Elc.Solar</t>
  </si>
  <si>
    <t>FEC_per_household.kWh.MT.Res.HHnew.Thermal.SH.Gas.WH.Elc.Solar.Elec</t>
  </si>
  <si>
    <t>FEC_per_household.kWh.MT.Res.HHnew.Thermal.SH.Gas.WH.Elc.Solar.Solar</t>
  </si>
  <si>
    <t>FEC_per_household.kWh.MT.Res.HHnew.Thermal.SH.Gas.CO</t>
  </si>
  <si>
    <t>FEC_per_household.kWh.MT.Res.HHnew.Thermal.SH.Gas.CO.Gas.Gas</t>
  </si>
  <si>
    <t>FEC_per_household.kWh.MT.Res.HHnew.Thermal.SH.Gas.CO.Elc.Elec</t>
  </si>
  <si>
    <t>FEC_per_household.kWh.MT.Res.HHnew.Thermal.SH.Biomass</t>
  </si>
  <si>
    <t>FEC_per_household.kWh.MT.Res.HHnew.Thermal.SH.Biomass.SH</t>
  </si>
  <si>
    <t>FEC_per_household.kWh.MT.Res.HHnew.Thermal.SH.Biomass.SH.Biomass</t>
  </si>
  <si>
    <t>FEC_per_household.kWh.MT.Res.HHnew.Thermal.SH.Biomass.SH.Elec</t>
  </si>
  <si>
    <t>FEC_per_household.kWh.MT.Res.HHnew.Thermal.SH.Biomass.SC</t>
  </si>
  <si>
    <t>FEC_per_household.kWh.MT.Res.HHnew.Thermal.SH.Biomass.SC.AC.Elec</t>
  </si>
  <si>
    <t>FEC_per_household.kWh.MT.Res.HHnew.Thermal.SH.Biomass.WH</t>
  </si>
  <si>
    <t>FEC_per_household.kWh.MT.Res.HHnew.Thermal.SH.Biomass.WH.Biomass.NoSolar.Biomass</t>
  </si>
  <si>
    <t>FEC_per_household.kWh.MT.Res.HHnew.Thermal.SH.Biomass.WH.Biomass.Solar</t>
  </si>
  <si>
    <t>FEC_per_household.kWh.MT.Res.HHnew.Thermal.SH.Biomass.WH.Biomass.Solar.Biomass</t>
  </si>
  <si>
    <t>FEC_per_household.kWh.MT.Res.HHnew.Thermal.SH.Biomass.WH.Biomass.Solar.Solar</t>
  </si>
  <si>
    <t>FEC_per_household.kWh.MT.Res.HHnew.Thermal.SH.Biomass.WH.LPG.NoSolar.LPG</t>
  </si>
  <si>
    <t>FEC_per_household.kWh.MT.Res.HHnew.Thermal.SH.Biomass.WH.LPG.Solar</t>
  </si>
  <si>
    <t>FEC_per_household.kWh.MT.Res.HHnew.Thermal.SH.Biomass.WH.LPG.Solar.LPG</t>
  </si>
  <si>
    <t>FEC_per_household.kWh.MT.Res.HHnew.Thermal.SH.Biomass.WH.LPG.Solar.Solar</t>
  </si>
  <si>
    <t>FEC_per_household.kWh.MT.Res.HHnew.Thermal.SH.Biomass.WH.Elc.NoSolar.Elec</t>
  </si>
  <si>
    <t>FEC_per_household.kWh.MT.Res.HHnew.Thermal.SH.Biomass.WH.Elc.Solar</t>
  </si>
  <si>
    <t>FEC_per_household.kWh.MT.Res.HHnew.Thermal.SH.Biomass.WH.Elc.Solar.Elec</t>
  </si>
  <si>
    <t>FEC_per_household.kWh.MT.Res.HHnew.Thermal.SH.Biomass.WH.Elc.Solar.Solar</t>
  </si>
  <si>
    <t>FEC_per_household.kWh.MT.Res.HHnew.Thermal.SH.Biomass.CO</t>
  </si>
  <si>
    <t>FEC_per_household.kWh.MT.Res.HHnew.Thermal.SH.Biomass.CO.Biomass.Biomass</t>
  </si>
  <si>
    <t>FEC_per_household.kWh.MT.Res.HHnew.Thermal.SH.Biomass.CO.LPG.LPG</t>
  </si>
  <si>
    <t>FEC_per_household.kWh.MT.Res.HHnew.Thermal.SH.Biomass.CO.Elc.Elec</t>
  </si>
  <si>
    <t>FEC_per_household.kWh.MT.Res.HHnew.Thermal.SH.Geo</t>
  </si>
  <si>
    <t>FEC_per_household.kWh.MT.Res.HHnew.Thermal.SH.Geo.SH</t>
  </si>
  <si>
    <t>FEC_per_household.kWh.MT.Res.HHnew.Thermal.SH.Geo.SH.Geo</t>
  </si>
  <si>
    <t>FEC_per_household.kWh.MT.Res.HHnew.Thermal.SH.Geo.SH.Elec</t>
  </si>
  <si>
    <t>FEC_per_household.kWh.MT.Res.HHnew.Thermal.SH.Geo.SC</t>
  </si>
  <si>
    <t>FEC_per_household.kWh.MT.Res.HHnew.Thermal.SH.Geo.SC.AC.Elec</t>
  </si>
  <si>
    <t>FEC_per_household.kWh.MT.Res.HHnew.Thermal.SH.Geo.WH</t>
  </si>
  <si>
    <t>FEC_per_household.kWh.MT.Res.HHnew.Thermal.SH.Geo.WH.Geo.NoSolar.Geo</t>
  </si>
  <si>
    <t>FEC_per_household.kWh.MT.Res.HHnew.Thermal.SH.Geo.WH.Geo.Solar</t>
  </si>
  <si>
    <t>FEC_per_household.kWh.MT.Res.HHnew.Thermal.SH.Geo.WH.Geo.Solar.Geo</t>
  </si>
  <si>
    <t>FEC_per_household.kWh.MT.Res.HHnew.Thermal.SH.Geo.WH.Geo.Solar.Solar</t>
  </si>
  <si>
    <t>FEC_per_household.kWh.MT.Res.HHnew.Thermal.SH.Geo.WH.Elc.NoSolar.Elec</t>
  </si>
  <si>
    <t>FEC_per_household.kWh.MT.Res.HHnew.Thermal.SH.Geo.WH.Elc.Solar</t>
  </si>
  <si>
    <t>FEC_per_household.kWh.MT.Res.HHnew.Thermal.SH.Geo.WH.Elc.Solar.Elec</t>
  </si>
  <si>
    <t>FEC_per_household.kWh.MT.Res.HHnew.Thermal.SH.Geo.WH.Elc.Solar.Solar</t>
  </si>
  <si>
    <t>FEC_per_household.kWh.MT.Res.HHnew.Thermal.SH.Geo.CO</t>
  </si>
  <si>
    <t>FEC_per_household.kWh.MT.Res.HHnew.Thermal.SH.Geo.CO.LPG.LPG</t>
  </si>
  <si>
    <t>FEC_per_household.kWh.MT.Res.HHnew.Thermal.SH.Geo.CO.Elc.Elec</t>
  </si>
  <si>
    <t>FEC_per_household.kWh.MT.Res.HHnew.Thermal.SH.DistrHeat</t>
  </si>
  <si>
    <t>FEC_per_household.kWh.MT.Res.HHnew.Thermal.SH.DistrHeat.SH</t>
  </si>
  <si>
    <t>FEC_per_household.kWh.MT.Res.HHnew.Thermal.SH.DistrHeat.SH.Steam_Distr</t>
  </si>
  <si>
    <t>FEC_per_household.kWh.MT.Res.HHnew.Thermal.SH.DistrHeat.SH.Elec</t>
  </si>
  <si>
    <t>FEC_per_household.kWh.MT.Res.HHnew.Thermal.SH.DistrHeat.SC</t>
  </si>
  <si>
    <t>FEC_per_household.kWh.MT.Res.HHnew.Thermal.SH.DistrHeat.SC.AC.Elec</t>
  </si>
  <si>
    <t>FEC_per_household.kWh.MT.Res.HHnew.Thermal.SH.DistrHeat.WH</t>
  </si>
  <si>
    <t>FEC_per_household.kWh.MT.Res.HHnew.Thermal.SH.DistrHeat.WH.DistrHeat.NoSolar.Steam_Distr</t>
  </si>
  <si>
    <t>FEC_per_household.kWh.MT.Res.HHnew.Thermal.SH.DistrHeat.WH.DistrHeat.Solar</t>
  </si>
  <si>
    <t>FEC_per_household.kWh.MT.Res.HHnew.Thermal.SH.DistrHeat.WH.DistrHeat.Solar.Steam_Distr</t>
  </si>
  <si>
    <t>FEC_per_household.kWh.MT.Res.HHnew.Thermal.SH.DistrHeat.WH.DistrHeat.Solar.Solar</t>
  </si>
  <si>
    <t>FEC_per_household.kWh.MT.Res.HHnew.Thermal.SH.DistrHeat.WH.Elc.NoSolar.Elec</t>
  </si>
  <si>
    <t>FEC_per_household.kWh.MT.Res.HHnew.Thermal.SH.DistrHeat.WH.Elc.Solar</t>
  </si>
  <si>
    <t>FEC_per_household.kWh.MT.Res.HHnew.Thermal.SH.DistrHeat.WH.Elc.Solar.Elec</t>
  </si>
  <si>
    <t>FEC_per_household.kWh.MT.Res.HHnew.Thermal.SH.DistrHeat.WH.Elc.Solar.Solar</t>
  </si>
  <si>
    <t>FEC_per_household.kWh.MT.Res.HHnew.Thermal.SH.DistrHeat.CO</t>
  </si>
  <si>
    <t>FEC_per_household.kWh.MT.Res.HHnew.Thermal.SH.DistrHeat.CO.LPG.LPG</t>
  </si>
  <si>
    <t>FEC_per_household.kWh.MT.Res.HHnew.Thermal.SH.DistrHeat.CO.Elc.Elec</t>
  </si>
  <si>
    <t>FEC_per_household.kWh.MT.Res.HHnew.Thermal.SH.AdvElc</t>
  </si>
  <si>
    <t>FEC_per_household.kWh.MT.Res.HHnew.Thermal.SH.AdvElc.SH</t>
  </si>
  <si>
    <t>FEC_per_household.kWh.MT.Res.HHnew.Thermal.SH.AdvElc.SH.Elec</t>
  </si>
  <si>
    <t>FEC_per_household.kWh.MT.Res.HHnew.Thermal.SH.AdvElc.SC</t>
  </si>
  <si>
    <t>FEC_per_household.kWh.MT.Res.HHnew.Thermal.SH.AdvElc.SC.AC.Elec</t>
  </si>
  <si>
    <t>FEC_per_household.kWh.MT.Res.HHnew.Thermal.SH.AdvElc.WH</t>
  </si>
  <si>
    <t>FEC_per_household.kWh.MT.Res.HHnew.Thermal.SH.AdvElc.WH.LPG.NoSolar.LPG</t>
  </si>
  <si>
    <t>FEC_per_household.kWh.MT.Res.HHnew.Thermal.SH.AdvElc.WH.LPG.Solar</t>
  </si>
  <si>
    <t>FEC_per_household.kWh.MT.Res.HHnew.Thermal.SH.AdvElc.WH.LPG.Solar.LPG</t>
  </si>
  <si>
    <t>FEC_per_household.kWh.MT.Res.HHnew.Thermal.SH.AdvElc.WH.LPG.Solar.Solar</t>
  </si>
  <si>
    <t>FEC_per_household.kWh.MT.Res.HHnew.Thermal.SH.AdvElc.WH.Elc.NoSolar.Elec</t>
  </si>
  <si>
    <t>FEC_per_household.kWh.MT.Res.HHnew.Thermal.SH.AdvElc.WH.Elc.Solar</t>
  </si>
  <si>
    <t>FEC_per_household.kWh.MT.Res.HHnew.Thermal.SH.AdvElc.WH.Elc.Solar.Elec</t>
  </si>
  <si>
    <t>FEC_per_household.kWh.MT.Res.HHnew.Thermal.SH.AdvElc.WH.Elc.Solar.Solar</t>
  </si>
  <si>
    <t>FEC_per_household.kWh.MT.Res.HHnew.Thermal.SH.AdvElc.CO</t>
  </si>
  <si>
    <t>FEC_per_household.kWh.MT.Res.HHnew.Thermal.SH.AdvElc.CO.LPG.LPG</t>
  </si>
  <si>
    <t>FEC_per_household.kWh.MT.Res.HHnew.Thermal.SH.AdvElc.CO.Elc.Elec</t>
  </si>
  <si>
    <t>FEC_per_household.kWh.MT.Res.HHnew.Thermal.SH.ConvElc</t>
  </si>
  <si>
    <t>FEC_per_household.kWh.MT.Res.HHnew.Thermal.SH.ConvElc.SH</t>
  </si>
  <si>
    <t>FEC_per_household.kWh.MT.Res.HHnew.Thermal.SH.ConvElc.SH.Elec</t>
  </si>
  <si>
    <t>FEC_per_household.kWh.MT.Res.HHnew.Thermal.SH.ConvElc.SC</t>
  </si>
  <si>
    <t>FEC_per_household.kWh.MT.Res.HHnew.Thermal.SH.ConvElc.SC.AC.Elec</t>
  </si>
  <si>
    <t>FEC_per_household.kWh.MT.Res.HHnew.Thermal.SH.ConvElc.WH</t>
  </si>
  <si>
    <t>FEC_per_household.kWh.MT.Res.HHnew.Thermal.SH.ConvElc.WH.LPG.NoSolar.LPG</t>
  </si>
  <si>
    <t>FEC_per_household.kWh.MT.Res.HHnew.Thermal.SH.ConvElc.WH.LPG.Solar</t>
  </si>
  <si>
    <t>FEC_per_household.kWh.MT.Res.HHnew.Thermal.SH.ConvElc.WH.LPG.Solar.LPG</t>
  </si>
  <si>
    <t>FEC_per_household.kWh.MT.Res.HHnew.Thermal.SH.ConvElc.WH.LPG.Solar.Solar</t>
  </si>
  <si>
    <t>FEC_per_household.kWh.MT.Res.HHnew.Thermal.SH.ConvElc.WH.Elc.NoSolar.Elec</t>
  </si>
  <si>
    <t>FEC_per_household.kWh.MT.Res.HHnew.Thermal.SH.ConvElc.WH.Elc.Solar</t>
  </si>
  <si>
    <t>FEC_per_household.kWh.MT.Res.HHnew.Thermal.SH.ConvElc.WH.Elc.Solar.Elec</t>
  </si>
  <si>
    <t>FEC_per_household.kWh.MT.Res.HHnew.Thermal.SH.ConvElc.WH.Elc.Solar.Solar</t>
  </si>
  <si>
    <t>FEC_per_household.kWh.MT.Res.HHnew.Thermal.SH.ConvElc.CO</t>
  </si>
  <si>
    <t>FEC_per_household.kWh.MT.Res.HHnew.Thermal.SH.ConvElc.CO.LPG.LPG</t>
  </si>
  <si>
    <t>FEC_per_household.kWh.MT.Res.HHnew.Thermal.SH.ConvElc.CO.Elc.Elec</t>
  </si>
  <si>
    <t>MT - Thermal energy service of new and renovated households (detailed structure)</t>
  </si>
  <si>
    <t>TES_per_household.kWh.MT.Res.HHnew.Thermal.SH.Solids</t>
  </si>
  <si>
    <t>TES_per_household.kWh.MT.Res.HHnew.Thermal.SH.Solids.SH</t>
  </si>
  <si>
    <t>TES_per_household.kWh.MT.Res.HHnew.Thermal.SH.Solids.SH.Solids</t>
  </si>
  <si>
    <t>TES_per_household.kWh.MT.Res.HHnew.Thermal.SH.Solids.SH.Elec</t>
  </si>
  <si>
    <t>TES_per_household.kWh.MT.Res.HHnew.Thermal.SH.Solids.SC</t>
  </si>
  <si>
    <t>TES_per_household.kWh.MT.Res.HHnew.Thermal.SH.Solids.SC.AC.Elec</t>
  </si>
  <si>
    <t>TES_per_household.kWh.MT.Res.HHnew.Thermal.SH.Solids.WH</t>
  </si>
  <si>
    <t>TES_per_household.kWh.MT.Res.HHnew.Thermal.SH.Solids.WH.Solids.NoSolar.Solids</t>
  </si>
  <si>
    <t>TES_per_household.kWh.MT.Res.HHnew.Thermal.SH.Solids.WH.LPG.NoSolar.LPG</t>
  </si>
  <si>
    <t>TES_per_household.kWh.MT.Res.HHnew.Thermal.SH.Solids.WH.LPG.Solar</t>
  </si>
  <si>
    <t>TES_per_household.kWh.MT.Res.HHnew.Thermal.SH.Solids.WH.LPG.Solar.LPG</t>
  </si>
  <si>
    <t>TES_per_household.kWh.MT.Res.HHnew.Thermal.SH.Solids.WH.LPG.Solar.Solar</t>
  </si>
  <si>
    <t>TES_per_household.kWh.MT.Res.HHnew.Thermal.SH.Solids.WH.Elc.NoSolar.Elec</t>
  </si>
  <si>
    <t>TES_per_household.kWh.MT.Res.HHnew.Thermal.SH.Solids.WH.Elc.Solar</t>
  </si>
  <si>
    <t>TES_per_household.kWh.MT.Res.HHnew.Thermal.SH.Solids.WH.Elc.Solar.Elec</t>
  </si>
  <si>
    <t>TES_per_household.kWh.MT.Res.HHnew.Thermal.SH.Solids.WH.Elc.Solar.Solar</t>
  </si>
  <si>
    <t>TES_per_household.kWh.MT.Res.HHnew.Thermal.SH.Solids.CO</t>
  </si>
  <si>
    <t>TES_per_household.kWh.MT.Res.HHnew.Thermal.SH.Solids.CO.Solids.Solids</t>
  </si>
  <si>
    <t>TES_per_household.kWh.MT.Res.HHnew.Thermal.SH.Solids.CO.LPG.LPG</t>
  </si>
  <si>
    <t>TES_per_household.kWh.MT.Res.HHnew.Thermal.SH.Solids.CO.Elc.Elec</t>
  </si>
  <si>
    <t>TES_per_household.kWh.MT.Res.HHnew.Thermal.SH.LPG</t>
  </si>
  <si>
    <t>TES_per_household.kWh.MT.Res.HHnew.Thermal.SH.LPG.SH</t>
  </si>
  <si>
    <t>TES_per_household.kWh.MT.Res.HHnew.Thermal.SH.LPG.SH.LPG</t>
  </si>
  <si>
    <t>TES_per_household.kWh.MT.Res.HHnew.Thermal.SH.LPG.SH.Elec</t>
  </si>
  <si>
    <t>TES_per_household.kWh.MT.Res.HHnew.Thermal.SH.LPG.SC</t>
  </si>
  <si>
    <t>TES_per_household.kWh.MT.Res.HHnew.Thermal.SH.LPG.SC.AC.Elec</t>
  </si>
  <si>
    <t>TES_per_household.kWh.MT.Res.HHnew.Thermal.SH.LPG.WH</t>
  </si>
  <si>
    <t>TES_per_household.kWh.MT.Res.HHnew.Thermal.SH.LPG.WH.LPG.NoSolar.LPG</t>
  </si>
  <si>
    <t>TES_per_household.kWh.MT.Res.HHnew.Thermal.SH.LPG.WH.LPG.Solar</t>
  </si>
  <si>
    <t>TES_per_household.kWh.MT.Res.HHnew.Thermal.SH.LPG.WH.LPG.Solar.LPG</t>
  </si>
  <si>
    <t>TES_per_household.kWh.MT.Res.HHnew.Thermal.SH.LPG.WH.LPG.Solar.Solar</t>
  </si>
  <si>
    <t>TES_per_household.kWh.MT.Res.HHnew.Thermal.SH.LPG.WH.Elc.NoSolar.Elec</t>
  </si>
  <si>
    <t>TES_per_household.kWh.MT.Res.HHnew.Thermal.SH.LPG.WH.Elc.Solar</t>
  </si>
  <si>
    <t>TES_per_household.kWh.MT.Res.HHnew.Thermal.SH.LPG.WH.Elc.Solar.Elec</t>
  </si>
  <si>
    <t>TES_per_household.kWh.MT.Res.HHnew.Thermal.SH.LPG.WH.Elc.Solar.Solar</t>
  </si>
  <si>
    <t>TES_per_household.kWh.MT.Res.HHnew.Thermal.SH.LPG.CO</t>
  </si>
  <si>
    <t>TES_per_household.kWh.MT.Res.HHnew.Thermal.SH.LPG.CO.LPG.LPG</t>
  </si>
  <si>
    <t>TES_per_household.kWh.MT.Res.HHnew.Thermal.SH.LPG.CO.Elc.Elec</t>
  </si>
  <si>
    <t>TES_per_household.kWh.MT.Res.HHnew.Thermal.SH.Oil</t>
  </si>
  <si>
    <t>TES_per_household.kWh.MT.Res.HHnew.Thermal.SH.Oil.SH</t>
  </si>
  <si>
    <t>TES_per_household.kWh.MT.Res.HHnew.Thermal.SH.Oil.SH.Oil</t>
  </si>
  <si>
    <t>TES_per_household.kWh.MT.Res.HHnew.Thermal.SH.Oil.SH.Elec</t>
  </si>
  <si>
    <t>TES_per_household.kWh.MT.Res.HHnew.Thermal.SH.Oil.SC</t>
  </si>
  <si>
    <t>TES_per_household.kWh.MT.Res.HHnew.Thermal.SH.Oil.SC.AC.Elec</t>
  </si>
  <si>
    <t>TES_per_household.kWh.MT.Res.HHnew.Thermal.SH.Oil.WH</t>
  </si>
  <si>
    <t>TES_per_household.kWh.MT.Res.HHnew.Thermal.SH.Oil.WH.Oil.NoSolar.Oil</t>
  </si>
  <si>
    <t>TES_per_household.kWh.MT.Res.HHnew.Thermal.SH.Oil.WH.Oil.Solar</t>
  </si>
  <si>
    <t>TES_per_household.kWh.MT.Res.HHnew.Thermal.SH.Oil.WH.Oil.Solar.Oil</t>
  </si>
  <si>
    <t>TES_per_household.kWh.MT.Res.HHnew.Thermal.SH.Oil.WH.Oil.Solar.Solar</t>
  </si>
  <si>
    <t>TES_per_household.kWh.MT.Res.HHnew.Thermal.SH.Oil.WH.Elc.NoSolar.Elec</t>
  </si>
  <si>
    <t>TES_per_household.kWh.MT.Res.HHnew.Thermal.SH.Oil.WH.Elc.Solar</t>
  </si>
  <si>
    <t>TES_per_household.kWh.MT.Res.HHnew.Thermal.SH.Oil.WH.Elc.Solar.Elec</t>
  </si>
  <si>
    <t>TES_per_household.kWh.MT.Res.HHnew.Thermal.SH.Oil.WH.Elc.Solar.Solar</t>
  </si>
  <si>
    <t>TES_per_household.kWh.MT.Res.HHnew.Thermal.SH.Oil.CO</t>
  </si>
  <si>
    <t>TES_per_household.kWh.MT.Res.HHnew.Thermal.SH.Oil.CO.LPG.LPG</t>
  </si>
  <si>
    <t>TES_per_household.kWh.MT.Res.HHnew.Thermal.SH.Oil.CO.Elc.Elec</t>
  </si>
  <si>
    <t>TES_per_household.kWh.MT.Res.HHnew.Thermal.SH.Gas</t>
  </si>
  <si>
    <t>TES_per_household.kWh.MT.Res.HHnew.Thermal.SH.Gas.SH</t>
  </si>
  <si>
    <t>TES_per_household.kWh.MT.Res.HHnew.Thermal.SH.Gas.SH.Gas</t>
  </si>
  <si>
    <t>TES_per_household.kWh.MT.Res.HHnew.Thermal.SH.Gas.SH.Elec</t>
  </si>
  <si>
    <t>TES_per_household.kWh.MT.Res.HHnew.Thermal.SH.Gas.SC</t>
  </si>
  <si>
    <t>TES_per_household.kWh.MT.Res.HHnew.Thermal.SH.Gas.SC.AC.Elec</t>
  </si>
  <si>
    <t>TES_per_household.kWh.MT.Res.HHnew.Thermal.SH.Gas.WH</t>
  </si>
  <si>
    <t>TES_per_household.kWh.MT.Res.HHnew.Thermal.SH.Gas.WH.Gas.NoSolar.Gas</t>
  </si>
  <si>
    <t>TES_per_household.kWh.MT.Res.HHnew.Thermal.SH.Gas.WH.Gas.Solar</t>
  </si>
  <si>
    <t>TES_per_household.kWh.MT.Res.HHnew.Thermal.SH.Gas.WH.Gas.Solar.Gas</t>
  </si>
  <si>
    <t>TES_per_household.kWh.MT.Res.HHnew.Thermal.SH.Gas.WH.Gas.Solar.Solar</t>
  </si>
  <si>
    <t>TES_per_household.kWh.MT.Res.HHnew.Thermal.SH.Gas.WH.Elc.NoSolar.Elec</t>
  </si>
  <si>
    <t>TES_per_household.kWh.MT.Res.HHnew.Thermal.SH.Gas.WH.Elc.Solar</t>
  </si>
  <si>
    <t>TES_per_household.kWh.MT.Res.HHnew.Thermal.SH.Gas.WH.Elc.Solar.Elec</t>
  </si>
  <si>
    <t>TES_per_household.kWh.MT.Res.HHnew.Thermal.SH.Gas.WH.Elc.Solar.Solar</t>
  </si>
  <si>
    <t>TES_per_household.kWh.MT.Res.HHnew.Thermal.SH.Gas.CO</t>
  </si>
  <si>
    <t>TES_per_household.kWh.MT.Res.HHnew.Thermal.SH.Gas.CO.Gas.Gas</t>
  </si>
  <si>
    <t>TES_per_household.kWh.MT.Res.HHnew.Thermal.SH.Gas.CO.Elc.Elec</t>
  </si>
  <si>
    <t>TES_per_household.kWh.MT.Res.HHnew.Thermal.SH.Biomass</t>
  </si>
  <si>
    <t>TES_per_household.kWh.MT.Res.HHnew.Thermal.SH.Biomass.SH</t>
  </si>
  <si>
    <t>TES_per_household.kWh.MT.Res.HHnew.Thermal.SH.Biomass.SH.Biomass</t>
  </si>
  <si>
    <t>TES_per_household.kWh.MT.Res.HHnew.Thermal.SH.Biomass.SH.Elec</t>
  </si>
  <si>
    <t>TES_per_household.kWh.MT.Res.HHnew.Thermal.SH.Biomass.SC</t>
  </si>
  <si>
    <t>TES_per_household.kWh.MT.Res.HHnew.Thermal.SH.Biomass.SC.AC.Elec</t>
  </si>
  <si>
    <t>TES_per_household.kWh.MT.Res.HHnew.Thermal.SH.Biomass.WH</t>
  </si>
  <si>
    <t>TES_per_household.kWh.MT.Res.HHnew.Thermal.SH.Biomass.WH.Biomass.NoSolar.Biomass</t>
  </si>
  <si>
    <t>TES_per_household.kWh.MT.Res.HHnew.Thermal.SH.Biomass.WH.Biomass.Solar</t>
  </si>
  <si>
    <t>TES_per_household.kWh.MT.Res.HHnew.Thermal.SH.Biomass.WH.Biomass.Solar.Biomass</t>
  </si>
  <si>
    <t>TES_per_household.kWh.MT.Res.HHnew.Thermal.SH.Biomass.WH.Biomass.Solar.Solar</t>
  </si>
  <si>
    <t>TES_per_household.kWh.MT.Res.HHnew.Thermal.SH.Biomass.WH.LPG.NoSolar.LPG</t>
  </si>
  <si>
    <t>TES_per_household.kWh.MT.Res.HHnew.Thermal.SH.Biomass.WH.LPG.Solar</t>
  </si>
  <si>
    <t>TES_per_household.kWh.MT.Res.HHnew.Thermal.SH.Biomass.WH.LPG.Solar.LPG</t>
  </si>
  <si>
    <t>TES_per_household.kWh.MT.Res.HHnew.Thermal.SH.Biomass.WH.LPG.Solar.Solar</t>
  </si>
  <si>
    <t>TES_per_household.kWh.MT.Res.HHnew.Thermal.SH.Biomass.WH.Elc.NoSolar.Elec</t>
  </si>
  <si>
    <t>TES_per_household.kWh.MT.Res.HHnew.Thermal.SH.Biomass.WH.Elc.Solar</t>
  </si>
  <si>
    <t>TES_per_household.kWh.MT.Res.HHnew.Thermal.SH.Biomass.WH.Elc.Solar.Elec</t>
  </si>
  <si>
    <t>TES_per_household.kWh.MT.Res.HHnew.Thermal.SH.Biomass.WH.Elc.Solar.Solar</t>
  </si>
  <si>
    <t>TES_per_household.kWh.MT.Res.HHnew.Thermal.SH.Biomass.CO</t>
  </si>
  <si>
    <t>TES_per_household.kWh.MT.Res.HHnew.Thermal.SH.Biomass.CO.Biomass.Biomass</t>
  </si>
  <si>
    <t>TES_per_household.kWh.MT.Res.HHnew.Thermal.SH.Biomass.CO.LPG.LPG</t>
  </si>
  <si>
    <t>TES_per_household.kWh.MT.Res.HHnew.Thermal.SH.Biomass.CO.Elc.Elec</t>
  </si>
  <si>
    <t>TES_per_household.kWh.MT.Res.HHnew.Thermal.SH.Geo</t>
  </si>
  <si>
    <t>TES_per_household.kWh.MT.Res.HHnew.Thermal.SH.Geo.SH</t>
  </si>
  <si>
    <t>TES_per_household.kWh.MT.Res.HHnew.Thermal.SH.Geo.SH.Geo</t>
  </si>
  <si>
    <t>TES_per_household.kWh.MT.Res.HHnew.Thermal.SH.Geo.SH.Elec</t>
  </si>
  <si>
    <t>TES_per_household.kWh.MT.Res.HHnew.Thermal.SH.Geo.SC</t>
  </si>
  <si>
    <t>TES_per_household.kWh.MT.Res.HHnew.Thermal.SH.Geo.SC.AC.Elec</t>
  </si>
  <si>
    <t>TES_per_household.kWh.MT.Res.HHnew.Thermal.SH.Geo.WH</t>
  </si>
  <si>
    <t>TES_per_household.kWh.MT.Res.HHnew.Thermal.SH.Geo.WH.Geo.NoSolar.Geo</t>
  </si>
  <si>
    <t>TES_per_household.kWh.MT.Res.HHnew.Thermal.SH.Geo.WH.Geo.Solar</t>
  </si>
  <si>
    <t>TES_per_household.kWh.MT.Res.HHnew.Thermal.SH.Geo.WH.Geo.Solar.Geo</t>
  </si>
  <si>
    <t>TES_per_household.kWh.MT.Res.HHnew.Thermal.SH.Geo.WH.Geo.Solar.Solar</t>
  </si>
  <si>
    <t>TES_per_household.kWh.MT.Res.HHnew.Thermal.SH.Geo.WH.Elc.NoSolar.Elec</t>
  </si>
  <si>
    <t>TES_per_household.kWh.MT.Res.HHnew.Thermal.SH.Geo.WH.Elc.Solar</t>
  </si>
  <si>
    <t>TES_per_household.kWh.MT.Res.HHnew.Thermal.SH.Geo.WH.Elc.Solar.Elec</t>
  </si>
  <si>
    <t>TES_per_household.kWh.MT.Res.HHnew.Thermal.SH.Geo.WH.Elc.Solar.Solar</t>
  </si>
  <si>
    <t>TES_per_household.kWh.MT.Res.HHnew.Thermal.SH.Geo.CO</t>
  </si>
  <si>
    <t>TES_per_household.kWh.MT.Res.HHnew.Thermal.SH.Geo.CO.LPG.LPG</t>
  </si>
  <si>
    <t>TES_per_household.kWh.MT.Res.HHnew.Thermal.SH.Geo.CO.Elc.Elec</t>
  </si>
  <si>
    <t>TES_per_household.kWh.MT.Res.HHnew.Thermal.SH.DistrHeat</t>
  </si>
  <si>
    <t>TES_per_household.kWh.MT.Res.HHnew.Thermal.SH.DistrHeat.SH</t>
  </si>
  <si>
    <t>TES_per_household.kWh.MT.Res.HHnew.Thermal.SH.DistrHeat.SH.Steam_Distr</t>
  </si>
  <si>
    <t>TES_per_household.kWh.MT.Res.HHnew.Thermal.SH.DistrHeat.SH.Elec</t>
  </si>
  <si>
    <t>TES_per_household.kWh.MT.Res.HHnew.Thermal.SH.DistrHeat.SC</t>
  </si>
  <si>
    <t>TES_per_household.kWh.MT.Res.HHnew.Thermal.SH.DistrHeat.SC.AC.Elec</t>
  </si>
  <si>
    <t>TES_per_household.kWh.MT.Res.HHnew.Thermal.SH.DistrHeat.WH</t>
  </si>
  <si>
    <t>TES_per_household.kWh.MT.Res.HHnew.Thermal.SH.DistrHeat.WH.DistrHeat.NoSolar.Steam_Distr</t>
  </si>
  <si>
    <t>TES_per_household.kWh.MT.Res.HHnew.Thermal.SH.DistrHeat.WH.DistrHeat.Solar</t>
  </si>
  <si>
    <t>TES_per_household.kWh.MT.Res.HHnew.Thermal.SH.DistrHeat.WH.DistrHeat.Solar.Steam_Distr</t>
  </si>
  <si>
    <t>TES_per_household.kWh.MT.Res.HHnew.Thermal.SH.DistrHeat.WH.DistrHeat.Solar.Solar</t>
  </si>
  <si>
    <t>TES_per_household.kWh.MT.Res.HHnew.Thermal.SH.DistrHeat.WH.Elc.NoSolar.Elec</t>
  </si>
  <si>
    <t>TES_per_household.kWh.MT.Res.HHnew.Thermal.SH.DistrHeat.WH.Elc.Solar</t>
  </si>
  <si>
    <t>TES_per_household.kWh.MT.Res.HHnew.Thermal.SH.DistrHeat.WH.Elc.Solar.Elec</t>
  </si>
  <si>
    <t>TES_per_household.kWh.MT.Res.HHnew.Thermal.SH.DistrHeat.WH.Elc.Solar.Solar</t>
  </si>
  <si>
    <t>TES_per_household.kWh.MT.Res.HHnew.Thermal.SH.DistrHeat.CO</t>
  </si>
  <si>
    <t>TES_per_household.kWh.MT.Res.HHnew.Thermal.SH.DistrHeat.CO.LPG.LPG</t>
  </si>
  <si>
    <t>TES_per_household.kWh.MT.Res.HHnew.Thermal.SH.DistrHeat.CO.Elc.Elec</t>
  </si>
  <si>
    <t>TES_per_household.kWh.MT.Res.HHnew.Thermal.SH.AdvElc</t>
  </si>
  <si>
    <t>TES_per_household.kWh.MT.Res.HHnew.Thermal.SH.AdvElc.SH</t>
  </si>
  <si>
    <t>TES_per_household.kWh.MT.Res.HHnew.Thermal.SH.AdvElc.SH.Elec</t>
  </si>
  <si>
    <t>TES_per_household.kWh.MT.Res.HHnew.Thermal.SH.AdvElc.SC</t>
  </si>
  <si>
    <t>TES_per_household.kWh.MT.Res.HHnew.Thermal.SH.AdvElc.SC.AC.Elec</t>
  </si>
  <si>
    <t>TES_per_household.kWh.MT.Res.HHnew.Thermal.SH.AdvElc.WH</t>
  </si>
  <si>
    <t>TES_per_household.kWh.MT.Res.HHnew.Thermal.SH.AdvElc.WH.LPG.NoSolar.LPG</t>
  </si>
  <si>
    <t>TES_per_household.kWh.MT.Res.HHnew.Thermal.SH.AdvElc.WH.LPG.Solar</t>
  </si>
  <si>
    <t>TES_per_household.kWh.MT.Res.HHnew.Thermal.SH.AdvElc.WH.LPG.Solar.LPG</t>
  </si>
  <si>
    <t>TES_per_household.kWh.MT.Res.HHnew.Thermal.SH.AdvElc.WH.LPG.Solar.Solar</t>
  </si>
  <si>
    <t>TES_per_household.kWh.MT.Res.HHnew.Thermal.SH.AdvElc.WH.Elc.NoSolar.Elec</t>
  </si>
  <si>
    <t>TES_per_household.kWh.MT.Res.HHnew.Thermal.SH.AdvElc.WH.Elc.Solar</t>
  </si>
  <si>
    <t>TES_per_household.kWh.MT.Res.HHnew.Thermal.SH.AdvElc.WH.Elc.Solar.Elec</t>
  </si>
  <si>
    <t>TES_per_household.kWh.MT.Res.HHnew.Thermal.SH.AdvElc.WH.Elc.Solar.Solar</t>
  </si>
  <si>
    <t>TES_per_household.kWh.MT.Res.HHnew.Thermal.SH.AdvElc.CO</t>
  </si>
  <si>
    <t>TES_per_household.kWh.MT.Res.HHnew.Thermal.SH.AdvElc.CO.LPG.LPG</t>
  </si>
  <si>
    <t>TES_per_household.kWh.MT.Res.HHnew.Thermal.SH.AdvElc.CO.Elc.Elec</t>
  </si>
  <si>
    <t>TES_per_household.kWh.MT.Res.HHnew.Thermal.SH.ConvElc</t>
  </si>
  <si>
    <t>TES_per_household.kWh.MT.Res.HHnew.Thermal.SH.ConvElc.SH</t>
  </si>
  <si>
    <t>TES_per_household.kWh.MT.Res.HHnew.Thermal.SH.ConvElc.SH.Elec</t>
  </si>
  <si>
    <t>TES_per_household.kWh.MT.Res.HHnew.Thermal.SH.ConvElc.SC</t>
  </si>
  <si>
    <t>TES_per_household.kWh.MT.Res.HHnew.Thermal.SH.ConvElc.SC.AC.Elec</t>
  </si>
  <si>
    <t>TES_per_household.kWh.MT.Res.HHnew.Thermal.SH.ConvElc.WH</t>
  </si>
  <si>
    <t>TES_per_household.kWh.MT.Res.HHnew.Thermal.SH.ConvElc.WH.LPG.NoSolar.LPG</t>
  </si>
  <si>
    <t>TES_per_household.kWh.MT.Res.HHnew.Thermal.SH.ConvElc.WH.LPG.Solar</t>
  </si>
  <si>
    <t>TES_per_household.kWh.MT.Res.HHnew.Thermal.SH.ConvElc.WH.LPG.Solar.LPG</t>
  </si>
  <si>
    <t>TES_per_household.kWh.MT.Res.HHnew.Thermal.SH.ConvElc.WH.LPG.Solar.Solar</t>
  </si>
  <si>
    <t>TES_per_household.kWh.MT.Res.HHnew.Thermal.SH.ConvElc.WH.Elc.NoSolar.Elec</t>
  </si>
  <si>
    <t>TES_per_household.kWh.MT.Res.HHnew.Thermal.SH.ConvElc.WH.Elc.Solar</t>
  </si>
  <si>
    <t>TES_per_household.kWh.MT.Res.HHnew.Thermal.SH.ConvElc.WH.Elc.Solar.Elec</t>
  </si>
  <si>
    <t>TES_per_household.kWh.MT.Res.HHnew.Thermal.SH.ConvElc.WH.Elc.Solar.Solar</t>
  </si>
  <si>
    <t>TES_per_household.kWh.MT.Res.HHnew.Thermal.SH.ConvElc.CO</t>
  </si>
  <si>
    <t>TES_per_household.kWh.MT.Res.HHnew.Thermal.SH.ConvElc.CO.LPG.LPG</t>
  </si>
  <si>
    <t>TES_per_household.kWh.MT.Res.HHnew.Thermal.SH.ConvElc.CO.Elc.Elec</t>
  </si>
  <si>
    <t>EMI_per_household.kgCO2.MT.Res.HHnew.Thermal.SH.Solids</t>
  </si>
  <si>
    <t>EMI_per_household.kgCO2.MT.Res.HHnew.Thermal.SH.Solids.SH</t>
  </si>
  <si>
    <t>EMI_per_household.kgCO2.MT.Res.HHnew.Thermal.SH.Solids.SH.Solids</t>
  </si>
  <si>
    <t>EMI_per_household.kgCO2.MT.Res.HHnew.Thermal.SH.Solids.SH.Elec</t>
  </si>
  <si>
    <t>EMI_per_household.kgCO2.MT.Res.HHnew.Thermal.SH.Solids.SC</t>
  </si>
  <si>
    <t>EMI_per_household.kgCO2.MT.Res.HHnew.Thermal.SH.Solids.SC.AC.Elec</t>
  </si>
  <si>
    <t>EMI_per_household.kgCO2.MT.Res.HHnew.Thermal.SH.Solids.WH</t>
  </si>
  <si>
    <t>EMI_per_household.kgCO2.MT.Res.HHnew.Thermal.SH.Solids.WH.Solids.NoSolar.Solids</t>
  </si>
  <si>
    <t>EMI_per_household.kgCO2.MT.Res.HHnew.Thermal.SH.Solids.WH.LPG.NoSolar.LPG</t>
  </si>
  <si>
    <t>EMI_per_household.kgCO2.MT.Res.HHnew.Thermal.SH.Solids.WH.LPG.Solar</t>
  </si>
  <si>
    <t>EMI_per_household.kgCO2.MT.Res.HHnew.Thermal.SH.Solids.WH.LPG.Solar.LPG</t>
  </si>
  <si>
    <t>EMI_per_household.kgCO2.MT.Res.HHnew.Thermal.SH.Solids.WH.LPG.Solar.Solar</t>
  </si>
  <si>
    <t>EMI_per_household.kgCO2.MT.Res.HHnew.Thermal.SH.Solids.WH.Elc.NoSolar.Elec</t>
  </si>
  <si>
    <t>EMI_per_household.kgCO2.MT.Res.HHnew.Thermal.SH.Solids.WH.Elc.Solar</t>
  </si>
  <si>
    <t>EMI_per_household.kgCO2.MT.Res.HHnew.Thermal.SH.Solids.WH.Elc.Solar.Elec</t>
  </si>
  <si>
    <t>EMI_per_household.kgCO2.MT.Res.HHnew.Thermal.SH.Solids.WH.Elc.Solar.Solar</t>
  </si>
  <si>
    <t>EMI_per_household.kgCO2.MT.Res.HHnew.Thermal.SH.Solids.CO</t>
  </si>
  <si>
    <t>EMI_per_household.kgCO2.MT.Res.HHnew.Thermal.SH.Solids.CO.Solids.Solids</t>
  </si>
  <si>
    <t>EMI_per_household.kgCO2.MT.Res.HHnew.Thermal.SH.Solids.CO.LPG.LPG</t>
  </si>
  <si>
    <t>EMI_per_household.kgCO2.MT.Res.HHnew.Thermal.SH.Solids.CO.Elc.Elec</t>
  </si>
  <si>
    <t>EMI_per_household.kgCO2.MT.Res.HHnew.Thermal.SH.LPG</t>
  </si>
  <si>
    <t>EMI_per_household.kgCO2.MT.Res.HHnew.Thermal.SH.LPG.SH</t>
  </si>
  <si>
    <t>EMI_per_household.kgCO2.MT.Res.HHnew.Thermal.SH.LPG.SH.LPG</t>
  </si>
  <si>
    <t>EMI_per_household.kgCO2.MT.Res.HHnew.Thermal.SH.LPG.SH.Elec</t>
  </si>
  <si>
    <t>EMI_per_household.kgCO2.MT.Res.HHnew.Thermal.SH.LPG.SC</t>
  </si>
  <si>
    <t>EMI_per_household.kgCO2.MT.Res.HHnew.Thermal.SH.LPG.SC.AC.Elec</t>
  </si>
  <si>
    <t>EMI_per_household.kgCO2.MT.Res.HHnew.Thermal.SH.LPG.WH</t>
  </si>
  <si>
    <t>EMI_per_household.kgCO2.MT.Res.HHnew.Thermal.SH.LPG.WH.LPG.NoSolar.LPG</t>
  </si>
  <si>
    <t>EMI_per_household.kgCO2.MT.Res.HHnew.Thermal.SH.LPG.WH.LPG.Solar</t>
  </si>
  <si>
    <t>EMI_per_household.kgCO2.MT.Res.HHnew.Thermal.SH.LPG.WH.LPG.Solar.LPG</t>
  </si>
  <si>
    <t>EMI_per_household.kgCO2.MT.Res.HHnew.Thermal.SH.LPG.WH.LPG.Solar.Solar</t>
  </si>
  <si>
    <t>EMI_per_household.kgCO2.MT.Res.HHnew.Thermal.SH.LPG.WH.Elc.NoSolar.Elec</t>
  </si>
  <si>
    <t>EMI_per_household.kgCO2.MT.Res.HHnew.Thermal.SH.LPG.WH.Elc.Solar</t>
  </si>
  <si>
    <t>EMI_per_household.kgCO2.MT.Res.HHnew.Thermal.SH.LPG.WH.Elc.Solar.Elec</t>
  </si>
  <si>
    <t>EMI_per_household.kgCO2.MT.Res.HHnew.Thermal.SH.LPG.WH.Elc.Solar.Solar</t>
  </si>
  <si>
    <t>EMI_per_household.kgCO2.MT.Res.HHnew.Thermal.SH.LPG.CO</t>
  </si>
  <si>
    <t>EMI_per_household.kgCO2.MT.Res.HHnew.Thermal.SH.LPG.CO.LPG.LPG</t>
  </si>
  <si>
    <t>EMI_per_household.kgCO2.MT.Res.HHnew.Thermal.SH.LPG.CO.Elc.Elec</t>
  </si>
  <si>
    <t>EMI_per_household.kgCO2.MT.Res.HHnew.Thermal.SH.Oil</t>
  </si>
  <si>
    <t>EMI_per_household.kgCO2.MT.Res.HHnew.Thermal.SH.Oil.SH</t>
  </si>
  <si>
    <t>EMI_per_household.kgCO2.MT.Res.HHnew.Thermal.SH.Oil.SH.Oil</t>
  </si>
  <si>
    <t>EMI_per_household.kgCO2.MT.Res.HHnew.Thermal.SH.Oil.SH.Elec</t>
  </si>
  <si>
    <t>EMI_per_household.kgCO2.MT.Res.HHnew.Thermal.SH.Oil.SC</t>
  </si>
  <si>
    <t>EMI_per_household.kgCO2.MT.Res.HHnew.Thermal.SH.Oil.SC.AC.Elec</t>
  </si>
  <si>
    <t>EMI_per_household.kgCO2.MT.Res.HHnew.Thermal.SH.Oil.WH</t>
  </si>
  <si>
    <t>EMI_per_household.kgCO2.MT.Res.HHnew.Thermal.SH.Oil.WH.Oil.NoSolar.Oil</t>
  </si>
  <si>
    <t>EMI_per_household.kgCO2.MT.Res.HHnew.Thermal.SH.Oil.WH.Oil.Solar</t>
  </si>
  <si>
    <t>EMI_per_household.kgCO2.MT.Res.HHnew.Thermal.SH.Oil.WH.Oil.Solar.Oil</t>
  </si>
  <si>
    <t>EMI_per_household.kgCO2.MT.Res.HHnew.Thermal.SH.Oil.WH.Oil.Solar.Solar</t>
  </si>
  <si>
    <t>EMI_per_household.kgCO2.MT.Res.HHnew.Thermal.SH.Oil.WH.Elc.NoSolar.Elec</t>
  </si>
  <si>
    <t>EMI_per_household.kgCO2.MT.Res.HHnew.Thermal.SH.Oil.WH.Elc.Solar</t>
  </si>
  <si>
    <t>EMI_per_household.kgCO2.MT.Res.HHnew.Thermal.SH.Oil.WH.Elc.Solar.Elec</t>
  </si>
  <si>
    <t>EMI_per_household.kgCO2.MT.Res.HHnew.Thermal.SH.Oil.WH.Elc.Solar.Solar</t>
  </si>
  <si>
    <t>EMI_per_household.kgCO2.MT.Res.HHnew.Thermal.SH.Oil.CO</t>
  </si>
  <si>
    <t>EMI_per_household.kgCO2.MT.Res.HHnew.Thermal.SH.Oil.CO.LPG.LPG</t>
  </si>
  <si>
    <t>EMI_per_household.kgCO2.MT.Res.HHnew.Thermal.SH.Oil.CO.Elc.Elec</t>
  </si>
  <si>
    <t>EMI_per_household.kgCO2.MT.Res.HHnew.Thermal.SH.Gas</t>
  </si>
  <si>
    <t>EMI_per_household.kgCO2.MT.Res.HHnew.Thermal.SH.Gas.SH</t>
  </si>
  <si>
    <t>EMI_per_household.kgCO2.MT.Res.HHnew.Thermal.SH.Gas.SH.Gas</t>
  </si>
  <si>
    <t>EMI_per_household.kgCO2.MT.Res.HHnew.Thermal.SH.Gas.SH.Elec</t>
  </si>
  <si>
    <t>EMI_per_household.kgCO2.MT.Res.HHnew.Thermal.SH.Gas.SC</t>
  </si>
  <si>
    <t>EMI_per_household.kgCO2.MT.Res.HHnew.Thermal.SH.Gas.SC.AC.Elec</t>
  </si>
  <si>
    <t>EMI_per_household.kgCO2.MT.Res.HHnew.Thermal.SH.Gas.WH</t>
  </si>
  <si>
    <t>EMI_per_household.kgCO2.MT.Res.HHnew.Thermal.SH.Gas.WH.Gas.NoSolar.Gas</t>
  </si>
  <si>
    <t>EMI_per_household.kgCO2.MT.Res.HHnew.Thermal.SH.Gas.WH.Gas.Solar</t>
  </si>
  <si>
    <t>EMI_per_household.kgCO2.MT.Res.HHnew.Thermal.SH.Gas.WH.Gas.Solar.Gas</t>
  </si>
  <si>
    <t>EMI_per_household.kgCO2.MT.Res.HHnew.Thermal.SH.Gas.WH.Gas.Solar.Solar</t>
  </si>
  <si>
    <t>EMI_per_household.kgCO2.MT.Res.HHnew.Thermal.SH.Gas.WH.Elc.NoSolar.Elec</t>
  </si>
  <si>
    <t>EMI_per_household.kgCO2.MT.Res.HHnew.Thermal.SH.Gas.WH.Elc.Solar</t>
  </si>
  <si>
    <t>EMI_per_household.kgCO2.MT.Res.HHnew.Thermal.SH.Gas.WH.Elc.Solar.Elec</t>
  </si>
  <si>
    <t>EMI_per_household.kgCO2.MT.Res.HHnew.Thermal.SH.Gas.WH.Elc.Solar.Solar</t>
  </si>
  <si>
    <t>EMI_per_household.kgCO2.MT.Res.HHnew.Thermal.SH.Gas.CO</t>
  </si>
  <si>
    <t>EMI_per_household.kgCO2.MT.Res.HHnew.Thermal.SH.Gas.CO.Gas.Gas</t>
  </si>
  <si>
    <t>EMI_per_household.kgCO2.MT.Res.HHnew.Thermal.SH.Gas.CO.Elc.Elec</t>
  </si>
  <si>
    <t>EMI_per_household.kgCO2.MT.Res.HHnew.Thermal.SH.Biomass</t>
  </si>
  <si>
    <t>EMI_per_household.kgCO2.MT.Res.HHnew.Thermal.SH.Biomass.SH</t>
  </si>
  <si>
    <t>EMI_per_household.kgCO2.MT.Res.HHnew.Thermal.SH.Biomass.SH.Biomass</t>
  </si>
  <si>
    <t>EMI_per_household.kgCO2.MT.Res.HHnew.Thermal.SH.Biomass.SH.Elec</t>
  </si>
  <si>
    <t>EMI_per_household.kgCO2.MT.Res.HHnew.Thermal.SH.Biomass.SC</t>
  </si>
  <si>
    <t>EMI_per_household.kgCO2.MT.Res.HHnew.Thermal.SH.Biomass.SC.AC.Elec</t>
  </si>
  <si>
    <t>EMI_per_household.kgCO2.MT.Res.HHnew.Thermal.SH.Biomass.WH</t>
  </si>
  <si>
    <t>EMI_per_household.kgCO2.MT.Res.HHnew.Thermal.SH.Biomass.WH.Biomass.NoSolar.Biomass</t>
  </si>
  <si>
    <t>EMI_per_household.kgCO2.MT.Res.HHnew.Thermal.SH.Biomass.WH.Biomass.Solar</t>
  </si>
  <si>
    <t>EMI_per_household.kgCO2.MT.Res.HHnew.Thermal.SH.Biomass.WH.Biomass.Solar.Biomass</t>
  </si>
  <si>
    <t>EMI_per_household.kgCO2.MT.Res.HHnew.Thermal.SH.Biomass.WH.Biomass.Solar.Solar</t>
  </si>
  <si>
    <t>EMI_per_household.kgCO2.MT.Res.HHnew.Thermal.SH.Biomass.WH.LPG.NoSolar.LPG</t>
  </si>
  <si>
    <t>EMI_per_household.kgCO2.MT.Res.HHnew.Thermal.SH.Biomass.WH.LPG.Solar</t>
  </si>
  <si>
    <t>EMI_per_household.kgCO2.MT.Res.HHnew.Thermal.SH.Biomass.WH.LPG.Solar.LPG</t>
  </si>
  <si>
    <t>EMI_per_household.kgCO2.MT.Res.HHnew.Thermal.SH.Biomass.WH.LPG.Solar.Solar</t>
  </si>
  <si>
    <t>EMI_per_household.kgCO2.MT.Res.HHnew.Thermal.SH.Biomass.WH.Elc.NoSolar.Elec</t>
  </si>
  <si>
    <t>EMI_per_household.kgCO2.MT.Res.HHnew.Thermal.SH.Biomass.WH.Elc.Solar</t>
  </si>
  <si>
    <t>EMI_per_household.kgCO2.MT.Res.HHnew.Thermal.SH.Biomass.WH.Elc.Solar.Elec</t>
  </si>
  <si>
    <t>EMI_per_household.kgCO2.MT.Res.HHnew.Thermal.SH.Biomass.WH.Elc.Solar.Solar</t>
  </si>
  <si>
    <t>EMI_per_household.kgCO2.MT.Res.HHnew.Thermal.SH.Biomass.CO</t>
  </si>
  <si>
    <t>EMI_per_household.kgCO2.MT.Res.HHnew.Thermal.SH.Biomass.CO.Biomass.Biomass</t>
  </si>
  <si>
    <t>EMI_per_household.kgCO2.MT.Res.HHnew.Thermal.SH.Biomass.CO.LPG.LPG</t>
  </si>
  <si>
    <t>EMI_per_household.kgCO2.MT.Res.HHnew.Thermal.SH.Biomass.CO.Elc.Elec</t>
  </si>
  <si>
    <t>EMI_per_household.kgCO2.MT.Res.HHnew.Thermal.SH.Geo</t>
  </si>
  <si>
    <t>EMI_per_household.kgCO2.MT.Res.HHnew.Thermal.SH.Geo.SH</t>
  </si>
  <si>
    <t>EMI_per_household.kgCO2.MT.Res.HHnew.Thermal.SH.Geo.SH.Geo</t>
  </si>
  <si>
    <t>EMI_per_household.kgCO2.MT.Res.HHnew.Thermal.SH.Geo.SH.Elec</t>
  </si>
  <si>
    <t>EMI_per_household.kgCO2.MT.Res.HHnew.Thermal.SH.Geo.SC</t>
  </si>
  <si>
    <t>EMI_per_household.kgCO2.MT.Res.HHnew.Thermal.SH.Geo.SC.AC.Elec</t>
  </si>
  <si>
    <t>EMI_per_household.kgCO2.MT.Res.HHnew.Thermal.SH.Geo.WH</t>
  </si>
  <si>
    <t>EMI_per_household.kgCO2.MT.Res.HHnew.Thermal.SH.Geo.WH.Geo.NoSolar.Geo</t>
  </si>
  <si>
    <t>EMI_per_household.kgCO2.MT.Res.HHnew.Thermal.SH.Geo.WH.Geo.Solar</t>
  </si>
  <si>
    <t>EMI_per_household.kgCO2.MT.Res.HHnew.Thermal.SH.Geo.WH.Geo.Solar.Geo</t>
  </si>
  <si>
    <t>EMI_per_household.kgCO2.MT.Res.HHnew.Thermal.SH.Geo.WH.Geo.Solar.Solar</t>
  </si>
  <si>
    <t>EMI_per_household.kgCO2.MT.Res.HHnew.Thermal.SH.Geo.WH.Elc.NoSolar.Elec</t>
  </si>
  <si>
    <t>EMI_per_household.kgCO2.MT.Res.HHnew.Thermal.SH.Geo.WH.Elc.Solar</t>
  </si>
  <si>
    <t>EMI_per_household.kgCO2.MT.Res.HHnew.Thermal.SH.Geo.WH.Elc.Solar.Elec</t>
  </si>
  <si>
    <t>EMI_per_household.kgCO2.MT.Res.HHnew.Thermal.SH.Geo.WH.Elc.Solar.Solar</t>
  </si>
  <si>
    <t>EMI_per_household.kgCO2.MT.Res.HHnew.Thermal.SH.Geo.CO</t>
  </si>
  <si>
    <t>EMI_per_household.kgCO2.MT.Res.HHnew.Thermal.SH.Geo.CO.LPG.LPG</t>
  </si>
  <si>
    <t>EMI_per_household.kgCO2.MT.Res.HHnew.Thermal.SH.Geo.CO.Elc.Elec</t>
  </si>
  <si>
    <t>EMI_per_household.kgCO2.MT.Res.HHnew.Thermal.SH.DistrHeat</t>
  </si>
  <si>
    <t>EMI_per_household.kgCO2.MT.Res.HHnew.Thermal.SH.DistrHeat.SH</t>
  </si>
  <si>
    <t>EMI_per_household.kgCO2.MT.Res.HHnew.Thermal.SH.DistrHeat.SH.Steam_Distr</t>
  </si>
  <si>
    <t>EMI_per_household.kgCO2.MT.Res.HHnew.Thermal.SH.DistrHeat.SH.Elec</t>
  </si>
  <si>
    <t>EMI_per_household.kgCO2.MT.Res.HHnew.Thermal.SH.DistrHeat.SC</t>
  </si>
  <si>
    <t>EMI_per_household.kgCO2.MT.Res.HHnew.Thermal.SH.DistrHeat.SC.AC.Elec</t>
  </si>
  <si>
    <t>EMI_per_household.kgCO2.MT.Res.HHnew.Thermal.SH.DistrHeat.WH</t>
  </si>
  <si>
    <t>EMI_per_household.kgCO2.MT.Res.HHnew.Thermal.SH.DistrHeat.WH.DistrHeat.NoSolar.Steam_Distr</t>
  </si>
  <si>
    <t>EMI_per_household.kgCO2.MT.Res.HHnew.Thermal.SH.DistrHeat.WH.DistrHeat.Solar</t>
  </si>
  <si>
    <t>EMI_per_household.kgCO2.MT.Res.HHnew.Thermal.SH.DistrHeat.WH.DistrHeat.Solar.Steam_Distr</t>
  </si>
  <si>
    <t>EMI_per_household.kgCO2.MT.Res.HHnew.Thermal.SH.DistrHeat.WH.DistrHeat.Solar.Solar</t>
  </si>
  <si>
    <t>EMI_per_household.kgCO2.MT.Res.HHnew.Thermal.SH.DistrHeat.WH.Elc.NoSolar.Elec</t>
  </si>
  <si>
    <t>EMI_per_household.kgCO2.MT.Res.HHnew.Thermal.SH.DistrHeat.WH.Elc.Solar</t>
  </si>
  <si>
    <t>EMI_per_household.kgCO2.MT.Res.HHnew.Thermal.SH.DistrHeat.WH.Elc.Solar.Elec</t>
  </si>
  <si>
    <t>EMI_per_household.kgCO2.MT.Res.HHnew.Thermal.SH.DistrHeat.WH.Elc.Solar.Solar</t>
  </si>
  <si>
    <t>EMI_per_household.kgCO2.MT.Res.HHnew.Thermal.SH.DistrHeat.CO</t>
  </si>
  <si>
    <t>EMI_per_household.kgCO2.MT.Res.HHnew.Thermal.SH.DistrHeat.CO.LPG.LPG</t>
  </si>
  <si>
    <t>EMI_per_household.kgCO2.MT.Res.HHnew.Thermal.SH.DistrHeat.CO.Elc.Elec</t>
  </si>
  <si>
    <t>EMI_per_household.kgCO2.MT.Res.HHnew.Thermal.SH.AdvElc</t>
  </si>
  <si>
    <t>EMI_per_household.kgCO2.MT.Res.HHnew.Thermal.SH.AdvElc.SH</t>
  </si>
  <si>
    <t>EMI_per_household.kgCO2.MT.Res.HHnew.Thermal.SH.AdvElc.SH.Elec</t>
  </si>
  <si>
    <t>EMI_per_household.kgCO2.MT.Res.HHnew.Thermal.SH.AdvElc.SC</t>
  </si>
  <si>
    <t>EMI_per_household.kgCO2.MT.Res.HHnew.Thermal.SH.AdvElc.SC.AC.Elec</t>
  </si>
  <si>
    <t>EMI_per_household.kgCO2.MT.Res.HHnew.Thermal.SH.AdvElc.WH</t>
  </si>
  <si>
    <t>EMI_per_household.kgCO2.MT.Res.HHnew.Thermal.SH.AdvElc.WH.LPG.NoSolar.LPG</t>
  </si>
  <si>
    <t>EMI_per_household.kgCO2.MT.Res.HHnew.Thermal.SH.AdvElc.WH.LPG.Solar</t>
  </si>
  <si>
    <t>EMI_per_household.kgCO2.MT.Res.HHnew.Thermal.SH.AdvElc.WH.LPG.Solar.LPG</t>
  </si>
  <si>
    <t>EMI_per_household.kgCO2.MT.Res.HHnew.Thermal.SH.AdvElc.WH.LPG.Solar.Solar</t>
  </si>
  <si>
    <t>EMI_per_household.kgCO2.MT.Res.HHnew.Thermal.SH.AdvElc.WH.Elc.NoSolar.Elec</t>
  </si>
  <si>
    <t>EMI_per_household.kgCO2.MT.Res.HHnew.Thermal.SH.AdvElc.WH.Elc.Solar</t>
  </si>
  <si>
    <t>EMI_per_household.kgCO2.MT.Res.HHnew.Thermal.SH.AdvElc.WH.Elc.Solar.Elec</t>
  </si>
  <si>
    <t>EMI_per_household.kgCO2.MT.Res.HHnew.Thermal.SH.AdvElc.WH.Elc.Solar.Solar</t>
  </si>
  <si>
    <t>EMI_per_household.kgCO2.MT.Res.HHnew.Thermal.SH.AdvElc.CO</t>
  </si>
  <si>
    <t>EMI_per_household.kgCO2.MT.Res.HHnew.Thermal.SH.AdvElc.CO.LPG.LPG</t>
  </si>
  <si>
    <t>EMI_per_household.kgCO2.MT.Res.HHnew.Thermal.SH.AdvElc.CO.Elc.Elec</t>
  </si>
  <si>
    <t>EMI_per_household.kgCO2.MT.Res.HHnew.Thermal.SH.ConvElc</t>
  </si>
  <si>
    <t>EMI_per_household.kgCO2.MT.Res.HHnew.Thermal.SH.ConvElc.SH</t>
  </si>
  <si>
    <t>EMI_per_household.kgCO2.MT.Res.HHnew.Thermal.SH.ConvElc.SH.Elec</t>
  </si>
  <si>
    <t>EMI_per_household.kgCO2.MT.Res.HHnew.Thermal.SH.ConvElc.SC</t>
  </si>
  <si>
    <t>EMI_per_household.kgCO2.MT.Res.HHnew.Thermal.SH.ConvElc.SC.AC.Elec</t>
  </si>
  <si>
    <t>EMI_per_household.kgCO2.MT.Res.HHnew.Thermal.SH.ConvElc.WH</t>
  </si>
  <si>
    <t>EMI_per_household.kgCO2.MT.Res.HHnew.Thermal.SH.ConvElc.WH.LPG.NoSolar.LPG</t>
  </si>
  <si>
    <t>EMI_per_household.kgCO2.MT.Res.HHnew.Thermal.SH.ConvElc.WH.LPG.Solar</t>
  </si>
  <si>
    <t>EMI_per_household.kgCO2.MT.Res.HHnew.Thermal.SH.ConvElc.WH.LPG.Solar.LPG</t>
  </si>
  <si>
    <t>EMI_per_household.kgCO2.MT.Res.HHnew.Thermal.SH.ConvElc.WH.LPG.Solar.Solar</t>
  </si>
  <si>
    <t>EMI_per_household.kgCO2.MT.Res.HHnew.Thermal.SH.ConvElc.WH.Elc.NoSolar.Elec</t>
  </si>
  <si>
    <t>EMI_per_household.kgCO2.MT.Res.HHnew.Thermal.SH.ConvElc.WH.Elc.Solar</t>
  </si>
  <si>
    <t>EMI_per_household.kgCO2.MT.Res.HHnew.Thermal.SH.ConvElc.WH.Elc.Solar.Elec</t>
  </si>
  <si>
    <t>EMI_per_household.kgCO2.MT.Res.HHnew.Thermal.SH.ConvElc.WH.Elc.Solar.Solar</t>
  </si>
  <si>
    <t>EMI_per_household.kgCO2.MT.Res.HHnew.Thermal.SH.ConvElc.CO</t>
  </si>
  <si>
    <t>EMI_per_household.kgCO2.MT.Res.HHnew.Thermal.SH.ConvElc.CO.LPG.LPG</t>
  </si>
  <si>
    <t>EMI_per_household.kgCO2.MT.Res.HHnew.Thermal.SH.ConvElc.CO.Elc.Elec</t>
  </si>
  <si>
    <t>MT - Final energy consumption of new and renovated households per surface area (detailed structure)</t>
  </si>
  <si>
    <t>FEC_per_sqm.kWh.MT.Res.HHnew.Thermal.SH.Solids</t>
  </si>
  <si>
    <t>FEC_per_sqm.kWh.MT.Res.HHnew.Thermal.SH.Solids.SH</t>
  </si>
  <si>
    <t>FEC_per_sqm.kWh.MT.Res.HHnew.Thermal.SH.Solids.SH.Solids</t>
  </si>
  <si>
    <t>FEC_per_sqm.kWh.MT.Res.HHnew.Thermal.SH.Solids.SH.Elec</t>
  </si>
  <si>
    <t>FEC_per_sqm.kWh.MT.Res.HHnew.Thermal.SH.Solids.SC</t>
  </si>
  <si>
    <t>FEC_per_sqm.kWh.MT.Res.HHnew.Thermal.SH.Solids.SC.AC.Elec</t>
  </si>
  <si>
    <t>FEC_per_sqm.kWh.MT.Res.HHnew.Thermal.SH.Solids.WH</t>
  </si>
  <si>
    <t>FEC_per_sqm.kWh.MT.Res.HHnew.Thermal.SH.Solids.WH.Solids.NoSolar.Solids</t>
  </si>
  <si>
    <t>FEC_per_sqm.kWh.MT.Res.HHnew.Thermal.SH.Solids.WH.LPG.NoSolar.LPG</t>
  </si>
  <si>
    <t>FEC_per_sqm.kWh.MT.Res.HHnew.Thermal.SH.Solids.WH.LPG.Solar</t>
  </si>
  <si>
    <t>FEC_per_sqm.kWh.MT.Res.HHnew.Thermal.SH.Solids.WH.LPG.Solar.LPG</t>
  </si>
  <si>
    <t>FEC_per_sqm.kWh.MT.Res.HHnew.Thermal.SH.Solids.WH.LPG.Solar.Solar</t>
  </si>
  <si>
    <t>FEC_per_sqm.kWh.MT.Res.HHnew.Thermal.SH.Solids.WH.Elc.NoSolar.Elec</t>
  </si>
  <si>
    <t>FEC_per_sqm.kWh.MT.Res.HHnew.Thermal.SH.Solids.WH.Elc.Solar</t>
  </si>
  <si>
    <t>FEC_per_sqm.kWh.MT.Res.HHnew.Thermal.SH.Solids.WH.Elc.Solar.Elec</t>
  </si>
  <si>
    <t>FEC_per_sqm.kWh.MT.Res.HHnew.Thermal.SH.Solids.WH.Elc.Solar.Solar</t>
  </si>
  <si>
    <t>FEC_per_sqm.kWh.MT.Res.HHnew.Thermal.SH.Solids.CO</t>
  </si>
  <si>
    <t>FEC_per_sqm.kWh.MT.Res.HHnew.Thermal.SH.Solids.CO.Solids.Solids</t>
  </si>
  <si>
    <t>FEC_per_sqm.kWh.MT.Res.HHnew.Thermal.SH.Solids.CO.LPG.LPG</t>
  </si>
  <si>
    <t>FEC_per_sqm.kWh.MT.Res.HHnew.Thermal.SH.Solids.CO.Elc.Elec</t>
  </si>
  <si>
    <t>FEC_per_sqm.kWh.MT.Res.HHnew.Thermal.SH.LPG</t>
  </si>
  <si>
    <t>FEC_per_sqm.kWh.MT.Res.HHnew.Thermal.SH.LPG.SH</t>
  </si>
  <si>
    <t>FEC_per_sqm.kWh.MT.Res.HHnew.Thermal.SH.LPG.SH.LPG</t>
  </si>
  <si>
    <t>FEC_per_sqm.kWh.MT.Res.HHnew.Thermal.SH.LPG.SH.Elec</t>
  </si>
  <si>
    <t>FEC_per_sqm.kWh.MT.Res.HHnew.Thermal.SH.LPG.SC</t>
  </si>
  <si>
    <t>FEC_per_sqm.kWh.MT.Res.HHnew.Thermal.SH.LPG.SC.AC.Elec</t>
  </si>
  <si>
    <t>FEC_per_sqm.kWh.MT.Res.HHnew.Thermal.SH.LPG.WH</t>
  </si>
  <si>
    <t>FEC_per_sqm.kWh.MT.Res.HHnew.Thermal.SH.LPG.WH.LPG.NoSolar.LPG</t>
  </si>
  <si>
    <t>FEC_per_sqm.kWh.MT.Res.HHnew.Thermal.SH.LPG.WH.LPG.Solar</t>
  </si>
  <si>
    <t>FEC_per_sqm.kWh.MT.Res.HHnew.Thermal.SH.LPG.WH.LPG.Solar.LPG</t>
  </si>
  <si>
    <t>FEC_per_sqm.kWh.MT.Res.HHnew.Thermal.SH.LPG.WH.LPG.Solar.Solar</t>
  </si>
  <si>
    <t>FEC_per_sqm.kWh.MT.Res.HHnew.Thermal.SH.LPG.WH.Elc.NoSolar.Elec</t>
  </si>
  <si>
    <t>FEC_per_sqm.kWh.MT.Res.HHnew.Thermal.SH.LPG.WH.Elc.Solar</t>
  </si>
  <si>
    <t>FEC_per_sqm.kWh.MT.Res.HHnew.Thermal.SH.LPG.WH.Elc.Solar.Elec</t>
  </si>
  <si>
    <t>FEC_per_sqm.kWh.MT.Res.HHnew.Thermal.SH.LPG.WH.Elc.Solar.Solar</t>
  </si>
  <si>
    <t>FEC_per_sqm.kWh.MT.Res.HHnew.Thermal.SH.LPG.CO</t>
  </si>
  <si>
    <t>FEC_per_sqm.kWh.MT.Res.HHnew.Thermal.SH.LPG.CO.LPG.LPG</t>
  </si>
  <si>
    <t>FEC_per_sqm.kWh.MT.Res.HHnew.Thermal.SH.LPG.CO.Elc.Elec</t>
  </si>
  <si>
    <t>FEC_per_sqm.kWh.MT.Res.HHnew.Thermal.SH.Oil</t>
  </si>
  <si>
    <t>FEC_per_sqm.kWh.MT.Res.HHnew.Thermal.SH.Oil.SH</t>
  </si>
  <si>
    <t>FEC_per_sqm.kWh.MT.Res.HHnew.Thermal.SH.Oil.SH.Oil</t>
  </si>
  <si>
    <t>FEC_per_sqm.kWh.MT.Res.HHnew.Thermal.SH.Oil.SH.Elec</t>
  </si>
  <si>
    <t>FEC_per_sqm.kWh.MT.Res.HHnew.Thermal.SH.Oil.SC</t>
  </si>
  <si>
    <t>FEC_per_sqm.kWh.MT.Res.HHnew.Thermal.SH.Oil.SC.AC.Elec</t>
  </si>
  <si>
    <t>FEC_per_sqm.kWh.MT.Res.HHnew.Thermal.SH.Oil.WH</t>
  </si>
  <si>
    <t>FEC_per_sqm.kWh.MT.Res.HHnew.Thermal.SH.Oil.WH.Oil.NoSolar.Oil</t>
  </si>
  <si>
    <t>FEC_per_sqm.kWh.MT.Res.HHnew.Thermal.SH.Oil.WH.Oil.Solar</t>
  </si>
  <si>
    <t>FEC_per_sqm.kWh.MT.Res.HHnew.Thermal.SH.Oil.WH.Oil.Solar.Oil</t>
  </si>
  <si>
    <t>FEC_per_sqm.kWh.MT.Res.HHnew.Thermal.SH.Oil.WH.Oil.Solar.Solar</t>
  </si>
  <si>
    <t>FEC_per_sqm.kWh.MT.Res.HHnew.Thermal.SH.Oil.WH.Elc.NoSolar.Elec</t>
  </si>
  <si>
    <t>FEC_per_sqm.kWh.MT.Res.HHnew.Thermal.SH.Oil.WH.Elc.Solar</t>
  </si>
  <si>
    <t>FEC_per_sqm.kWh.MT.Res.HHnew.Thermal.SH.Oil.WH.Elc.Solar.Elec</t>
  </si>
  <si>
    <t>FEC_per_sqm.kWh.MT.Res.HHnew.Thermal.SH.Oil.WH.Elc.Solar.Solar</t>
  </si>
  <si>
    <t>FEC_per_sqm.kWh.MT.Res.HHnew.Thermal.SH.Oil.CO</t>
  </si>
  <si>
    <t>FEC_per_sqm.kWh.MT.Res.HHnew.Thermal.SH.Oil.CO.LPG.LPG</t>
  </si>
  <si>
    <t>FEC_per_sqm.kWh.MT.Res.HHnew.Thermal.SH.Oil.CO.Elc.Elec</t>
  </si>
  <si>
    <t>FEC_per_sqm.kWh.MT.Res.HHnew.Thermal.SH.Gas</t>
  </si>
  <si>
    <t>FEC_per_sqm.kWh.MT.Res.HHnew.Thermal.SH.Gas.SH</t>
  </si>
  <si>
    <t>FEC_per_sqm.kWh.MT.Res.HHnew.Thermal.SH.Gas.SH.Gas</t>
  </si>
  <si>
    <t>FEC_per_sqm.kWh.MT.Res.HHnew.Thermal.SH.Gas.SH.Elec</t>
  </si>
  <si>
    <t>FEC_per_sqm.kWh.MT.Res.HHnew.Thermal.SH.Gas.SC</t>
  </si>
  <si>
    <t>FEC_per_sqm.kWh.MT.Res.HHnew.Thermal.SH.Gas.SC.AC.Elec</t>
  </si>
  <si>
    <t>FEC_per_sqm.kWh.MT.Res.HHnew.Thermal.SH.Gas.WH</t>
  </si>
  <si>
    <t>FEC_per_sqm.kWh.MT.Res.HHnew.Thermal.SH.Gas.WH.Gas.NoSolar.Gas</t>
  </si>
  <si>
    <t>FEC_per_sqm.kWh.MT.Res.HHnew.Thermal.SH.Gas.WH.Gas.Solar</t>
  </si>
  <si>
    <t>FEC_per_sqm.kWh.MT.Res.HHnew.Thermal.SH.Gas.WH.Gas.Solar.Gas</t>
  </si>
  <si>
    <t>FEC_per_sqm.kWh.MT.Res.HHnew.Thermal.SH.Gas.WH.Gas.Solar.Solar</t>
  </si>
  <si>
    <t>FEC_per_sqm.kWh.MT.Res.HHnew.Thermal.SH.Gas.WH.Elc.NoSolar.Elec</t>
  </si>
  <si>
    <t>FEC_per_sqm.kWh.MT.Res.HHnew.Thermal.SH.Gas.WH.Elc.Solar</t>
  </si>
  <si>
    <t>FEC_per_sqm.kWh.MT.Res.HHnew.Thermal.SH.Gas.WH.Elc.Solar.Elec</t>
  </si>
  <si>
    <t>FEC_per_sqm.kWh.MT.Res.HHnew.Thermal.SH.Gas.WH.Elc.Solar.Solar</t>
  </si>
  <si>
    <t>FEC_per_sqm.kWh.MT.Res.HHnew.Thermal.SH.Gas.CO</t>
  </si>
  <si>
    <t>FEC_per_sqm.kWh.MT.Res.HHnew.Thermal.SH.Gas.CO.Gas.Gas</t>
  </si>
  <si>
    <t>FEC_per_sqm.kWh.MT.Res.HHnew.Thermal.SH.Gas.CO.Elc.Elec</t>
  </si>
  <si>
    <t>FEC_per_sqm.kWh.MT.Res.HHnew.Thermal.SH.Biomass</t>
  </si>
  <si>
    <t>FEC_per_sqm.kWh.MT.Res.HHnew.Thermal.SH.Biomass.SH</t>
  </si>
  <si>
    <t>FEC_per_sqm.kWh.MT.Res.HHnew.Thermal.SH.Biomass.SH.Biomass</t>
  </si>
  <si>
    <t>FEC_per_sqm.kWh.MT.Res.HHnew.Thermal.SH.Biomass.SH.Elec</t>
  </si>
  <si>
    <t>FEC_per_sqm.kWh.MT.Res.HHnew.Thermal.SH.Biomass.SC</t>
  </si>
  <si>
    <t>FEC_per_sqm.kWh.MT.Res.HHnew.Thermal.SH.Biomass.SC.AC.Elec</t>
  </si>
  <si>
    <t>FEC_per_sqm.kWh.MT.Res.HHnew.Thermal.SH.Biomass.WH</t>
  </si>
  <si>
    <t>FEC_per_sqm.kWh.MT.Res.HHnew.Thermal.SH.Biomass.WH.Biomass.NoSolar.Biomass</t>
  </si>
  <si>
    <t>FEC_per_sqm.kWh.MT.Res.HHnew.Thermal.SH.Biomass.WH.Biomass.Solar</t>
  </si>
  <si>
    <t>FEC_per_sqm.kWh.MT.Res.HHnew.Thermal.SH.Biomass.WH.Biomass.Solar.Biomass</t>
  </si>
  <si>
    <t>FEC_per_sqm.kWh.MT.Res.HHnew.Thermal.SH.Biomass.WH.Biomass.Solar.Solar</t>
  </si>
  <si>
    <t>FEC_per_sqm.kWh.MT.Res.HHnew.Thermal.SH.Biomass.WH.LPG.NoSolar.LPG</t>
  </si>
  <si>
    <t>FEC_per_sqm.kWh.MT.Res.HHnew.Thermal.SH.Biomass.WH.LPG.Solar</t>
  </si>
  <si>
    <t>FEC_per_sqm.kWh.MT.Res.HHnew.Thermal.SH.Biomass.WH.LPG.Solar.LPG</t>
  </si>
  <si>
    <t>FEC_per_sqm.kWh.MT.Res.HHnew.Thermal.SH.Biomass.WH.LPG.Solar.Solar</t>
  </si>
  <si>
    <t>FEC_per_sqm.kWh.MT.Res.HHnew.Thermal.SH.Biomass.WH.Elc.NoSolar.Elec</t>
  </si>
  <si>
    <t>FEC_per_sqm.kWh.MT.Res.HHnew.Thermal.SH.Biomass.WH.Elc.Solar</t>
  </si>
  <si>
    <t>FEC_per_sqm.kWh.MT.Res.HHnew.Thermal.SH.Biomass.WH.Elc.Solar.Elec</t>
  </si>
  <si>
    <t>FEC_per_sqm.kWh.MT.Res.HHnew.Thermal.SH.Biomass.WH.Elc.Solar.Solar</t>
  </si>
  <si>
    <t>FEC_per_sqm.kWh.MT.Res.HHnew.Thermal.SH.Biomass.CO</t>
  </si>
  <si>
    <t>FEC_per_sqm.kWh.MT.Res.HHnew.Thermal.SH.Biomass.CO.Biomass.Biomass</t>
  </si>
  <si>
    <t>FEC_per_sqm.kWh.MT.Res.HHnew.Thermal.SH.Biomass.CO.LPG.LPG</t>
  </si>
  <si>
    <t>FEC_per_sqm.kWh.MT.Res.HHnew.Thermal.SH.Biomass.CO.Elc.Elec</t>
  </si>
  <si>
    <t>FEC_per_sqm.kWh.MT.Res.HHnew.Thermal.SH.Geo</t>
  </si>
  <si>
    <t>FEC_per_sqm.kWh.MT.Res.HHnew.Thermal.SH.Geo.SH</t>
  </si>
  <si>
    <t>FEC_per_sqm.kWh.MT.Res.HHnew.Thermal.SH.Geo.SH.Geo</t>
  </si>
  <si>
    <t>FEC_per_sqm.kWh.MT.Res.HHnew.Thermal.SH.Geo.SH.Elec</t>
  </si>
  <si>
    <t>FEC_per_sqm.kWh.MT.Res.HHnew.Thermal.SH.Geo.SC</t>
  </si>
  <si>
    <t>FEC_per_sqm.kWh.MT.Res.HHnew.Thermal.SH.Geo.SC.AC.Elec</t>
  </si>
  <si>
    <t>FEC_per_sqm.kWh.MT.Res.HHnew.Thermal.SH.Geo.WH</t>
  </si>
  <si>
    <t>FEC_per_sqm.kWh.MT.Res.HHnew.Thermal.SH.Geo.WH.Geo.NoSolar.Geo</t>
  </si>
  <si>
    <t>FEC_per_sqm.kWh.MT.Res.HHnew.Thermal.SH.Geo.WH.Geo.Solar</t>
  </si>
  <si>
    <t>FEC_per_sqm.kWh.MT.Res.HHnew.Thermal.SH.Geo.WH.Geo.Solar.Geo</t>
  </si>
  <si>
    <t>FEC_per_sqm.kWh.MT.Res.HHnew.Thermal.SH.Geo.WH.Geo.Solar.Solar</t>
  </si>
  <si>
    <t>FEC_per_sqm.kWh.MT.Res.HHnew.Thermal.SH.Geo.WH.Elc.NoSolar.Elec</t>
  </si>
  <si>
    <t>FEC_per_sqm.kWh.MT.Res.HHnew.Thermal.SH.Geo.WH.Elc.Solar</t>
  </si>
  <si>
    <t>FEC_per_sqm.kWh.MT.Res.HHnew.Thermal.SH.Geo.WH.Elc.Solar.Elec</t>
  </si>
  <si>
    <t>FEC_per_sqm.kWh.MT.Res.HHnew.Thermal.SH.Geo.WH.Elc.Solar.Solar</t>
  </si>
  <si>
    <t>FEC_per_sqm.kWh.MT.Res.HHnew.Thermal.SH.Geo.CO</t>
  </si>
  <si>
    <t>FEC_per_sqm.kWh.MT.Res.HHnew.Thermal.SH.Geo.CO.LPG.LPG</t>
  </si>
  <si>
    <t>FEC_per_sqm.kWh.MT.Res.HHnew.Thermal.SH.Geo.CO.Elc.Elec</t>
  </si>
  <si>
    <t>FEC_per_sqm.kWh.MT.Res.HHnew.Thermal.SH.DistrHeat</t>
  </si>
  <si>
    <t>FEC_per_sqm.kWh.MT.Res.HHnew.Thermal.SH.DistrHeat.SH</t>
  </si>
  <si>
    <t>FEC_per_sqm.kWh.MT.Res.HHnew.Thermal.SH.DistrHeat.SH.Steam_Distr</t>
  </si>
  <si>
    <t>FEC_per_sqm.kWh.MT.Res.HHnew.Thermal.SH.DistrHeat.SH.Elec</t>
  </si>
  <si>
    <t>FEC_per_sqm.kWh.MT.Res.HHnew.Thermal.SH.DistrHeat.SC</t>
  </si>
  <si>
    <t>FEC_per_sqm.kWh.MT.Res.HHnew.Thermal.SH.DistrHeat.SC.AC.Elec</t>
  </si>
  <si>
    <t>FEC_per_sqm.kWh.MT.Res.HHnew.Thermal.SH.DistrHeat.WH</t>
  </si>
  <si>
    <t>FEC_per_sqm.kWh.MT.Res.HHnew.Thermal.SH.DistrHeat.WH.DistrHeat.NoSolar.Steam_Distr</t>
  </si>
  <si>
    <t>FEC_per_sqm.kWh.MT.Res.HHnew.Thermal.SH.DistrHeat.WH.DistrHeat.Solar</t>
  </si>
  <si>
    <t>FEC_per_sqm.kWh.MT.Res.HHnew.Thermal.SH.DistrHeat.WH.DistrHeat.Solar.Steam_Distr</t>
  </si>
  <si>
    <t>FEC_per_sqm.kWh.MT.Res.HHnew.Thermal.SH.DistrHeat.WH.DistrHeat.Solar.Solar</t>
  </si>
  <si>
    <t>FEC_per_sqm.kWh.MT.Res.HHnew.Thermal.SH.DistrHeat.WH.Elc.NoSolar.Elec</t>
  </si>
  <si>
    <t>FEC_per_sqm.kWh.MT.Res.HHnew.Thermal.SH.DistrHeat.WH.Elc.Solar</t>
  </si>
  <si>
    <t>FEC_per_sqm.kWh.MT.Res.HHnew.Thermal.SH.DistrHeat.WH.Elc.Solar.Elec</t>
  </si>
  <si>
    <t>FEC_per_sqm.kWh.MT.Res.HHnew.Thermal.SH.DistrHeat.WH.Elc.Solar.Solar</t>
  </si>
  <si>
    <t>FEC_per_sqm.kWh.MT.Res.HHnew.Thermal.SH.DistrHeat.CO</t>
  </si>
  <si>
    <t>FEC_per_sqm.kWh.MT.Res.HHnew.Thermal.SH.DistrHeat.CO.LPG.LPG</t>
  </si>
  <si>
    <t>FEC_per_sqm.kWh.MT.Res.HHnew.Thermal.SH.DistrHeat.CO.Elc.Elec</t>
  </si>
  <si>
    <t>FEC_per_sqm.kWh.MT.Res.HHnew.Thermal.SH.AdvElc</t>
  </si>
  <si>
    <t>FEC_per_sqm.kWh.MT.Res.HHnew.Thermal.SH.AdvElc.SH</t>
  </si>
  <si>
    <t>FEC_per_sqm.kWh.MT.Res.HHnew.Thermal.SH.AdvElc.SH.Elec</t>
  </si>
  <si>
    <t>FEC_per_sqm.kWh.MT.Res.HHnew.Thermal.SH.AdvElc.SC</t>
  </si>
  <si>
    <t>FEC_per_sqm.kWh.MT.Res.HHnew.Thermal.SH.AdvElc.SC.AC.Elec</t>
  </si>
  <si>
    <t>FEC_per_sqm.kWh.MT.Res.HHnew.Thermal.SH.AdvElc.WH</t>
  </si>
  <si>
    <t>FEC_per_sqm.kWh.MT.Res.HHnew.Thermal.SH.AdvElc.WH.LPG.NoSolar.LPG</t>
  </si>
  <si>
    <t>FEC_per_sqm.kWh.MT.Res.HHnew.Thermal.SH.AdvElc.WH.LPG.Solar</t>
  </si>
  <si>
    <t>FEC_per_sqm.kWh.MT.Res.HHnew.Thermal.SH.AdvElc.WH.LPG.Solar.LPG</t>
  </si>
  <si>
    <t>FEC_per_sqm.kWh.MT.Res.HHnew.Thermal.SH.AdvElc.WH.LPG.Solar.Solar</t>
  </si>
  <si>
    <t>FEC_per_sqm.kWh.MT.Res.HHnew.Thermal.SH.AdvElc.WH.Elc.NoSolar.Elec</t>
  </si>
  <si>
    <t>FEC_per_sqm.kWh.MT.Res.HHnew.Thermal.SH.AdvElc.WH.Elc.Solar</t>
  </si>
  <si>
    <t>FEC_per_sqm.kWh.MT.Res.HHnew.Thermal.SH.AdvElc.WH.Elc.Solar.Elec</t>
  </si>
  <si>
    <t>FEC_per_sqm.kWh.MT.Res.HHnew.Thermal.SH.AdvElc.WH.Elc.Solar.Solar</t>
  </si>
  <si>
    <t>FEC_per_sqm.kWh.MT.Res.HHnew.Thermal.SH.AdvElc.CO</t>
  </si>
  <si>
    <t>FEC_per_sqm.kWh.MT.Res.HHnew.Thermal.SH.AdvElc.CO.LPG.LPG</t>
  </si>
  <si>
    <t>FEC_per_sqm.kWh.MT.Res.HHnew.Thermal.SH.AdvElc.CO.Elc.Elec</t>
  </si>
  <si>
    <t>FEC_per_sqm.kWh.MT.Res.HHnew.Thermal.SH.ConvElc</t>
  </si>
  <si>
    <t>FEC_per_sqm.kWh.MT.Res.HHnew.Thermal.SH.ConvElc.SH</t>
  </si>
  <si>
    <t>FEC_per_sqm.kWh.MT.Res.HHnew.Thermal.SH.ConvElc.SH.Elec</t>
  </si>
  <si>
    <t>FEC_per_sqm.kWh.MT.Res.HHnew.Thermal.SH.ConvElc.SC</t>
  </si>
  <si>
    <t>FEC_per_sqm.kWh.MT.Res.HHnew.Thermal.SH.ConvElc.SC.AC.Elec</t>
  </si>
  <si>
    <t>FEC_per_sqm.kWh.MT.Res.HHnew.Thermal.SH.ConvElc.WH</t>
  </si>
  <si>
    <t>FEC_per_sqm.kWh.MT.Res.HHnew.Thermal.SH.ConvElc.WH.LPG.NoSolar.LPG</t>
  </si>
  <si>
    <t>FEC_per_sqm.kWh.MT.Res.HHnew.Thermal.SH.ConvElc.WH.LPG.Solar</t>
  </si>
  <si>
    <t>FEC_per_sqm.kWh.MT.Res.HHnew.Thermal.SH.ConvElc.WH.LPG.Solar.LPG</t>
  </si>
  <si>
    <t>FEC_per_sqm.kWh.MT.Res.HHnew.Thermal.SH.ConvElc.WH.LPG.Solar.Solar</t>
  </si>
  <si>
    <t>FEC_per_sqm.kWh.MT.Res.HHnew.Thermal.SH.ConvElc.WH.Elc.NoSolar.Elec</t>
  </si>
  <si>
    <t>FEC_per_sqm.kWh.MT.Res.HHnew.Thermal.SH.ConvElc.WH.Elc.Solar</t>
  </si>
  <si>
    <t>FEC_per_sqm.kWh.MT.Res.HHnew.Thermal.SH.ConvElc.WH.Elc.Solar.Elec</t>
  </si>
  <si>
    <t>FEC_per_sqm.kWh.MT.Res.HHnew.Thermal.SH.ConvElc.WH.Elc.Solar.Solar</t>
  </si>
  <si>
    <t>FEC_per_sqm.kWh.MT.Res.HHnew.Thermal.SH.ConvElc.CO</t>
  </si>
  <si>
    <t>FEC_per_sqm.kWh.MT.Res.HHnew.Thermal.SH.ConvElc.CO.LPG.LPG</t>
  </si>
  <si>
    <t>FEC_per_sqm.kWh.MT.Res.HHnew.Thermal.SH.ConvElc.CO.Elc.Elec</t>
  </si>
  <si>
    <t>MT - Thermal energy service of new and renovated households per surface area (detailed structure)</t>
  </si>
  <si>
    <t>TES_per_sqm.kWh.MT.Res.HHnew.Thermal.SH.Solids</t>
  </si>
  <si>
    <t>TES_per_sqm.kWh.MT.Res.HHnew.Thermal.SH.Solids.SH</t>
  </si>
  <si>
    <t>TES_per_sqm.kWh.MT.Res.HHnew.Thermal.SH.Solids.SH.Solids</t>
  </si>
  <si>
    <t>TES_per_sqm.kWh.MT.Res.HHnew.Thermal.SH.Solids.SH.Elec</t>
  </si>
  <si>
    <t>TES_per_sqm.kWh.MT.Res.HHnew.Thermal.SH.Solids.SC</t>
  </si>
  <si>
    <t>TES_per_sqm.kWh.MT.Res.HHnew.Thermal.SH.Solids.SC.AC.Elec</t>
  </si>
  <si>
    <t>TES_per_sqm.kWh.MT.Res.HHnew.Thermal.SH.Solids.WH</t>
  </si>
  <si>
    <t>TES_per_sqm.kWh.MT.Res.HHnew.Thermal.SH.Solids.WH.Solids.NoSolar.Solids</t>
  </si>
  <si>
    <t>TES_per_sqm.kWh.MT.Res.HHnew.Thermal.SH.Solids.WH.LPG.NoSolar.LPG</t>
  </si>
  <si>
    <t>TES_per_sqm.kWh.MT.Res.HHnew.Thermal.SH.Solids.WH.LPG.Solar</t>
  </si>
  <si>
    <t>TES_per_sqm.kWh.MT.Res.HHnew.Thermal.SH.Solids.WH.LPG.Solar.LPG</t>
  </si>
  <si>
    <t>TES_per_sqm.kWh.MT.Res.HHnew.Thermal.SH.Solids.WH.LPG.Solar.Solar</t>
  </si>
  <si>
    <t>TES_per_sqm.kWh.MT.Res.HHnew.Thermal.SH.Solids.WH.Elc.NoSolar.Elec</t>
  </si>
  <si>
    <t>TES_per_sqm.kWh.MT.Res.HHnew.Thermal.SH.Solids.WH.Elc.Solar</t>
  </si>
  <si>
    <t>TES_per_sqm.kWh.MT.Res.HHnew.Thermal.SH.Solids.WH.Elc.Solar.Elec</t>
  </si>
  <si>
    <t>TES_per_sqm.kWh.MT.Res.HHnew.Thermal.SH.Solids.WH.Elc.Solar.Solar</t>
  </si>
  <si>
    <t>TES_per_sqm.kWh.MT.Res.HHnew.Thermal.SH.Solids.CO</t>
  </si>
  <si>
    <t>TES_per_sqm.kWh.MT.Res.HHnew.Thermal.SH.Solids.CO.Solids.Solids</t>
  </si>
  <si>
    <t>TES_per_sqm.kWh.MT.Res.HHnew.Thermal.SH.Solids.CO.LPG.LPG</t>
  </si>
  <si>
    <t>TES_per_sqm.kWh.MT.Res.HHnew.Thermal.SH.Solids.CO.Elc.Elec</t>
  </si>
  <si>
    <t>TES_per_sqm.kWh.MT.Res.HHnew.Thermal.SH.LPG</t>
  </si>
  <si>
    <t>TES_per_sqm.kWh.MT.Res.HHnew.Thermal.SH.LPG.SH</t>
  </si>
  <si>
    <t>TES_per_sqm.kWh.MT.Res.HHnew.Thermal.SH.LPG.SH.LPG</t>
  </si>
  <si>
    <t>TES_per_sqm.kWh.MT.Res.HHnew.Thermal.SH.LPG.SH.Elec</t>
  </si>
  <si>
    <t>TES_per_sqm.kWh.MT.Res.HHnew.Thermal.SH.LPG.SC</t>
  </si>
  <si>
    <t>TES_per_sqm.kWh.MT.Res.HHnew.Thermal.SH.LPG.SC.AC.Elec</t>
  </si>
  <si>
    <t>TES_per_sqm.kWh.MT.Res.HHnew.Thermal.SH.LPG.WH</t>
  </si>
  <si>
    <t>TES_per_sqm.kWh.MT.Res.HHnew.Thermal.SH.LPG.WH.LPG.NoSolar.LPG</t>
  </si>
  <si>
    <t>TES_per_sqm.kWh.MT.Res.HHnew.Thermal.SH.LPG.WH.LPG.Solar</t>
  </si>
  <si>
    <t>TES_per_sqm.kWh.MT.Res.HHnew.Thermal.SH.LPG.WH.LPG.Solar.LPG</t>
  </si>
  <si>
    <t>TES_per_sqm.kWh.MT.Res.HHnew.Thermal.SH.LPG.WH.LPG.Solar.Solar</t>
  </si>
  <si>
    <t>TES_per_sqm.kWh.MT.Res.HHnew.Thermal.SH.LPG.WH.Elc.NoSolar.Elec</t>
  </si>
  <si>
    <t>TES_per_sqm.kWh.MT.Res.HHnew.Thermal.SH.LPG.WH.Elc.Solar</t>
  </si>
  <si>
    <t>TES_per_sqm.kWh.MT.Res.HHnew.Thermal.SH.LPG.WH.Elc.Solar.Elec</t>
  </si>
  <si>
    <t>TES_per_sqm.kWh.MT.Res.HHnew.Thermal.SH.LPG.WH.Elc.Solar.Solar</t>
  </si>
  <si>
    <t>TES_per_sqm.kWh.MT.Res.HHnew.Thermal.SH.LPG.CO</t>
  </si>
  <si>
    <t>TES_per_sqm.kWh.MT.Res.HHnew.Thermal.SH.LPG.CO.LPG.LPG</t>
  </si>
  <si>
    <t>TES_per_sqm.kWh.MT.Res.HHnew.Thermal.SH.LPG.CO.Elc.Elec</t>
  </si>
  <si>
    <t>TES_per_sqm.kWh.MT.Res.HHnew.Thermal.SH.Oil</t>
  </si>
  <si>
    <t>TES_per_sqm.kWh.MT.Res.HHnew.Thermal.SH.Oil.SH</t>
  </si>
  <si>
    <t>TES_per_sqm.kWh.MT.Res.HHnew.Thermal.SH.Oil.SH.Oil</t>
  </si>
  <si>
    <t>TES_per_sqm.kWh.MT.Res.HHnew.Thermal.SH.Oil.SH.Elec</t>
  </si>
  <si>
    <t>TES_per_sqm.kWh.MT.Res.HHnew.Thermal.SH.Oil.SC</t>
  </si>
  <si>
    <t>TES_per_sqm.kWh.MT.Res.HHnew.Thermal.SH.Oil.SC.AC.Elec</t>
  </si>
  <si>
    <t>TES_per_sqm.kWh.MT.Res.HHnew.Thermal.SH.Oil.WH</t>
  </si>
  <si>
    <t>TES_per_sqm.kWh.MT.Res.HHnew.Thermal.SH.Oil.WH.Oil.NoSolar.Oil</t>
  </si>
  <si>
    <t>TES_per_sqm.kWh.MT.Res.HHnew.Thermal.SH.Oil.WH.Oil.Solar</t>
  </si>
  <si>
    <t>TES_per_sqm.kWh.MT.Res.HHnew.Thermal.SH.Oil.WH.Oil.Solar.Oil</t>
  </si>
  <si>
    <t>TES_per_sqm.kWh.MT.Res.HHnew.Thermal.SH.Oil.WH.Oil.Solar.Solar</t>
  </si>
  <si>
    <t>TES_per_sqm.kWh.MT.Res.HHnew.Thermal.SH.Oil.WH.Elc.NoSolar.Elec</t>
  </si>
  <si>
    <t>TES_per_sqm.kWh.MT.Res.HHnew.Thermal.SH.Oil.WH.Elc.Solar</t>
  </si>
  <si>
    <t>TES_per_sqm.kWh.MT.Res.HHnew.Thermal.SH.Oil.WH.Elc.Solar.Elec</t>
  </si>
  <si>
    <t>TES_per_sqm.kWh.MT.Res.HHnew.Thermal.SH.Oil.WH.Elc.Solar.Solar</t>
  </si>
  <si>
    <t>TES_per_sqm.kWh.MT.Res.HHnew.Thermal.SH.Oil.CO</t>
  </si>
  <si>
    <t>TES_per_sqm.kWh.MT.Res.HHnew.Thermal.SH.Oil.CO.LPG.LPG</t>
  </si>
  <si>
    <t>TES_per_sqm.kWh.MT.Res.HHnew.Thermal.SH.Oil.CO.Elc.Elec</t>
  </si>
  <si>
    <t>TES_per_sqm.kWh.MT.Res.HHnew.Thermal.SH.Gas</t>
  </si>
  <si>
    <t>TES_per_sqm.kWh.MT.Res.HHnew.Thermal.SH.Gas.SH</t>
  </si>
  <si>
    <t>TES_per_sqm.kWh.MT.Res.HHnew.Thermal.SH.Gas.SH.Gas</t>
  </si>
  <si>
    <t>TES_per_sqm.kWh.MT.Res.HHnew.Thermal.SH.Gas.SH.Elec</t>
  </si>
  <si>
    <t>TES_per_sqm.kWh.MT.Res.HHnew.Thermal.SH.Gas.SC</t>
  </si>
  <si>
    <t>TES_per_sqm.kWh.MT.Res.HHnew.Thermal.SH.Gas.SC.AC.Elec</t>
  </si>
  <si>
    <t>TES_per_sqm.kWh.MT.Res.HHnew.Thermal.SH.Gas.WH</t>
  </si>
  <si>
    <t>TES_per_sqm.kWh.MT.Res.HHnew.Thermal.SH.Gas.WH.Gas.NoSolar.Gas</t>
  </si>
  <si>
    <t>TES_per_sqm.kWh.MT.Res.HHnew.Thermal.SH.Gas.WH.Gas.Solar</t>
  </si>
  <si>
    <t>TES_per_sqm.kWh.MT.Res.HHnew.Thermal.SH.Gas.WH.Gas.Solar.Gas</t>
  </si>
  <si>
    <t>TES_per_sqm.kWh.MT.Res.HHnew.Thermal.SH.Gas.WH.Gas.Solar.Solar</t>
  </si>
  <si>
    <t>TES_per_sqm.kWh.MT.Res.HHnew.Thermal.SH.Gas.WH.Elc.NoSolar.Elec</t>
  </si>
  <si>
    <t>TES_per_sqm.kWh.MT.Res.HHnew.Thermal.SH.Gas.WH.Elc.Solar</t>
  </si>
  <si>
    <t>TES_per_sqm.kWh.MT.Res.HHnew.Thermal.SH.Gas.WH.Elc.Solar.Elec</t>
  </si>
  <si>
    <t>TES_per_sqm.kWh.MT.Res.HHnew.Thermal.SH.Gas.WH.Elc.Solar.Solar</t>
  </si>
  <si>
    <t>TES_per_sqm.kWh.MT.Res.HHnew.Thermal.SH.Gas.CO</t>
  </si>
  <si>
    <t>TES_per_sqm.kWh.MT.Res.HHnew.Thermal.SH.Gas.CO.Gas.Gas</t>
  </si>
  <si>
    <t>TES_per_sqm.kWh.MT.Res.HHnew.Thermal.SH.Gas.CO.Elc.Elec</t>
  </si>
  <si>
    <t>TES_per_sqm.kWh.MT.Res.HHnew.Thermal.SH.Biomass</t>
  </si>
  <si>
    <t>TES_per_sqm.kWh.MT.Res.HHnew.Thermal.SH.Biomass.SH</t>
  </si>
  <si>
    <t>TES_per_sqm.kWh.MT.Res.HHnew.Thermal.SH.Biomass.SH.Biomass</t>
  </si>
  <si>
    <t>TES_per_sqm.kWh.MT.Res.HHnew.Thermal.SH.Biomass.SH.Elec</t>
  </si>
  <si>
    <t>TES_per_sqm.kWh.MT.Res.HHnew.Thermal.SH.Biomass.SC</t>
  </si>
  <si>
    <t>TES_per_sqm.kWh.MT.Res.HHnew.Thermal.SH.Biomass.SC.AC.Elec</t>
  </si>
  <si>
    <t>TES_per_sqm.kWh.MT.Res.HHnew.Thermal.SH.Biomass.WH</t>
  </si>
  <si>
    <t>TES_per_sqm.kWh.MT.Res.HHnew.Thermal.SH.Biomass.WH.Biomass.NoSolar.Biomass</t>
  </si>
  <si>
    <t>TES_per_sqm.kWh.MT.Res.HHnew.Thermal.SH.Biomass.WH.Biomass.Solar</t>
  </si>
  <si>
    <t>TES_per_sqm.kWh.MT.Res.HHnew.Thermal.SH.Biomass.WH.Biomass.Solar.Biomass</t>
  </si>
  <si>
    <t>TES_per_sqm.kWh.MT.Res.HHnew.Thermal.SH.Biomass.WH.Biomass.Solar.Solar</t>
  </si>
  <si>
    <t>TES_per_sqm.kWh.MT.Res.HHnew.Thermal.SH.Biomass.WH.LPG.NoSolar.LPG</t>
  </si>
  <si>
    <t>TES_per_sqm.kWh.MT.Res.HHnew.Thermal.SH.Biomass.WH.LPG.Solar</t>
  </si>
  <si>
    <t>TES_per_sqm.kWh.MT.Res.HHnew.Thermal.SH.Biomass.WH.LPG.Solar.LPG</t>
  </si>
  <si>
    <t>TES_per_sqm.kWh.MT.Res.HHnew.Thermal.SH.Biomass.WH.LPG.Solar.Solar</t>
  </si>
  <si>
    <t>TES_per_sqm.kWh.MT.Res.HHnew.Thermal.SH.Biomass.WH.Elc.NoSolar.Elec</t>
  </si>
  <si>
    <t>TES_per_sqm.kWh.MT.Res.HHnew.Thermal.SH.Biomass.WH.Elc.Solar</t>
  </si>
  <si>
    <t>TES_per_sqm.kWh.MT.Res.HHnew.Thermal.SH.Biomass.WH.Elc.Solar.Elec</t>
  </si>
  <si>
    <t>TES_per_sqm.kWh.MT.Res.HHnew.Thermal.SH.Biomass.WH.Elc.Solar.Solar</t>
  </si>
  <si>
    <t>TES_per_sqm.kWh.MT.Res.HHnew.Thermal.SH.Biomass.CO</t>
  </si>
  <si>
    <t>TES_per_sqm.kWh.MT.Res.HHnew.Thermal.SH.Biomass.CO.Biomass.Biomass</t>
  </si>
  <si>
    <t>TES_per_sqm.kWh.MT.Res.HHnew.Thermal.SH.Biomass.CO.LPG.LPG</t>
  </si>
  <si>
    <t>TES_per_sqm.kWh.MT.Res.HHnew.Thermal.SH.Biomass.CO.Elc.Elec</t>
  </si>
  <si>
    <t>TES_per_sqm.kWh.MT.Res.HHnew.Thermal.SH.Geo</t>
  </si>
  <si>
    <t>TES_per_sqm.kWh.MT.Res.HHnew.Thermal.SH.Geo.SH</t>
  </si>
  <si>
    <t>TES_per_sqm.kWh.MT.Res.HHnew.Thermal.SH.Geo.SH.Geo</t>
  </si>
  <si>
    <t>TES_per_sqm.kWh.MT.Res.HHnew.Thermal.SH.Geo.SH.Elec</t>
  </si>
  <si>
    <t>TES_per_sqm.kWh.MT.Res.HHnew.Thermal.SH.Geo.SC</t>
  </si>
  <si>
    <t>TES_per_sqm.kWh.MT.Res.HHnew.Thermal.SH.Geo.SC.AC.Elec</t>
  </si>
  <si>
    <t>TES_per_sqm.kWh.MT.Res.HHnew.Thermal.SH.Geo.WH</t>
  </si>
  <si>
    <t>TES_per_sqm.kWh.MT.Res.HHnew.Thermal.SH.Geo.WH.Geo.NoSolar.Geo</t>
  </si>
  <si>
    <t>TES_per_sqm.kWh.MT.Res.HHnew.Thermal.SH.Geo.WH.Geo.Solar</t>
  </si>
  <si>
    <t>TES_per_sqm.kWh.MT.Res.HHnew.Thermal.SH.Geo.WH.Geo.Solar.Geo</t>
  </si>
  <si>
    <t>TES_per_sqm.kWh.MT.Res.HHnew.Thermal.SH.Geo.WH.Geo.Solar.Solar</t>
  </si>
  <si>
    <t>TES_per_sqm.kWh.MT.Res.HHnew.Thermal.SH.Geo.WH.Elc.NoSolar.Elec</t>
  </si>
  <si>
    <t>TES_per_sqm.kWh.MT.Res.HHnew.Thermal.SH.Geo.WH.Elc.Solar</t>
  </si>
  <si>
    <t>TES_per_sqm.kWh.MT.Res.HHnew.Thermal.SH.Geo.WH.Elc.Solar.Elec</t>
  </si>
  <si>
    <t>TES_per_sqm.kWh.MT.Res.HHnew.Thermal.SH.Geo.WH.Elc.Solar.Solar</t>
  </si>
  <si>
    <t>TES_per_sqm.kWh.MT.Res.HHnew.Thermal.SH.Geo.CO</t>
  </si>
  <si>
    <t>TES_per_sqm.kWh.MT.Res.HHnew.Thermal.SH.Geo.CO.LPG.LPG</t>
  </si>
  <si>
    <t>TES_per_sqm.kWh.MT.Res.HHnew.Thermal.SH.Geo.CO.Elc.Elec</t>
  </si>
  <si>
    <t>TES_per_sqm.kWh.MT.Res.HHnew.Thermal.SH.DistrHeat</t>
  </si>
  <si>
    <t>TES_per_sqm.kWh.MT.Res.HHnew.Thermal.SH.DistrHeat.SH</t>
  </si>
  <si>
    <t>TES_per_sqm.kWh.MT.Res.HHnew.Thermal.SH.DistrHeat.SH.Steam_Distr</t>
  </si>
  <si>
    <t>TES_per_sqm.kWh.MT.Res.HHnew.Thermal.SH.DistrHeat.SH.Elec</t>
  </si>
  <si>
    <t>TES_per_sqm.kWh.MT.Res.HHnew.Thermal.SH.DistrHeat.SC</t>
  </si>
  <si>
    <t>TES_per_sqm.kWh.MT.Res.HHnew.Thermal.SH.DistrHeat.SC.AC.Elec</t>
  </si>
  <si>
    <t>TES_per_sqm.kWh.MT.Res.HHnew.Thermal.SH.DistrHeat.WH</t>
  </si>
  <si>
    <t>TES_per_sqm.kWh.MT.Res.HHnew.Thermal.SH.DistrHeat.WH.DistrHeat.NoSolar.Steam_Distr</t>
  </si>
  <si>
    <t>TES_per_sqm.kWh.MT.Res.HHnew.Thermal.SH.DistrHeat.WH.DistrHeat.Solar</t>
  </si>
  <si>
    <t>TES_per_sqm.kWh.MT.Res.HHnew.Thermal.SH.DistrHeat.WH.DistrHeat.Solar.Steam_Distr</t>
  </si>
  <si>
    <t>TES_per_sqm.kWh.MT.Res.HHnew.Thermal.SH.DistrHeat.WH.DistrHeat.Solar.Solar</t>
  </si>
  <si>
    <t>TES_per_sqm.kWh.MT.Res.HHnew.Thermal.SH.DistrHeat.WH.Elc.NoSolar.Elec</t>
  </si>
  <si>
    <t>TES_per_sqm.kWh.MT.Res.HHnew.Thermal.SH.DistrHeat.WH.Elc.Solar</t>
  </si>
  <si>
    <t>TES_per_sqm.kWh.MT.Res.HHnew.Thermal.SH.DistrHeat.WH.Elc.Solar.Elec</t>
  </si>
  <si>
    <t>TES_per_sqm.kWh.MT.Res.HHnew.Thermal.SH.DistrHeat.WH.Elc.Solar.Solar</t>
  </si>
  <si>
    <t>TES_per_sqm.kWh.MT.Res.HHnew.Thermal.SH.DistrHeat.CO</t>
  </si>
  <si>
    <t>TES_per_sqm.kWh.MT.Res.HHnew.Thermal.SH.DistrHeat.CO.LPG.LPG</t>
  </si>
  <si>
    <t>TES_per_sqm.kWh.MT.Res.HHnew.Thermal.SH.DistrHeat.CO.Elc.Elec</t>
  </si>
  <si>
    <t>TES_per_sqm.kWh.MT.Res.HHnew.Thermal.SH.AdvElc</t>
  </si>
  <si>
    <t>TES_per_sqm.kWh.MT.Res.HHnew.Thermal.SH.AdvElc.SH</t>
  </si>
  <si>
    <t>TES_per_sqm.kWh.MT.Res.HHnew.Thermal.SH.AdvElc.SH.Elec</t>
  </si>
  <si>
    <t>TES_per_sqm.kWh.MT.Res.HHnew.Thermal.SH.AdvElc.SC</t>
  </si>
  <si>
    <t>TES_per_sqm.kWh.MT.Res.HHnew.Thermal.SH.AdvElc.SC.AC.Elec</t>
  </si>
  <si>
    <t>TES_per_sqm.kWh.MT.Res.HHnew.Thermal.SH.AdvElc.WH</t>
  </si>
  <si>
    <t>TES_per_sqm.kWh.MT.Res.HHnew.Thermal.SH.AdvElc.WH.LPG.NoSolar.LPG</t>
  </si>
  <si>
    <t>TES_per_sqm.kWh.MT.Res.HHnew.Thermal.SH.AdvElc.WH.LPG.Solar</t>
  </si>
  <si>
    <t>TES_per_sqm.kWh.MT.Res.HHnew.Thermal.SH.AdvElc.WH.LPG.Solar.LPG</t>
  </si>
  <si>
    <t>TES_per_sqm.kWh.MT.Res.HHnew.Thermal.SH.AdvElc.WH.LPG.Solar.Solar</t>
  </si>
  <si>
    <t>TES_per_sqm.kWh.MT.Res.HHnew.Thermal.SH.AdvElc.WH.Elc.NoSolar.Elec</t>
  </si>
  <si>
    <t>TES_per_sqm.kWh.MT.Res.HHnew.Thermal.SH.AdvElc.WH.Elc.Solar</t>
  </si>
  <si>
    <t>TES_per_sqm.kWh.MT.Res.HHnew.Thermal.SH.AdvElc.WH.Elc.Solar.Elec</t>
  </si>
  <si>
    <t>TES_per_sqm.kWh.MT.Res.HHnew.Thermal.SH.AdvElc.WH.Elc.Solar.Solar</t>
  </si>
  <si>
    <t>TES_per_sqm.kWh.MT.Res.HHnew.Thermal.SH.AdvElc.CO</t>
  </si>
  <si>
    <t>TES_per_sqm.kWh.MT.Res.HHnew.Thermal.SH.AdvElc.CO.LPG.LPG</t>
  </si>
  <si>
    <t>TES_per_sqm.kWh.MT.Res.HHnew.Thermal.SH.AdvElc.CO.Elc.Elec</t>
  </si>
  <si>
    <t>TES_per_sqm.kWh.MT.Res.HHnew.Thermal.SH.ConvElc</t>
  </si>
  <si>
    <t>TES_per_sqm.kWh.MT.Res.HHnew.Thermal.SH.ConvElc.SH</t>
  </si>
  <si>
    <t>TES_per_sqm.kWh.MT.Res.HHnew.Thermal.SH.ConvElc.SH.Elec</t>
  </si>
  <si>
    <t>TES_per_sqm.kWh.MT.Res.HHnew.Thermal.SH.ConvElc.SC</t>
  </si>
  <si>
    <t>TES_per_sqm.kWh.MT.Res.HHnew.Thermal.SH.ConvElc.SC.AC.Elec</t>
  </si>
  <si>
    <t>TES_per_sqm.kWh.MT.Res.HHnew.Thermal.SH.ConvElc.WH</t>
  </si>
  <si>
    <t>TES_per_sqm.kWh.MT.Res.HHnew.Thermal.SH.ConvElc.WH.LPG.NoSolar.LPG</t>
  </si>
  <si>
    <t>TES_per_sqm.kWh.MT.Res.HHnew.Thermal.SH.ConvElc.WH.LPG.Solar</t>
  </si>
  <si>
    <t>TES_per_sqm.kWh.MT.Res.HHnew.Thermal.SH.ConvElc.WH.LPG.Solar.LPG</t>
  </si>
  <si>
    <t>TES_per_sqm.kWh.MT.Res.HHnew.Thermal.SH.ConvElc.WH.LPG.Solar.Solar</t>
  </si>
  <si>
    <t>TES_per_sqm.kWh.MT.Res.HHnew.Thermal.SH.ConvElc.WH.Elc.NoSolar.Elec</t>
  </si>
  <si>
    <t>TES_per_sqm.kWh.MT.Res.HHnew.Thermal.SH.ConvElc.WH.Elc.Solar</t>
  </si>
  <si>
    <t>TES_per_sqm.kWh.MT.Res.HHnew.Thermal.SH.ConvElc.WH.Elc.Solar.Elec</t>
  </si>
  <si>
    <t>TES_per_sqm.kWh.MT.Res.HHnew.Thermal.SH.ConvElc.WH.Elc.Solar.Solar</t>
  </si>
  <si>
    <t>TES_per_sqm.kWh.MT.Res.HHnew.Thermal.SH.ConvElc.CO</t>
  </si>
  <si>
    <t>TES_per_sqm.kWh.MT.Res.HHnew.Thermal.SH.ConvElc.CO.LPG.LPG</t>
  </si>
  <si>
    <t>TES_per_sqm.kWh.MT.Res.HHnew.Thermal.SH.ConvElc.CO.Elc.Elec</t>
  </si>
  <si>
    <t>MT - CO2 emissions in new and renovated households per surface area (detailed structure)</t>
  </si>
  <si>
    <t>EMI_per_sqm.kgCO2.MT.Res.HHnew.Thermal.SH.Solids</t>
  </si>
  <si>
    <t>EMI_per_sqm.kgCO2.MT.Res.HHnew.Thermal.SH.Solids.SH</t>
  </si>
  <si>
    <t>EMI_per_sqm.kgCO2.MT.Res.HHnew.Thermal.SH.Solids.SH.Solids</t>
  </si>
  <si>
    <t>EMI_per_sqm.kgCO2.MT.Res.HHnew.Thermal.SH.Solids.SH.Elec</t>
  </si>
  <si>
    <t>EMI_per_sqm.kgCO2.MT.Res.HHnew.Thermal.SH.Solids.SC</t>
  </si>
  <si>
    <t>EMI_per_sqm.kgCO2.MT.Res.HHnew.Thermal.SH.Solids.SC.AC.Elec</t>
  </si>
  <si>
    <t>EMI_per_sqm.kgCO2.MT.Res.HHnew.Thermal.SH.Solids.WH</t>
  </si>
  <si>
    <t>EMI_per_sqm.kgCO2.MT.Res.HHnew.Thermal.SH.Solids.WH.Solids.NoSolar.Solids</t>
  </si>
  <si>
    <t>EMI_per_sqm.kgCO2.MT.Res.HHnew.Thermal.SH.Solids.WH.LPG.NoSolar.LPG</t>
  </si>
  <si>
    <t>EMI_per_sqm.kgCO2.MT.Res.HHnew.Thermal.SH.Solids.WH.LPG.Solar</t>
  </si>
  <si>
    <t>EMI_per_sqm.kgCO2.MT.Res.HHnew.Thermal.SH.Solids.WH.LPG.Solar.LPG</t>
  </si>
  <si>
    <t>EMI_per_sqm.kgCO2.MT.Res.HHnew.Thermal.SH.Solids.WH.LPG.Solar.Solar</t>
  </si>
  <si>
    <t>EMI_per_sqm.kgCO2.MT.Res.HHnew.Thermal.SH.Solids.WH.Elc.NoSolar.Elec</t>
  </si>
  <si>
    <t>EMI_per_sqm.kgCO2.MT.Res.HHnew.Thermal.SH.Solids.WH.Elc.Solar</t>
  </si>
  <si>
    <t>EMI_per_sqm.kgCO2.MT.Res.HHnew.Thermal.SH.Solids.WH.Elc.Solar.Elec</t>
  </si>
  <si>
    <t>EMI_per_sqm.kgCO2.MT.Res.HHnew.Thermal.SH.Solids.WH.Elc.Solar.Solar</t>
  </si>
  <si>
    <t>EMI_per_sqm.kgCO2.MT.Res.HHnew.Thermal.SH.Solids.CO</t>
  </si>
  <si>
    <t>EMI_per_sqm.kgCO2.MT.Res.HHnew.Thermal.SH.Solids.CO.Solids.Solids</t>
  </si>
  <si>
    <t>EMI_per_sqm.kgCO2.MT.Res.HHnew.Thermal.SH.Solids.CO.LPG.LPG</t>
  </si>
  <si>
    <t>EMI_per_sqm.kgCO2.MT.Res.HHnew.Thermal.SH.Solids.CO.Elc.Elec</t>
  </si>
  <si>
    <t>EMI_per_sqm.kgCO2.MT.Res.HHnew.Thermal.SH.LPG</t>
  </si>
  <si>
    <t>EMI_per_sqm.kgCO2.MT.Res.HHnew.Thermal.SH.LPG.SH</t>
  </si>
  <si>
    <t>EMI_per_sqm.kgCO2.MT.Res.HHnew.Thermal.SH.LPG.SH.LPG</t>
  </si>
  <si>
    <t>EMI_per_sqm.kgCO2.MT.Res.HHnew.Thermal.SH.LPG.SH.Elec</t>
  </si>
  <si>
    <t>EMI_per_sqm.kgCO2.MT.Res.HHnew.Thermal.SH.LPG.SC</t>
  </si>
  <si>
    <t>EMI_per_sqm.kgCO2.MT.Res.HHnew.Thermal.SH.LPG.SC.AC.Elec</t>
  </si>
  <si>
    <t>EMI_per_sqm.kgCO2.MT.Res.HHnew.Thermal.SH.LPG.WH</t>
  </si>
  <si>
    <t>EMI_per_sqm.kgCO2.MT.Res.HHnew.Thermal.SH.LPG.WH.LPG.NoSolar.LPG</t>
  </si>
  <si>
    <t>EMI_per_sqm.kgCO2.MT.Res.HHnew.Thermal.SH.LPG.WH.LPG.Solar</t>
  </si>
  <si>
    <t>EMI_per_sqm.kgCO2.MT.Res.HHnew.Thermal.SH.LPG.WH.LPG.Solar.LPG</t>
  </si>
  <si>
    <t>EMI_per_sqm.kgCO2.MT.Res.HHnew.Thermal.SH.LPG.WH.LPG.Solar.Solar</t>
  </si>
  <si>
    <t>EMI_per_sqm.kgCO2.MT.Res.HHnew.Thermal.SH.LPG.WH.Elc.NoSolar.Elec</t>
  </si>
  <si>
    <t>EMI_per_sqm.kgCO2.MT.Res.HHnew.Thermal.SH.LPG.WH.Elc.Solar</t>
  </si>
  <si>
    <t>EMI_per_sqm.kgCO2.MT.Res.HHnew.Thermal.SH.LPG.WH.Elc.Solar.Elec</t>
  </si>
  <si>
    <t>EMI_per_sqm.kgCO2.MT.Res.HHnew.Thermal.SH.LPG.WH.Elc.Solar.Solar</t>
  </si>
  <si>
    <t>EMI_per_sqm.kgCO2.MT.Res.HHnew.Thermal.SH.LPG.CO</t>
  </si>
  <si>
    <t>EMI_per_sqm.kgCO2.MT.Res.HHnew.Thermal.SH.LPG.CO.LPG.LPG</t>
  </si>
  <si>
    <t>EMI_per_sqm.kgCO2.MT.Res.HHnew.Thermal.SH.LPG.CO.Elc.Elec</t>
  </si>
  <si>
    <t>EMI_per_sqm.kgCO2.MT.Res.HHnew.Thermal.SH.Oil</t>
  </si>
  <si>
    <t>EMI_per_sqm.kgCO2.MT.Res.HHnew.Thermal.SH.Oil.SH</t>
  </si>
  <si>
    <t>EMI_per_sqm.kgCO2.MT.Res.HHnew.Thermal.SH.Oil.SH.Oil</t>
  </si>
  <si>
    <t>EMI_per_sqm.kgCO2.MT.Res.HHnew.Thermal.SH.Oil.SH.Elec</t>
  </si>
  <si>
    <t>EMI_per_sqm.kgCO2.MT.Res.HHnew.Thermal.SH.Oil.SC</t>
  </si>
  <si>
    <t>EMI_per_sqm.kgCO2.MT.Res.HHnew.Thermal.SH.Oil.SC.AC.Elec</t>
  </si>
  <si>
    <t>EMI_per_sqm.kgCO2.MT.Res.HHnew.Thermal.SH.Oil.WH</t>
  </si>
  <si>
    <t>EMI_per_sqm.kgCO2.MT.Res.HHnew.Thermal.SH.Oil.WH.Oil.NoSolar.Oil</t>
  </si>
  <si>
    <t>EMI_per_sqm.kgCO2.MT.Res.HHnew.Thermal.SH.Oil.WH.Oil.Solar</t>
  </si>
  <si>
    <t>EMI_per_sqm.kgCO2.MT.Res.HHnew.Thermal.SH.Oil.WH.Oil.Solar.Oil</t>
  </si>
  <si>
    <t>EMI_per_sqm.kgCO2.MT.Res.HHnew.Thermal.SH.Oil.WH.Oil.Solar.Solar</t>
  </si>
  <si>
    <t>EMI_per_sqm.kgCO2.MT.Res.HHnew.Thermal.SH.Oil.WH.Elc.NoSolar.Elec</t>
  </si>
  <si>
    <t>EMI_per_sqm.kgCO2.MT.Res.HHnew.Thermal.SH.Oil.WH.Elc.Solar</t>
  </si>
  <si>
    <t>EMI_per_sqm.kgCO2.MT.Res.HHnew.Thermal.SH.Oil.WH.Elc.Solar.Elec</t>
  </si>
  <si>
    <t>EMI_per_sqm.kgCO2.MT.Res.HHnew.Thermal.SH.Oil.WH.Elc.Solar.Solar</t>
  </si>
  <si>
    <t>EMI_per_sqm.kgCO2.MT.Res.HHnew.Thermal.SH.Oil.CO</t>
  </si>
  <si>
    <t>EMI_per_sqm.kgCO2.MT.Res.HHnew.Thermal.SH.Oil.CO.LPG.LPG</t>
  </si>
  <si>
    <t>EMI_per_sqm.kgCO2.MT.Res.HHnew.Thermal.SH.Oil.CO.Elc.Elec</t>
  </si>
  <si>
    <t>EMI_per_sqm.kgCO2.MT.Res.HHnew.Thermal.SH.Gas</t>
  </si>
  <si>
    <t>EMI_per_sqm.kgCO2.MT.Res.HHnew.Thermal.SH.Gas.SH</t>
  </si>
  <si>
    <t>EMI_per_sqm.kgCO2.MT.Res.HHnew.Thermal.SH.Gas.SH.Gas</t>
  </si>
  <si>
    <t>EMI_per_sqm.kgCO2.MT.Res.HHnew.Thermal.SH.Gas.SH.Elec</t>
  </si>
  <si>
    <t>EMI_per_sqm.kgCO2.MT.Res.HHnew.Thermal.SH.Gas.SC</t>
  </si>
  <si>
    <t>EMI_per_sqm.kgCO2.MT.Res.HHnew.Thermal.SH.Gas.SC.AC.Elec</t>
  </si>
  <si>
    <t>EMI_per_sqm.kgCO2.MT.Res.HHnew.Thermal.SH.Gas.WH</t>
  </si>
  <si>
    <t>EMI_per_sqm.kgCO2.MT.Res.HHnew.Thermal.SH.Gas.WH.Gas.NoSolar.Gas</t>
  </si>
  <si>
    <t>EMI_per_sqm.kgCO2.MT.Res.HHnew.Thermal.SH.Gas.WH.Gas.Solar</t>
  </si>
  <si>
    <t>EMI_per_sqm.kgCO2.MT.Res.HHnew.Thermal.SH.Gas.WH.Gas.Solar.Gas</t>
  </si>
  <si>
    <t>EMI_per_sqm.kgCO2.MT.Res.HHnew.Thermal.SH.Gas.WH.Gas.Solar.Solar</t>
  </si>
  <si>
    <t>EMI_per_sqm.kgCO2.MT.Res.HHnew.Thermal.SH.Gas.WH.Elc.NoSolar.Elec</t>
  </si>
  <si>
    <t>EMI_per_sqm.kgCO2.MT.Res.HHnew.Thermal.SH.Gas.WH.Elc.Solar</t>
  </si>
  <si>
    <t>EMI_per_sqm.kgCO2.MT.Res.HHnew.Thermal.SH.Gas.WH.Elc.Solar.Elec</t>
  </si>
  <si>
    <t>EMI_per_sqm.kgCO2.MT.Res.HHnew.Thermal.SH.Gas.WH.Elc.Solar.Solar</t>
  </si>
  <si>
    <t>EMI_per_sqm.kgCO2.MT.Res.HHnew.Thermal.SH.Gas.CO</t>
  </si>
  <si>
    <t>EMI_per_sqm.kgCO2.MT.Res.HHnew.Thermal.SH.Gas.CO.Gas.Gas</t>
  </si>
  <si>
    <t>EMI_per_sqm.kgCO2.MT.Res.HHnew.Thermal.SH.Gas.CO.Elc.Elec</t>
  </si>
  <si>
    <t>EMI_per_sqm.kgCO2.MT.Res.HHnew.Thermal.SH.Biomass</t>
  </si>
  <si>
    <t>EMI_per_sqm.kgCO2.MT.Res.HHnew.Thermal.SH.Biomass.SH</t>
  </si>
  <si>
    <t>EMI_per_sqm.kgCO2.MT.Res.HHnew.Thermal.SH.Biomass.SH.Biomass</t>
  </si>
  <si>
    <t>EMI_per_sqm.kgCO2.MT.Res.HHnew.Thermal.SH.Biomass.SH.Elec</t>
  </si>
  <si>
    <t>EMI_per_sqm.kgCO2.MT.Res.HHnew.Thermal.SH.Biomass.SC</t>
  </si>
  <si>
    <t>EMI_per_sqm.kgCO2.MT.Res.HHnew.Thermal.SH.Biomass.SC.AC.Elec</t>
  </si>
  <si>
    <t>EMI_per_sqm.kgCO2.MT.Res.HHnew.Thermal.SH.Biomass.WH</t>
  </si>
  <si>
    <t>EMI_per_sqm.kgCO2.MT.Res.HHnew.Thermal.SH.Biomass.WH.Biomass.NoSolar.Biomass</t>
  </si>
  <si>
    <t>EMI_per_sqm.kgCO2.MT.Res.HHnew.Thermal.SH.Biomass.WH.Biomass.Solar</t>
  </si>
  <si>
    <t>EMI_per_sqm.kgCO2.MT.Res.HHnew.Thermal.SH.Biomass.WH.Biomass.Solar.Biomass</t>
  </si>
  <si>
    <t>EMI_per_sqm.kgCO2.MT.Res.HHnew.Thermal.SH.Biomass.WH.Biomass.Solar.Solar</t>
  </si>
  <si>
    <t>EMI_per_sqm.kgCO2.MT.Res.HHnew.Thermal.SH.Biomass.WH.LPG.NoSolar.LPG</t>
  </si>
  <si>
    <t>EMI_per_sqm.kgCO2.MT.Res.HHnew.Thermal.SH.Biomass.WH.LPG.Solar</t>
  </si>
  <si>
    <t>EMI_per_sqm.kgCO2.MT.Res.HHnew.Thermal.SH.Biomass.WH.LPG.Solar.LPG</t>
  </si>
  <si>
    <t>EMI_per_sqm.kgCO2.MT.Res.HHnew.Thermal.SH.Biomass.WH.LPG.Solar.Solar</t>
  </si>
  <si>
    <t>EMI_per_sqm.kgCO2.MT.Res.HHnew.Thermal.SH.Biomass.WH.Elc.NoSolar.Elec</t>
  </si>
  <si>
    <t>EMI_per_sqm.kgCO2.MT.Res.HHnew.Thermal.SH.Biomass.WH.Elc.Solar</t>
  </si>
  <si>
    <t>EMI_per_sqm.kgCO2.MT.Res.HHnew.Thermal.SH.Biomass.WH.Elc.Solar.Elec</t>
  </si>
  <si>
    <t>EMI_per_sqm.kgCO2.MT.Res.HHnew.Thermal.SH.Biomass.WH.Elc.Solar.Solar</t>
  </si>
  <si>
    <t>EMI_per_sqm.kgCO2.MT.Res.HHnew.Thermal.SH.Biomass.CO</t>
  </si>
  <si>
    <t>EMI_per_sqm.kgCO2.MT.Res.HHnew.Thermal.SH.Biomass.CO.Biomass.Biomass</t>
  </si>
  <si>
    <t>EMI_per_sqm.kgCO2.MT.Res.HHnew.Thermal.SH.Biomass.CO.LPG.LPG</t>
  </si>
  <si>
    <t>EMI_per_sqm.kgCO2.MT.Res.HHnew.Thermal.SH.Biomass.CO.Elc.Elec</t>
  </si>
  <si>
    <t>EMI_per_sqm.kgCO2.MT.Res.HHnew.Thermal.SH.Geo</t>
  </si>
  <si>
    <t>EMI_per_sqm.kgCO2.MT.Res.HHnew.Thermal.SH.Geo.SH</t>
  </si>
  <si>
    <t>EMI_per_sqm.kgCO2.MT.Res.HHnew.Thermal.SH.Geo.SH.Geo</t>
  </si>
  <si>
    <t>EMI_per_sqm.kgCO2.MT.Res.HHnew.Thermal.SH.Geo.SH.Elec</t>
  </si>
  <si>
    <t>EMI_per_sqm.kgCO2.MT.Res.HHnew.Thermal.SH.Geo.SC</t>
  </si>
  <si>
    <t>EMI_per_sqm.kgCO2.MT.Res.HHnew.Thermal.SH.Geo.SC.AC.Elec</t>
  </si>
  <si>
    <t>EMI_per_sqm.kgCO2.MT.Res.HHnew.Thermal.SH.Geo.WH</t>
  </si>
  <si>
    <t>EMI_per_sqm.kgCO2.MT.Res.HHnew.Thermal.SH.Geo.WH.Geo.NoSolar.Geo</t>
  </si>
  <si>
    <t>EMI_per_sqm.kgCO2.MT.Res.HHnew.Thermal.SH.Geo.WH.Geo.Solar</t>
  </si>
  <si>
    <t>EMI_per_sqm.kgCO2.MT.Res.HHnew.Thermal.SH.Geo.WH.Geo.Solar.Geo</t>
  </si>
  <si>
    <t>EMI_per_sqm.kgCO2.MT.Res.HHnew.Thermal.SH.Geo.WH.Geo.Solar.Solar</t>
  </si>
  <si>
    <t>EMI_per_sqm.kgCO2.MT.Res.HHnew.Thermal.SH.Geo.WH.Elc.NoSolar.Elec</t>
  </si>
  <si>
    <t>EMI_per_sqm.kgCO2.MT.Res.HHnew.Thermal.SH.Geo.WH.Elc.Solar</t>
  </si>
  <si>
    <t>EMI_per_sqm.kgCO2.MT.Res.HHnew.Thermal.SH.Geo.WH.Elc.Solar.Elec</t>
  </si>
  <si>
    <t>EMI_per_sqm.kgCO2.MT.Res.HHnew.Thermal.SH.Geo.WH.Elc.Solar.Solar</t>
  </si>
  <si>
    <t>EMI_per_sqm.kgCO2.MT.Res.HHnew.Thermal.SH.Geo.CO</t>
  </si>
  <si>
    <t>EMI_per_sqm.kgCO2.MT.Res.HHnew.Thermal.SH.Geo.CO.LPG.LPG</t>
  </si>
  <si>
    <t>EMI_per_sqm.kgCO2.MT.Res.HHnew.Thermal.SH.Geo.CO.Elc.Elec</t>
  </si>
  <si>
    <t>EMI_per_sqm.kgCO2.MT.Res.HHnew.Thermal.SH.DistrHeat</t>
  </si>
  <si>
    <t>EMI_per_sqm.kgCO2.MT.Res.HHnew.Thermal.SH.DistrHeat.SH</t>
  </si>
  <si>
    <t>EMI_per_sqm.kgCO2.MT.Res.HHnew.Thermal.SH.DistrHeat.SH.Steam_Distr</t>
  </si>
  <si>
    <t>EMI_per_sqm.kgCO2.MT.Res.HHnew.Thermal.SH.DistrHeat.SH.Elec</t>
  </si>
  <si>
    <t>EMI_per_sqm.kgCO2.MT.Res.HHnew.Thermal.SH.DistrHeat.SC</t>
  </si>
  <si>
    <t>EMI_per_sqm.kgCO2.MT.Res.HHnew.Thermal.SH.DistrHeat.SC.AC.Elec</t>
  </si>
  <si>
    <t>EMI_per_sqm.kgCO2.MT.Res.HHnew.Thermal.SH.DistrHeat.WH</t>
  </si>
  <si>
    <t>EMI_per_sqm.kgCO2.MT.Res.HHnew.Thermal.SH.DistrHeat.WH.DistrHeat.NoSolar.Steam_Distr</t>
  </si>
  <si>
    <t>EMI_per_sqm.kgCO2.MT.Res.HHnew.Thermal.SH.DistrHeat.WH.DistrHeat.Solar</t>
  </si>
  <si>
    <t>EMI_per_sqm.kgCO2.MT.Res.HHnew.Thermal.SH.DistrHeat.WH.DistrHeat.Solar.Steam_Distr</t>
  </si>
  <si>
    <t>EMI_per_sqm.kgCO2.MT.Res.HHnew.Thermal.SH.DistrHeat.WH.DistrHeat.Solar.Solar</t>
  </si>
  <si>
    <t>EMI_per_sqm.kgCO2.MT.Res.HHnew.Thermal.SH.DistrHeat.WH.Elc.NoSolar.Elec</t>
  </si>
  <si>
    <t>EMI_per_sqm.kgCO2.MT.Res.HHnew.Thermal.SH.DistrHeat.WH.Elc.Solar</t>
  </si>
  <si>
    <t>EMI_per_sqm.kgCO2.MT.Res.HHnew.Thermal.SH.DistrHeat.WH.Elc.Solar.Elec</t>
  </si>
  <si>
    <t>EMI_per_sqm.kgCO2.MT.Res.HHnew.Thermal.SH.DistrHeat.WH.Elc.Solar.Solar</t>
  </si>
  <si>
    <t>EMI_per_sqm.kgCO2.MT.Res.HHnew.Thermal.SH.DistrHeat.CO</t>
  </si>
  <si>
    <t>EMI_per_sqm.kgCO2.MT.Res.HHnew.Thermal.SH.DistrHeat.CO.LPG.LPG</t>
  </si>
  <si>
    <t>EMI_per_sqm.kgCO2.MT.Res.HHnew.Thermal.SH.DistrHeat.CO.Elc.Elec</t>
  </si>
  <si>
    <t>EMI_per_sqm.kgCO2.MT.Res.HHnew.Thermal.SH.AdvElc</t>
  </si>
  <si>
    <t>EMI_per_sqm.kgCO2.MT.Res.HHnew.Thermal.SH.AdvElc.SH</t>
  </si>
  <si>
    <t>EMI_per_sqm.kgCO2.MT.Res.HHnew.Thermal.SH.AdvElc.SH.Elec</t>
  </si>
  <si>
    <t>EMI_per_sqm.kgCO2.MT.Res.HHnew.Thermal.SH.AdvElc.SC</t>
  </si>
  <si>
    <t>EMI_per_sqm.kgCO2.MT.Res.HHnew.Thermal.SH.AdvElc.SC.AC.Elec</t>
  </si>
  <si>
    <t>EMI_per_sqm.kgCO2.MT.Res.HHnew.Thermal.SH.AdvElc.WH</t>
  </si>
  <si>
    <t>EMI_per_sqm.kgCO2.MT.Res.HHnew.Thermal.SH.AdvElc.WH.LPG.NoSolar.LPG</t>
  </si>
  <si>
    <t>EMI_per_sqm.kgCO2.MT.Res.HHnew.Thermal.SH.AdvElc.WH.LPG.Solar</t>
  </si>
  <si>
    <t>EMI_per_sqm.kgCO2.MT.Res.HHnew.Thermal.SH.AdvElc.WH.LPG.Solar.LPG</t>
  </si>
  <si>
    <t>EMI_per_sqm.kgCO2.MT.Res.HHnew.Thermal.SH.AdvElc.WH.LPG.Solar.Solar</t>
  </si>
  <si>
    <t>EMI_per_sqm.kgCO2.MT.Res.HHnew.Thermal.SH.AdvElc.WH.Elc.NoSolar.Elec</t>
  </si>
  <si>
    <t>EMI_per_sqm.kgCO2.MT.Res.HHnew.Thermal.SH.AdvElc.WH.Elc.Solar</t>
  </si>
  <si>
    <t>EMI_per_sqm.kgCO2.MT.Res.HHnew.Thermal.SH.AdvElc.WH.Elc.Solar.Elec</t>
  </si>
  <si>
    <t>EMI_per_sqm.kgCO2.MT.Res.HHnew.Thermal.SH.AdvElc.WH.Elc.Solar.Solar</t>
  </si>
  <si>
    <t>EMI_per_sqm.kgCO2.MT.Res.HHnew.Thermal.SH.AdvElc.CO</t>
  </si>
  <si>
    <t>EMI_per_sqm.kgCO2.MT.Res.HHnew.Thermal.SH.AdvElc.CO.LPG.LPG</t>
  </si>
  <si>
    <t>EMI_per_sqm.kgCO2.MT.Res.HHnew.Thermal.SH.AdvElc.CO.Elc.Elec</t>
  </si>
  <si>
    <t>EMI_per_sqm.kgCO2.MT.Res.HHnew.Thermal.SH.ConvElc</t>
  </si>
  <si>
    <t>EMI_per_sqm.kgCO2.MT.Res.HHnew.Thermal.SH.ConvElc.SH</t>
  </si>
  <si>
    <t>EMI_per_sqm.kgCO2.MT.Res.HHnew.Thermal.SH.ConvElc.SH.Elec</t>
  </si>
  <si>
    <t>EMI_per_sqm.kgCO2.MT.Res.HHnew.Thermal.SH.ConvElc.SC</t>
  </si>
  <si>
    <t>EMI_per_sqm.kgCO2.MT.Res.HHnew.Thermal.SH.ConvElc.SC.AC.Elec</t>
  </si>
  <si>
    <t>EMI_per_sqm.kgCO2.MT.Res.HHnew.Thermal.SH.ConvElc.WH</t>
  </si>
  <si>
    <t>EMI_per_sqm.kgCO2.MT.Res.HHnew.Thermal.SH.ConvElc.WH.LPG.NoSolar.LPG</t>
  </si>
  <si>
    <t>EMI_per_sqm.kgCO2.MT.Res.HHnew.Thermal.SH.ConvElc.WH.LPG.Solar</t>
  </si>
  <si>
    <t>EMI_per_sqm.kgCO2.MT.Res.HHnew.Thermal.SH.ConvElc.WH.LPG.Solar.LPG</t>
  </si>
  <si>
    <t>EMI_per_sqm.kgCO2.MT.Res.HHnew.Thermal.SH.ConvElc.WH.LPG.Solar.Solar</t>
  </si>
  <si>
    <t>EMI_per_sqm.kgCO2.MT.Res.HHnew.Thermal.SH.ConvElc.WH.Elc.NoSolar.Elec</t>
  </si>
  <si>
    <t>EMI_per_sqm.kgCO2.MT.Res.HHnew.Thermal.SH.ConvElc.WH.Elc.Solar</t>
  </si>
  <si>
    <t>EMI_per_sqm.kgCO2.MT.Res.HHnew.Thermal.SH.ConvElc.WH.Elc.Solar.Elec</t>
  </si>
  <si>
    <t>EMI_per_sqm.kgCO2.MT.Res.HHnew.Thermal.SH.ConvElc.WH.Elc.Solar.Solar</t>
  </si>
  <si>
    <t>EMI_per_sqm.kgCO2.MT.Res.HHnew.Thermal.SH.ConvElc.CO</t>
  </si>
  <si>
    <t>EMI_per_sqm.kgCO2.MT.Res.HHnew.Thermal.SH.ConvElc.CO.LPG.LPG</t>
  </si>
  <si>
    <t>EMI_per_sqm.kgCO2.MT.Res.HHnew.Thermal.SH.ConvElc.CO.Elc.Elec</t>
  </si>
  <si>
    <t>MT - Household type: Solids</t>
  </si>
  <si>
    <t>MT - Household type: LPG</t>
  </si>
  <si>
    <t>MT - Household type: Diesel oil</t>
  </si>
  <si>
    <t>MT - Household type: Gas</t>
  </si>
  <si>
    <t>MT - Household type: Biomass</t>
  </si>
  <si>
    <t>MT - Household type: Geothermal</t>
  </si>
  <si>
    <t>MT - Household type: Distributed heat</t>
  </si>
  <si>
    <t>MT - Household type: Advanced electric heating</t>
  </si>
  <si>
    <t>MT - Household type: Conventional electric heating</t>
  </si>
  <si>
    <t>MT - Residential / specific electric uses</t>
  </si>
  <si>
    <t>MT - Refrigerators and freezers</t>
  </si>
  <si>
    <t>MT - Washing machines</t>
  </si>
  <si>
    <t>MT - Clothes dryers</t>
  </si>
  <si>
    <t>MT - Dishwashers</t>
  </si>
  <si>
    <t>MT - TV and multimedia</t>
  </si>
  <si>
    <t>MT - ICT equipment</t>
  </si>
  <si>
    <t>MT - Lighting</t>
  </si>
  <si>
    <t>MT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</si>
</sst>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45967.478043981479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4333.5236220472443</v>
      </c>
      <c r="C3" s="182">
        <v>4406.3818190920811</v>
      </c>
      <c r="D3" s="182">
        <v>4338</v>
      </c>
      <c r="E3" s="182">
        <v>4590.4849374379864</v>
      </c>
      <c r="F3" s="182">
        <v>4684.8242701027566</v>
      </c>
      <c r="G3" s="182">
        <v>4845.9498069498077</v>
      </c>
      <c r="H3" s="182">
        <v>4985.3671804538189</v>
      </c>
      <c r="I3" s="182">
        <v>5125.2063182444608</v>
      </c>
      <c r="J3" s="182">
        <v>5189.891454415615</v>
      </c>
      <c r="K3" s="182">
        <v>5109.5971823480431</v>
      </c>
      <c r="L3" s="182">
        <v>5234.266122643864</v>
      </c>
      <c r="M3" s="182">
        <v>5432.4543426446762</v>
      </c>
      <c r="N3" s="182">
        <v>5485.6227175629228</v>
      </c>
      <c r="O3" s="182">
        <v>5678.2769987448855</v>
      </c>
      <c r="P3" s="182">
        <v>5857.9096227679929</v>
      </c>
      <c r="Q3" s="182">
        <v>6056.3740859999998</v>
      </c>
      <c r="R3" s="182">
        <v>6228.9130225223889</v>
      </c>
      <c r="S3" s="182">
        <v>6642.1750157554743</v>
      </c>
      <c r="T3" s="182">
        <v>7321.3781099183952</v>
      </c>
      <c r="U3" s="182">
        <v>7736.0128081078501</v>
      </c>
      <c r="V3" s="182">
        <v>6937.0647852251514</v>
      </c>
      <c r="W3" s="182">
        <v>7709.8625967438129</v>
      </c>
      <c r="X3" s="182">
        <v>8448.7997132388082</v>
      </c>
      <c r="Y3" s="182">
        <v>9550.4</v>
      </c>
      <c r="DA3" s="210" t="s">
        <v>222</v>
      </c>
    </row>
    <row r="4" spans="1:105" ht="12" customHeight="1" x14ac:dyDescent="0.25">
      <c r="A4" s="183" t="s">
        <v>90</v>
      </c>
      <c r="B4" s="36">
        <v>388759</v>
      </c>
      <c r="C4" s="36">
        <v>391415</v>
      </c>
      <c r="D4" s="36">
        <v>394641</v>
      </c>
      <c r="E4" s="36">
        <v>397296</v>
      </c>
      <c r="F4" s="36">
        <v>399867</v>
      </c>
      <c r="G4" s="36">
        <v>402668</v>
      </c>
      <c r="H4" s="36">
        <v>404999</v>
      </c>
      <c r="I4" s="36">
        <v>405616</v>
      </c>
      <c r="J4" s="36">
        <v>407832</v>
      </c>
      <c r="K4" s="36">
        <v>410926</v>
      </c>
      <c r="L4" s="36">
        <v>414027</v>
      </c>
      <c r="M4" s="36">
        <v>414989</v>
      </c>
      <c r="N4" s="36">
        <v>417546</v>
      </c>
      <c r="O4" s="36">
        <v>421464</v>
      </c>
      <c r="P4" s="36">
        <v>428156</v>
      </c>
      <c r="Q4" s="36">
        <v>438805</v>
      </c>
      <c r="R4" s="36">
        <v>449635</v>
      </c>
      <c r="S4" s="36">
        <v>459375</v>
      </c>
      <c r="T4" s="36">
        <v>474837</v>
      </c>
      <c r="U4" s="36">
        <v>492968</v>
      </c>
      <c r="V4" s="36">
        <v>514855</v>
      </c>
      <c r="W4" s="36">
        <v>516125</v>
      </c>
      <c r="X4" s="36">
        <v>520174</v>
      </c>
      <c r="Y4" s="36">
        <v>542051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134669</v>
      </c>
      <c r="C6" s="35">
        <v>135775</v>
      </c>
      <c r="D6" s="35">
        <v>137082</v>
      </c>
      <c r="E6" s="35">
        <v>138194</v>
      </c>
      <c r="F6" s="35">
        <v>139280</v>
      </c>
      <c r="G6" s="35">
        <v>140449</v>
      </c>
      <c r="H6" s="35">
        <v>142205</v>
      </c>
      <c r="I6" s="35">
        <v>143989</v>
      </c>
      <c r="J6" s="35">
        <v>146649</v>
      </c>
      <c r="K6" s="35">
        <v>149265</v>
      </c>
      <c r="L6" s="35">
        <v>152104</v>
      </c>
      <c r="M6" s="35">
        <v>154042</v>
      </c>
      <c r="N6" s="35">
        <v>156795</v>
      </c>
      <c r="O6" s="35">
        <v>160313</v>
      </c>
      <c r="P6" s="35">
        <v>165184</v>
      </c>
      <c r="Q6" s="35">
        <v>172554</v>
      </c>
      <c r="R6" s="35">
        <v>178073</v>
      </c>
      <c r="S6" s="35">
        <v>183456</v>
      </c>
      <c r="T6" s="35">
        <v>191004</v>
      </c>
      <c r="U6" s="35">
        <v>200720</v>
      </c>
      <c r="V6" s="35">
        <v>211700</v>
      </c>
      <c r="W6" s="35">
        <v>213011</v>
      </c>
      <c r="X6" s="35">
        <v>215215</v>
      </c>
      <c r="Y6" s="35">
        <v>225011</v>
      </c>
      <c r="DA6" s="59" t="s">
        <v>224</v>
      </c>
    </row>
    <row r="7" spans="1:105" ht="12" customHeight="1" x14ac:dyDescent="0.25">
      <c r="A7" s="185" t="s">
        <v>186</v>
      </c>
      <c r="B7" s="114">
        <v>13763.499366896758</v>
      </c>
      <c r="C7" s="114">
        <v>13909.054844035893</v>
      </c>
      <c r="D7" s="114">
        <v>14079.533558463645</v>
      </c>
      <c r="E7" s="114">
        <v>14231.418448329528</v>
      </c>
      <c r="F7" s="114">
        <v>14381.932680053538</v>
      </c>
      <c r="G7" s="114">
        <v>14546.064652159246</v>
      </c>
      <c r="H7" s="114">
        <v>14778.200394846743</v>
      </c>
      <c r="I7" s="114">
        <v>15018.236819845599</v>
      </c>
      <c r="J7" s="114">
        <v>15360.722473631828</v>
      </c>
      <c r="K7" s="114">
        <v>15700.69231563625</v>
      </c>
      <c r="L7" s="114">
        <v>16069.834670112563</v>
      </c>
      <c r="M7" s="114">
        <v>16338.513360415085</v>
      </c>
      <c r="N7" s="114">
        <v>16704.869689721734</v>
      </c>
      <c r="O7" s="114">
        <v>17164.343935259163</v>
      </c>
      <c r="P7" s="114">
        <v>17788.505400197097</v>
      </c>
      <c r="Q7" s="114">
        <v>18715.875888897779</v>
      </c>
      <c r="R7" s="114">
        <v>19433.068942856262</v>
      </c>
      <c r="S7" s="114">
        <v>20144.68461111674</v>
      </c>
      <c r="T7" s="114">
        <v>21131.904452828236</v>
      </c>
      <c r="U7" s="114">
        <v>22393.72954416494</v>
      </c>
      <c r="V7" s="114">
        <v>23823.579139812839</v>
      </c>
      <c r="W7" s="114">
        <v>24085.089187994548</v>
      </c>
      <c r="X7" s="114">
        <v>24469.020624506724</v>
      </c>
      <c r="Y7" s="114">
        <v>25829.915897623519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4034</v>
      </c>
      <c r="D8" s="138">
        <v>4259</v>
      </c>
      <c r="E8" s="138">
        <v>4092</v>
      </c>
      <c r="F8" s="138">
        <v>4090</v>
      </c>
      <c r="G8" s="138">
        <v>4197</v>
      </c>
      <c r="H8" s="138">
        <v>4809</v>
      </c>
      <c r="I8" s="138">
        <v>4875</v>
      </c>
      <c r="J8" s="138">
        <v>5790</v>
      </c>
      <c r="K8" s="138">
        <v>5804</v>
      </c>
      <c r="L8" s="138">
        <v>6084</v>
      </c>
      <c r="M8" s="138">
        <v>5245</v>
      </c>
      <c r="N8" s="138">
        <v>6102</v>
      </c>
      <c r="O8" s="138">
        <v>6927</v>
      </c>
      <c r="P8" s="138">
        <v>8356</v>
      </c>
      <c r="Q8" s="138">
        <v>10961</v>
      </c>
      <c r="R8" s="138">
        <v>9270</v>
      </c>
      <c r="S8" s="138">
        <v>9254</v>
      </c>
      <c r="T8" s="138">
        <v>11536</v>
      </c>
      <c r="U8" s="138">
        <v>13868</v>
      </c>
      <c r="V8" s="138">
        <v>15343</v>
      </c>
      <c r="W8" s="138">
        <v>5913</v>
      </c>
      <c r="X8" s="138">
        <v>6835</v>
      </c>
      <c r="Y8" s="138">
        <v>14475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444.80419916331061</v>
      </c>
      <c r="D9" s="39">
        <v>472.18029482917575</v>
      </c>
      <c r="E9" s="39">
        <v>456.44813837409578</v>
      </c>
      <c r="F9" s="39">
        <v>457.53033860947011</v>
      </c>
      <c r="G9" s="39">
        <v>473.60093736841412</v>
      </c>
      <c r="H9" s="39">
        <v>544.15976875983449</v>
      </c>
      <c r="I9" s="39">
        <v>555.94414350183638</v>
      </c>
      <c r="J9" s="39">
        <v>662.37926715223648</v>
      </c>
      <c r="K9" s="39">
        <v>665.79119644877801</v>
      </c>
      <c r="L9" s="39">
        <v>700.78924756663071</v>
      </c>
      <c r="M9" s="39">
        <v>606.66213420072836</v>
      </c>
      <c r="N9" s="39">
        <v>708.63227536503769</v>
      </c>
      <c r="O9" s="39">
        <v>807.88233753893792</v>
      </c>
      <c r="P9" s="39">
        <v>980.33694180072416</v>
      </c>
      <c r="Q9" s="39">
        <v>1294.3794233963176</v>
      </c>
      <c r="R9" s="39">
        <v>1100.5543778357633</v>
      </c>
      <c r="S9" s="39">
        <v>1107.2412840239954</v>
      </c>
      <c r="T9" s="39">
        <v>1394.8031420640957</v>
      </c>
      <c r="U9" s="39">
        <v>1686.1695906004934</v>
      </c>
      <c r="V9" s="39">
        <v>1875.7588081449869</v>
      </c>
      <c r="W9" s="39">
        <v>731.84564201888747</v>
      </c>
      <c r="X9" s="39">
        <v>857.23090088852882</v>
      </c>
      <c r="Y9" s="39">
        <v>1839.1004542476408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512.79</v>
      </c>
      <c r="C11" s="41">
        <v>419.81</v>
      </c>
      <c r="D11" s="41">
        <v>449.86</v>
      </c>
      <c r="E11" s="41">
        <v>646.01</v>
      </c>
      <c r="F11" s="41">
        <v>550.67999999999995</v>
      </c>
      <c r="G11" s="41">
        <v>713.46</v>
      </c>
      <c r="H11" s="41">
        <v>506.75</v>
      </c>
      <c r="I11" s="41">
        <v>367.07</v>
      </c>
      <c r="J11" s="41">
        <v>345.03</v>
      </c>
      <c r="K11" s="41">
        <v>534.04999999999995</v>
      </c>
      <c r="L11" s="41">
        <v>402.95</v>
      </c>
      <c r="M11" s="41">
        <v>549.19000000000005</v>
      </c>
      <c r="N11" s="41">
        <v>662.36</v>
      </c>
      <c r="O11" s="41">
        <v>460.65</v>
      </c>
      <c r="P11" s="41">
        <v>374.61</v>
      </c>
      <c r="Q11" s="41">
        <v>543.9</v>
      </c>
      <c r="R11" s="41">
        <v>322.36</v>
      </c>
      <c r="S11" s="41">
        <v>534.15</v>
      </c>
      <c r="T11" s="41">
        <v>365.57</v>
      </c>
      <c r="U11" s="41">
        <v>515.23</v>
      </c>
      <c r="V11" s="41">
        <v>401.93</v>
      </c>
      <c r="W11" s="41">
        <v>465.87</v>
      </c>
      <c r="X11" s="41">
        <v>543.62</v>
      </c>
      <c r="Y11" s="41">
        <v>392.62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484.6861904761904</v>
      </c>
      <c r="C12" s="187">
        <f t="shared" ref="C12:W12" si="0">AVERAGE($B11:$V11)</f>
        <v>484.6861904761904</v>
      </c>
      <c r="D12" s="187">
        <f t="shared" si="0"/>
        <v>484.6861904761904</v>
      </c>
      <c r="E12" s="187">
        <f t="shared" si="0"/>
        <v>484.6861904761904</v>
      </c>
      <c r="F12" s="187">
        <f t="shared" si="0"/>
        <v>484.6861904761904</v>
      </c>
      <c r="G12" s="187">
        <f t="shared" si="0"/>
        <v>484.6861904761904</v>
      </c>
      <c r="H12" s="187">
        <f t="shared" si="0"/>
        <v>484.6861904761904</v>
      </c>
      <c r="I12" s="187">
        <f t="shared" si="0"/>
        <v>484.6861904761904</v>
      </c>
      <c r="J12" s="187">
        <f t="shared" si="0"/>
        <v>484.6861904761904</v>
      </c>
      <c r="K12" s="187">
        <f t="shared" si="0"/>
        <v>484.6861904761904</v>
      </c>
      <c r="L12" s="187">
        <f t="shared" si="0"/>
        <v>484.6861904761904</v>
      </c>
      <c r="M12" s="187">
        <f t="shared" si="0"/>
        <v>484.6861904761904</v>
      </c>
      <c r="N12" s="187">
        <f t="shared" si="0"/>
        <v>484.6861904761904</v>
      </c>
      <c r="O12" s="187">
        <f t="shared" si="0"/>
        <v>484.6861904761904</v>
      </c>
      <c r="P12" s="187">
        <f t="shared" si="0"/>
        <v>484.6861904761904</v>
      </c>
      <c r="Q12" s="187">
        <f t="shared" si="0"/>
        <v>484.6861904761904</v>
      </c>
      <c r="R12" s="187">
        <f t="shared" si="0"/>
        <v>484.6861904761904</v>
      </c>
      <c r="S12" s="187">
        <f t="shared" si="0"/>
        <v>484.6861904761904</v>
      </c>
      <c r="T12" s="187">
        <f t="shared" si="0"/>
        <v>484.6861904761904</v>
      </c>
      <c r="U12" s="187">
        <f t="shared" si="0"/>
        <v>484.6861904761904</v>
      </c>
      <c r="V12" s="187">
        <f t="shared" si="0"/>
        <v>484.6861904761904</v>
      </c>
      <c r="W12" s="187">
        <f t="shared" si="0"/>
        <v>484.6861904761904</v>
      </c>
      <c r="X12" s="187">
        <f t="shared" ref="X12:Y12" si="1">AVERAGE($B11:$V11)</f>
        <v>484.6861904761904</v>
      </c>
      <c r="Y12" s="187">
        <f t="shared" si="1"/>
        <v>484.6861904761904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1.0579835160894482</v>
      </c>
      <c r="C13" s="189">
        <f t="shared" si="2"/>
        <v>0.86614805259367633</v>
      </c>
      <c r="D13" s="189">
        <f t="shared" si="2"/>
        <v>0.92814693061096987</v>
      </c>
      <c r="E13" s="189">
        <f t="shared" si="2"/>
        <v>1.3328417699817556</v>
      </c>
      <c r="F13" s="189">
        <f t="shared" si="2"/>
        <v>1.1361578085378758</v>
      </c>
      <c r="G13" s="189">
        <f t="shared" si="2"/>
        <v>1.4720039770455309</v>
      </c>
      <c r="H13" s="189">
        <f t="shared" si="2"/>
        <v>1.0455218447675032</v>
      </c>
      <c r="I13" s="189">
        <f t="shared" si="2"/>
        <v>0.75733537949443985</v>
      </c>
      <c r="J13" s="189">
        <f t="shared" si="2"/>
        <v>0.71186265831303719</v>
      </c>
      <c r="K13" s="189">
        <f t="shared" si="2"/>
        <v>1.1018469485902023</v>
      </c>
      <c r="L13" s="189">
        <f t="shared" si="2"/>
        <v>0.83136265880427307</v>
      </c>
      <c r="M13" s="189">
        <f t="shared" si="2"/>
        <v>1.133083654519714</v>
      </c>
      <c r="N13" s="189">
        <f t="shared" si="2"/>
        <v>1.3665749365568889</v>
      </c>
      <c r="O13" s="189">
        <f t="shared" si="2"/>
        <v>0.95040875735994135</v>
      </c>
      <c r="P13" s="189">
        <f t="shared" si="2"/>
        <v>0.77289183674070916</v>
      </c>
      <c r="Q13" s="189">
        <f t="shared" si="2"/>
        <v>1.1221693761599307</v>
      </c>
      <c r="R13" s="189">
        <f t="shared" ref="R13:V13" si="3">R11/R12</f>
        <v>0.66509012704341852</v>
      </c>
      <c r="S13" s="189">
        <f t="shared" si="3"/>
        <v>1.102053267651824</v>
      </c>
      <c r="T13" s="189">
        <f t="shared" si="3"/>
        <v>0.75424059357011564</v>
      </c>
      <c r="U13" s="189">
        <f t="shared" si="3"/>
        <v>1.0630177011930155</v>
      </c>
      <c r="V13" s="189">
        <f t="shared" si="3"/>
        <v>0.82925820437573272</v>
      </c>
      <c r="W13" s="189">
        <f t="shared" ref="W13:Y13" si="4">W11/W12</f>
        <v>0.96117861237658941</v>
      </c>
      <c r="X13" s="189">
        <f t="shared" si="4"/>
        <v>1.1215916827873904</v>
      </c>
      <c r="Y13" s="189">
        <f t="shared" si="4"/>
        <v>0.81004989973876085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2.8867742390602142</v>
      </c>
      <c r="C17" s="14">
        <f t="shared" si="5"/>
        <v>2.8828208433069418</v>
      </c>
      <c r="D17" s="14">
        <f t="shared" si="5"/>
        <v>2.878868122729461</v>
      </c>
      <c r="E17" s="14">
        <f t="shared" si="5"/>
        <v>2.8749149746009235</v>
      </c>
      <c r="F17" s="14">
        <f t="shared" si="5"/>
        <v>2.8709577828834005</v>
      </c>
      <c r="G17" s="14">
        <f t="shared" si="5"/>
        <v>2.8670051050559278</v>
      </c>
      <c r="H17" s="14">
        <f t="shared" si="5"/>
        <v>2.8479940930347034</v>
      </c>
      <c r="I17" s="14">
        <f t="shared" si="5"/>
        <v>2.8169929647403622</v>
      </c>
      <c r="J17" s="14">
        <f t="shared" si="5"/>
        <v>2.7810077122926171</v>
      </c>
      <c r="K17" s="14">
        <f t="shared" si="5"/>
        <v>2.7529963487756675</v>
      </c>
      <c r="L17" s="14">
        <f t="shared" si="5"/>
        <v>2.7219994214484826</v>
      </c>
      <c r="M17" s="14">
        <f t="shared" si="5"/>
        <v>2.693999039223069</v>
      </c>
      <c r="N17" s="14">
        <f t="shared" si="5"/>
        <v>2.6630058356452695</v>
      </c>
      <c r="O17" s="14">
        <f t="shared" si="5"/>
        <v>2.6290070050463781</v>
      </c>
      <c r="P17" s="14">
        <f t="shared" si="5"/>
        <v>2.591994382022472</v>
      </c>
      <c r="Q17" s="14">
        <f t="shared" si="5"/>
        <v>2.5430010315611344</v>
      </c>
      <c r="R17" s="14">
        <f t="shared" ref="R17:V17" si="6">R4/R6</f>
        <v>2.5250037905802678</v>
      </c>
      <c r="S17" s="14">
        <f t="shared" si="6"/>
        <v>2.5040064102564101</v>
      </c>
      <c r="T17" s="14">
        <f t="shared" si="6"/>
        <v>2.4860055286800278</v>
      </c>
      <c r="U17" s="14">
        <f t="shared" si="6"/>
        <v>2.4559984057393383</v>
      </c>
      <c r="V17" s="14">
        <f t="shared" si="6"/>
        <v>2.4320028341993387</v>
      </c>
      <c r="W17" s="14">
        <f t="shared" ref="W17:Y17" si="7">W4/W6</f>
        <v>2.4229969344306164</v>
      </c>
      <c r="X17" s="14">
        <f t="shared" si="7"/>
        <v>2.4169969565318401</v>
      </c>
      <c r="Y17" s="14">
        <f t="shared" si="7"/>
        <v>2.4089977823306414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35.40368034411231</v>
      </c>
      <c r="C18" s="94">
        <f t="shared" si="8"/>
        <v>35.535313782138886</v>
      </c>
      <c r="D18" s="94">
        <f t="shared" si="8"/>
        <v>35.676814011883316</v>
      </c>
      <c r="E18" s="94">
        <f t="shared" si="8"/>
        <v>35.820694012347289</v>
      </c>
      <c r="F18" s="94">
        <f t="shared" si="8"/>
        <v>35.966790658027641</v>
      </c>
      <c r="G18" s="94">
        <f t="shared" si="8"/>
        <v>36.124213128828828</v>
      </c>
      <c r="H18" s="94">
        <f t="shared" si="8"/>
        <v>36.489473788445757</v>
      </c>
      <c r="I18" s="94">
        <f t="shared" si="8"/>
        <v>37.025750512419627</v>
      </c>
      <c r="J18" s="94">
        <f t="shared" si="8"/>
        <v>37.66433843747383</v>
      </c>
      <c r="K18" s="94">
        <f t="shared" si="8"/>
        <v>38.208077161426267</v>
      </c>
      <c r="L18" s="94">
        <f t="shared" si="8"/>
        <v>38.813494458362769</v>
      </c>
      <c r="M18" s="94">
        <f t="shared" si="8"/>
        <v>39.370955279332911</v>
      </c>
      <c r="N18" s="94">
        <f t="shared" si="8"/>
        <v>40.007255942391339</v>
      </c>
      <c r="O18" s="94">
        <f t="shared" si="8"/>
        <v>40.72552800537926</v>
      </c>
      <c r="P18" s="94">
        <f t="shared" si="8"/>
        <v>41.546785284328834</v>
      </c>
      <c r="Q18" s="94">
        <f t="shared" si="8"/>
        <v>42.651920303774524</v>
      </c>
      <c r="R18" s="94">
        <f t="shared" ref="R18:V18" si="9">R7*1000/R4</f>
        <v>43.219653592038576</v>
      </c>
      <c r="S18" s="94">
        <f t="shared" si="9"/>
        <v>43.852374663655489</v>
      </c>
      <c r="T18" s="94">
        <f t="shared" si="9"/>
        <v>44.503491625185561</v>
      </c>
      <c r="U18" s="94">
        <f t="shared" si="9"/>
        <v>45.426335064679535</v>
      </c>
      <c r="V18" s="94">
        <f t="shared" si="9"/>
        <v>46.272405123409193</v>
      </c>
      <c r="W18" s="94">
        <f t="shared" ref="W18:Y18" si="10">W7*1000/W4</f>
        <v>46.665224873808761</v>
      </c>
      <c r="X18" s="94">
        <f t="shared" si="10"/>
        <v>47.040068562647733</v>
      </c>
      <c r="Y18" s="94">
        <f t="shared" si="10"/>
        <v>47.652187520405867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102.20243238530588</v>
      </c>
      <c r="C19" s="15">
        <f t="shared" si="11"/>
        <v>102.44194324460241</v>
      </c>
      <c r="D19" s="15">
        <f t="shared" si="11"/>
        <v>102.70884257935866</v>
      </c>
      <c r="E19" s="15">
        <f t="shared" si="11"/>
        <v>102.98144961669486</v>
      </c>
      <c r="F19" s="15">
        <f t="shared" si="11"/>
        <v>103.25913756500242</v>
      </c>
      <c r="G19" s="15">
        <f t="shared" si="11"/>
        <v>103.56830345648061</v>
      </c>
      <c r="H19" s="15">
        <f t="shared" si="11"/>
        <v>103.92180580743816</v>
      </c>
      <c r="I19" s="15">
        <f t="shared" si="11"/>
        <v>104.30127870771794</v>
      </c>
      <c r="J19" s="15">
        <f t="shared" si="11"/>
        <v>104.74481567301397</v>
      </c>
      <c r="K19" s="15">
        <f t="shared" si="11"/>
        <v>105.18669691914548</v>
      </c>
      <c r="L19" s="15">
        <f t="shared" si="11"/>
        <v>105.65030946005736</v>
      </c>
      <c r="M19" s="15">
        <f t="shared" si="11"/>
        <v>106.06531569581728</v>
      </c>
      <c r="N19" s="15">
        <f t="shared" si="11"/>
        <v>106.53955604274201</v>
      </c>
      <c r="O19" s="15">
        <f t="shared" si="11"/>
        <v>107.06769841035451</v>
      </c>
      <c r="P19" s="15">
        <f t="shared" si="11"/>
        <v>107.68903404807425</v>
      </c>
      <c r="Q19" s="15">
        <f t="shared" si="11"/>
        <v>108.46387733056191</v>
      </c>
      <c r="R19" s="15">
        <f t="shared" ref="R19:V19" si="12">R7*1000/R6</f>
        <v>109.12978914746347</v>
      </c>
      <c r="S19" s="15">
        <f t="shared" si="12"/>
        <v>109.80662726275914</v>
      </c>
      <c r="T19" s="15">
        <f t="shared" si="12"/>
        <v>110.63592622577661</v>
      </c>
      <c r="U19" s="15">
        <f t="shared" si="12"/>
        <v>111.56700649743394</v>
      </c>
      <c r="V19" s="15">
        <f t="shared" si="12"/>
        <v>112.53462040535115</v>
      </c>
      <c r="W19" s="15">
        <f t="shared" ref="W19:Y19" si="13">W7*1000/W6</f>
        <v>113.06969681375398</v>
      </c>
      <c r="X19" s="15">
        <f t="shared" si="13"/>
        <v>113.69570255096868</v>
      </c>
      <c r="Y19" s="15">
        <f t="shared" si="13"/>
        <v>114.79401405986161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38.248581310105429</v>
      </c>
      <c r="D20" s="4">
        <f t="shared" si="14"/>
        <v>38.510437110046055</v>
      </c>
      <c r="E20" s="4">
        <f t="shared" si="14"/>
        <v>38.799918211079152</v>
      </c>
      <c r="F20" s="4">
        <f t="shared" si="14"/>
        <v>38.96456058285284</v>
      </c>
      <c r="G20" s="4">
        <f t="shared" si="14"/>
        <v>39.359096255457864</v>
      </c>
      <c r="H20" s="4">
        <f t="shared" si="14"/>
        <v>39.731281103190305</v>
      </c>
      <c r="I20" s="4">
        <f t="shared" si="14"/>
        <v>40.482821837142879</v>
      </c>
      <c r="J20" s="4">
        <f t="shared" si="14"/>
        <v>41.136370736882171</v>
      </c>
      <c r="K20" s="4">
        <f t="shared" si="14"/>
        <v>41.668225820536499</v>
      </c>
      <c r="L20" s="4">
        <f t="shared" si="14"/>
        <v>42.316544407981489</v>
      </c>
      <c r="M20" s="4">
        <f t="shared" si="14"/>
        <v>42.934257787015348</v>
      </c>
      <c r="N20" s="4">
        <f t="shared" si="14"/>
        <v>43.60904813967764</v>
      </c>
      <c r="O20" s="4">
        <f t="shared" si="14"/>
        <v>44.362006637324541</v>
      </c>
      <c r="P20" s="4">
        <f t="shared" si="14"/>
        <v>45.26295266766234</v>
      </c>
      <c r="Q20" s="4">
        <f t="shared" si="14"/>
        <v>46.437078198243078</v>
      </c>
      <c r="R20" s="4">
        <f t="shared" ref="R20:V20" si="15">IF(SUM(R21)=0,"",R21/R17)</f>
        <v>47.018604704373807</v>
      </c>
      <c r="S20" s="4">
        <f t="shared" si="15"/>
        <v>47.783431941627704</v>
      </c>
      <c r="T20" s="4">
        <f t="shared" si="15"/>
        <v>48.635745756403203</v>
      </c>
      <c r="U20" s="4">
        <f t="shared" si="15"/>
        <v>49.506171178142658</v>
      </c>
      <c r="V20" s="4">
        <f t="shared" si="15"/>
        <v>50.269276271287701</v>
      </c>
      <c r="W20" s="4">
        <f t="shared" ref="W20:Y20" si="16">IF(SUM(W21)=0,"",W21/W17)</f>
        <v>51.080924327782384</v>
      </c>
      <c r="X20" s="4">
        <f t="shared" si="16"/>
        <v>51.889943206394911</v>
      </c>
      <c r="Y20" s="4">
        <f t="shared" si="16"/>
        <v>52.74125733973402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110.26380742769227</v>
      </c>
      <c r="D21" s="3">
        <f t="shared" si="17"/>
        <v>110.86646978848925</v>
      </c>
      <c r="E21" s="3">
        <f t="shared" si="17"/>
        <v>111.54646587832252</v>
      </c>
      <c r="F21" s="3">
        <f t="shared" si="17"/>
        <v>111.86560846197314</v>
      </c>
      <c r="G21" s="3">
        <f t="shared" si="17"/>
        <v>112.84272989478535</v>
      </c>
      <c r="H21" s="3">
        <f t="shared" si="17"/>
        <v>113.15445389058733</v>
      </c>
      <c r="I21" s="3">
        <f t="shared" si="17"/>
        <v>114.03982430806899</v>
      </c>
      <c r="J21" s="3">
        <f t="shared" si="17"/>
        <v>114.40056427499765</v>
      </c>
      <c r="K21" s="3">
        <f t="shared" si="17"/>
        <v>114.71247354389698</v>
      </c>
      <c r="L21" s="3">
        <f t="shared" si="17"/>
        <v>115.18560939622463</v>
      </c>
      <c r="M21" s="3">
        <f t="shared" si="17"/>
        <v>115.66484922797491</v>
      </c>
      <c r="N21" s="3">
        <f t="shared" si="17"/>
        <v>116.13114968289703</v>
      </c>
      <c r="O21" s="3">
        <f t="shared" si="17"/>
        <v>116.62802620744014</v>
      </c>
      <c r="P21" s="3">
        <f t="shared" si="17"/>
        <v>117.32131902832984</v>
      </c>
      <c r="Q21" s="3">
        <f t="shared" si="17"/>
        <v>118.08953776081722</v>
      </c>
      <c r="R21" s="3">
        <f t="shared" ref="R21:V21" si="18">IF(SUM(R9)=0,"",R9*1000/R8)</f>
        <v>118.72215510633907</v>
      </c>
      <c r="S21" s="3">
        <f t="shared" si="18"/>
        <v>119.65001988588668</v>
      </c>
      <c r="T21" s="3">
        <f t="shared" si="18"/>
        <v>120.90873284189456</v>
      </c>
      <c r="U21" s="3">
        <f t="shared" si="18"/>
        <v>121.58707748777714</v>
      </c>
      <c r="V21" s="3">
        <f t="shared" si="18"/>
        <v>122.25502236492126</v>
      </c>
      <c r="W21" s="3">
        <f t="shared" ref="W21:Y21" si="19">IF(SUM(W9)=0,"",W9*1000/W8)</f>
        <v>123.76892305409901</v>
      </c>
      <c r="X21" s="3">
        <f t="shared" si="19"/>
        <v>125.41783480446654</v>
      </c>
      <c r="Y21" s="3">
        <f t="shared" si="19"/>
        <v>127.05357196874893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11147.069577931943</v>
      </c>
      <c r="C22" s="13">
        <f t="shared" si="20"/>
        <v>11257.570147010414</v>
      </c>
      <c r="D22" s="13">
        <f t="shared" si="20"/>
        <v>10992.268922894478</v>
      </c>
      <c r="E22" s="13">
        <f t="shared" si="20"/>
        <v>11554.319543710448</v>
      </c>
      <c r="F22" s="13">
        <f t="shared" si="20"/>
        <v>11715.956230703599</v>
      </c>
      <c r="G22" s="13">
        <f t="shared" si="20"/>
        <v>12034.603710624653</v>
      </c>
      <c r="H22" s="13">
        <f t="shared" si="20"/>
        <v>12309.578987735325</v>
      </c>
      <c r="I22" s="13">
        <f t="shared" si="20"/>
        <v>12635.611805856921</v>
      </c>
      <c r="J22" s="13">
        <f t="shared" si="20"/>
        <v>12725.562129542594</v>
      </c>
      <c r="K22" s="13">
        <f t="shared" si="20"/>
        <v>12434.348720567799</v>
      </c>
      <c r="L22" s="13">
        <f t="shared" si="20"/>
        <v>12642.330385805428</v>
      </c>
      <c r="M22" s="13">
        <f t="shared" si="20"/>
        <v>13090.598407776293</v>
      </c>
      <c r="N22" s="13">
        <f t="shared" si="20"/>
        <v>13137.768575349595</v>
      </c>
      <c r="O22" s="13">
        <f t="shared" si="20"/>
        <v>13472.745000153953</v>
      </c>
      <c r="P22" s="13">
        <f t="shared" si="20"/>
        <v>13681.717931707119</v>
      </c>
      <c r="Q22" s="13">
        <f t="shared" si="20"/>
        <v>13801.971458848464</v>
      </c>
      <c r="R22" s="13">
        <f t="shared" ref="R22:V22" si="21">R3*1000000/R4</f>
        <v>13853.265476491795</v>
      </c>
      <c r="S22" s="13">
        <f t="shared" si="21"/>
        <v>14459.156496882664</v>
      </c>
      <c r="T22" s="13">
        <f t="shared" si="21"/>
        <v>15418.718654861343</v>
      </c>
      <c r="U22" s="13">
        <f t="shared" si="21"/>
        <v>15692.728144844797</v>
      </c>
      <c r="V22" s="13">
        <f t="shared" si="21"/>
        <v>13473.822309631159</v>
      </c>
      <c r="W22" s="13">
        <f t="shared" ref="W22:Y22" si="22">W3*1000000/W4</f>
        <v>14937.975484124607</v>
      </c>
      <c r="X22" s="13">
        <f t="shared" si="22"/>
        <v>16242.256847206529</v>
      </c>
      <c r="Y22" s="13">
        <f t="shared" si="22"/>
        <v>17619.006329662709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32179.073298585747</v>
      </c>
      <c r="C23" s="46">
        <f t="shared" si="23"/>
        <v>32453.557864791612</v>
      </c>
      <c r="D23" s="46">
        <f t="shared" si="23"/>
        <v>31645.292598590626</v>
      </c>
      <c r="E23" s="46">
        <f t="shared" si="23"/>
        <v>33217.686277537279</v>
      </c>
      <c r="F23" s="46">
        <f t="shared" si="23"/>
        <v>33636.015724459765</v>
      </c>
      <c r="G23" s="46">
        <f t="shared" si="23"/>
        <v>34503.270275685893</v>
      </c>
      <c r="H23" s="46">
        <f t="shared" si="23"/>
        <v>35057.608244814313</v>
      </c>
      <c r="I23" s="46">
        <f t="shared" si="23"/>
        <v>35594.42956228921</v>
      </c>
      <c r="J23" s="46">
        <f t="shared" si="23"/>
        <v>35389.886425516816</v>
      </c>
      <c r="K23" s="46">
        <f t="shared" si="23"/>
        <v>34231.716627126545</v>
      </c>
      <c r="L23" s="46">
        <f t="shared" si="23"/>
        <v>34412.415995922944</v>
      </c>
      <c r="M23" s="46">
        <f t="shared" si="23"/>
        <v>35266.059533404368</v>
      </c>
      <c r="N23" s="46">
        <f t="shared" si="23"/>
        <v>34985.95438351301</v>
      </c>
      <c r="O23" s="46">
        <f t="shared" si="23"/>
        <v>35419.940982608307</v>
      </c>
      <c r="P23" s="46">
        <f t="shared" si="23"/>
        <v>35462.936015400963</v>
      </c>
      <c r="Q23" s="46">
        <f t="shared" si="23"/>
        <v>35098.427657428976</v>
      </c>
      <c r="R23" s="46">
        <f t="shared" ref="R23:V23" si="24">R3*1000000/R6</f>
        <v>34979.547840056541</v>
      </c>
      <c r="S23" s="46">
        <f t="shared" si="24"/>
        <v>36205.820555094811</v>
      </c>
      <c r="T23" s="46">
        <f t="shared" si="24"/>
        <v>38331.019821147172</v>
      </c>
      <c r="U23" s="46">
        <f t="shared" si="24"/>
        <v>38541.315305439668</v>
      </c>
      <c r="V23" s="46">
        <f t="shared" si="24"/>
        <v>32768.374044521261</v>
      </c>
      <c r="W23" s="46">
        <f t="shared" ref="W23:Y23" si="25">W3*1000000/W6</f>
        <v>36194.66880463362</v>
      </c>
      <c r="X23" s="46">
        <f t="shared" si="25"/>
        <v>39257.485366906621</v>
      </c>
      <c r="Y23" s="46">
        <f t="shared" si="25"/>
        <v>42444.147175026999</v>
      </c>
      <c r="DA23" s="11"/>
    </row>
    <row r="24" spans="1:105" ht="12" customHeight="1" x14ac:dyDescent="0.25">
      <c r="A24" s="180" t="s">
        <v>188</v>
      </c>
      <c r="B24" s="15">
        <v>0.79899869803551538</v>
      </c>
      <c r="C24" s="15">
        <v>0.79574085822747775</v>
      </c>
      <c r="D24" s="15">
        <v>0.77066386146358024</v>
      </c>
      <c r="E24" s="15">
        <v>0.80366596726710848</v>
      </c>
      <c r="F24" s="15">
        <v>0.80400833008853767</v>
      </c>
      <c r="G24" s="15">
        <v>0.8117710148059053</v>
      </c>
      <c r="H24" s="15">
        <v>0.81237564754834291</v>
      </c>
      <c r="I24" s="15">
        <v>0.81337167665355281</v>
      </c>
      <c r="J24" s="15">
        <v>0.81376518125543607</v>
      </c>
      <c r="K24" s="15">
        <v>0.80139202237159057</v>
      </c>
      <c r="L24" s="15">
        <v>0.80348600814787219</v>
      </c>
      <c r="M24" s="15">
        <v>0.82268573018751334</v>
      </c>
      <c r="N24" s="15">
        <v>0.82961844532043316</v>
      </c>
      <c r="O24" s="15">
        <v>0.84881121207998289</v>
      </c>
      <c r="P24" s="15">
        <v>0.84629750774870982</v>
      </c>
      <c r="Q24" s="15">
        <v>0.82418257141417328</v>
      </c>
      <c r="R24" s="15">
        <v>0.80790513031758693</v>
      </c>
      <c r="S24" s="15">
        <v>0.82137135875467859</v>
      </c>
      <c r="T24" s="15">
        <v>0.8573260622408152</v>
      </c>
      <c r="U24" s="15">
        <v>0.85343662092565653</v>
      </c>
      <c r="V24" s="15">
        <v>0.78321421461373464</v>
      </c>
      <c r="W24" s="15">
        <v>0.82653223346775295</v>
      </c>
      <c r="X24" s="15">
        <v>0.85995443410172867</v>
      </c>
      <c r="Y24" s="15">
        <v>0.93448731507744454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63.364019186518689</v>
      </c>
      <c r="C28" s="22">
        <f t="shared" ref="C28:W28" si="26">SUM(C29:C30,C33:C34,C41:C42)</f>
        <v>61.746779546663561</v>
      </c>
      <c r="D28" s="22">
        <f t="shared" si="26"/>
        <v>65.627136812724473</v>
      </c>
      <c r="E28" s="22">
        <f t="shared" si="26"/>
        <v>71.091822602362257</v>
      </c>
      <c r="F28" s="22">
        <f t="shared" si="26"/>
        <v>70.092207562750275</v>
      </c>
      <c r="G28" s="22">
        <f t="shared" si="26"/>
        <v>70.530993966524107</v>
      </c>
      <c r="H28" s="22">
        <f t="shared" si="26"/>
        <v>72.934824115296024</v>
      </c>
      <c r="I28" s="22">
        <f t="shared" si="26"/>
        <v>72.147819629512327</v>
      </c>
      <c r="J28" s="22">
        <f t="shared" si="26"/>
        <v>72.311947859834561</v>
      </c>
      <c r="K28" s="22">
        <f t="shared" si="26"/>
        <v>66.939160570866946</v>
      </c>
      <c r="L28" s="22">
        <f t="shared" si="26"/>
        <v>71.587609540489865</v>
      </c>
      <c r="M28" s="22">
        <f t="shared" si="26"/>
        <v>71.124946036720416</v>
      </c>
      <c r="N28" s="22">
        <f t="shared" si="26"/>
        <v>75.166219604812056</v>
      </c>
      <c r="O28" s="22">
        <f t="shared" si="26"/>
        <v>76.118152244093153</v>
      </c>
      <c r="P28" s="22">
        <f t="shared" si="26"/>
        <v>76.124558509151498</v>
      </c>
      <c r="Q28" s="22">
        <f t="shared" si="26"/>
        <v>83.515755475729321</v>
      </c>
      <c r="R28" s="22">
        <f t="shared" si="26"/>
        <v>81.788672765722097</v>
      </c>
      <c r="S28" s="22">
        <f t="shared" si="26"/>
        <v>91.095786758383483</v>
      </c>
      <c r="T28" s="22">
        <f t="shared" si="26"/>
        <v>93.033361994840917</v>
      </c>
      <c r="U28" s="22">
        <f t="shared" si="26"/>
        <v>101.52820292347377</v>
      </c>
      <c r="V28" s="22">
        <f t="shared" si="26"/>
        <v>105.93336199484092</v>
      </c>
      <c r="W28" s="22">
        <f t="shared" si="26"/>
        <v>110.24428202923474</v>
      </c>
      <c r="X28" s="22">
        <f t="shared" ref="X28:Y28" si="27">SUM(X29:X30,X33:X34,X41:X42)</f>
        <v>115.01788478073945</v>
      </c>
      <c r="Y28" s="22">
        <f t="shared" si="27"/>
        <v>113.59372312983663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15.112328960315724</v>
      </c>
      <c r="C30" s="98">
        <f t="shared" ref="C30:W30" si="28">SUM(C31:C32)</f>
        <v>15.112328960315724</v>
      </c>
      <c r="D30" s="98">
        <f t="shared" si="28"/>
        <v>16.045474215607012</v>
      </c>
      <c r="E30" s="98">
        <f t="shared" si="28"/>
        <v>16.045474215607012</v>
      </c>
      <c r="F30" s="98">
        <f t="shared" si="28"/>
        <v>16.045474215607012</v>
      </c>
      <c r="G30" s="98">
        <f t="shared" si="28"/>
        <v>15.609492783081548</v>
      </c>
      <c r="H30" s="98">
        <f t="shared" si="28"/>
        <v>14.50743092200968</v>
      </c>
      <c r="I30" s="98">
        <f t="shared" si="28"/>
        <v>13.405156020615852</v>
      </c>
      <c r="J30" s="98">
        <f t="shared" si="28"/>
        <v>14.50743092200968</v>
      </c>
      <c r="K30" s="98">
        <f t="shared" si="28"/>
        <v>15.609492783081548</v>
      </c>
      <c r="L30" s="98">
        <f t="shared" si="28"/>
        <v>14.50743092200968</v>
      </c>
      <c r="M30" s="98">
        <f t="shared" si="28"/>
        <v>13.405156020615852</v>
      </c>
      <c r="N30" s="98">
        <f t="shared" si="28"/>
        <v>14.50743092200968</v>
      </c>
      <c r="O30" s="98">
        <f t="shared" si="28"/>
        <v>15.609492783081548</v>
      </c>
      <c r="P30" s="98">
        <f t="shared" si="28"/>
        <v>14.50743092200968</v>
      </c>
      <c r="Q30" s="98">
        <f t="shared" si="28"/>
        <v>16.71136827285644</v>
      </c>
      <c r="R30" s="98">
        <f t="shared" si="28"/>
        <v>14.50743092200968</v>
      </c>
      <c r="S30" s="98">
        <f t="shared" si="28"/>
        <v>16.399570077386063</v>
      </c>
      <c r="T30" s="98">
        <f t="shared" si="28"/>
        <v>12.474978503869306</v>
      </c>
      <c r="U30" s="98">
        <f t="shared" si="28"/>
        <v>13.11771281169389</v>
      </c>
      <c r="V30" s="98">
        <f t="shared" si="28"/>
        <v>13.914273430782464</v>
      </c>
      <c r="W30" s="98">
        <f t="shared" si="28"/>
        <v>12.799054170249356</v>
      </c>
      <c r="X30" s="98">
        <f t="shared" ref="X30:Y30" si="29">SUM(X31:X32)</f>
        <v>12.184522785898542</v>
      </c>
      <c r="Y30" s="98">
        <f t="shared" si="29"/>
        <v>11.170937231298362</v>
      </c>
      <c r="DA30" s="63"/>
    </row>
    <row r="31" spans="1:105" ht="12" customHeight="1" x14ac:dyDescent="0.25">
      <c r="A31" s="97" t="s">
        <v>74</v>
      </c>
      <c r="B31" s="98">
        <v>14.886008997392722</v>
      </c>
      <c r="C31" s="98">
        <v>14.886008997392722</v>
      </c>
      <c r="D31" s="98">
        <v>15.816393411092253</v>
      </c>
      <c r="E31" s="98">
        <v>15.816393411092253</v>
      </c>
      <c r="F31" s="98">
        <v>15.816393411092253</v>
      </c>
      <c r="G31" s="98">
        <v>15.3816852966466</v>
      </c>
      <c r="H31" s="98">
        <v>14.28297506448839</v>
      </c>
      <c r="I31" s="98">
        <v>13.184264832330181</v>
      </c>
      <c r="J31" s="98">
        <v>14.28297506448839</v>
      </c>
      <c r="K31" s="98">
        <v>15.3816852966466</v>
      </c>
      <c r="L31" s="98">
        <v>14.28297506448839</v>
      </c>
      <c r="M31" s="98">
        <v>13.184264832330181</v>
      </c>
      <c r="N31" s="98">
        <v>14.28297506448839</v>
      </c>
      <c r="O31" s="98">
        <v>15.3816852966466</v>
      </c>
      <c r="P31" s="98">
        <v>14.28297506448839</v>
      </c>
      <c r="Q31" s="98">
        <v>16.480395528804809</v>
      </c>
      <c r="R31" s="98">
        <v>14.28297506448839</v>
      </c>
      <c r="S31" s="98">
        <v>16.169475494411</v>
      </c>
      <c r="T31" s="98">
        <v>12.41848667239897</v>
      </c>
      <c r="U31" s="98">
        <v>13.07661220980223</v>
      </c>
      <c r="V31" s="98">
        <v>13.88856405846948</v>
      </c>
      <c r="W31" s="98">
        <v>12.772312983662941</v>
      </c>
      <c r="X31" s="98">
        <v>12.15374032674119</v>
      </c>
      <c r="Y31" s="98">
        <v>11.14729148753224</v>
      </c>
      <c r="DA31" s="63" t="s">
        <v>233</v>
      </c>
    </row>
    <row r="32" spans="1:105" ht="12" customHeight="1" x14ac:dyDescent="0.25">
      <c r="A32" s="97" t="s">
        <v>196</v>
      </c>
      <c r="B32" s="98">
        <v>0.22631996292300194</v>
      </c>
      <c r="C32" s="98">
        <v>0.22631996292300194</v>
      </c>
      <c r="D32" s="98">
        <v>0.22908080451475854</v>
      </c>
      <c r="E32" s="98">
        <v>0.22908080451475854</v>
      </c>
      <c r="F32" s="98">
        <v>0.22908080451475854</v>
      </c>
      <c r="G32" s="98">
        <v>0.22780748643494775</v>
      </c>
      <c r="H32" s="98">
        <v>0.22445585752129027</v>
      </c>
      <c r="I32" s="98">
        <v>0.22089118828567145</v>
      </c>
      <c r="J32" s="98">
        <v>0.22445585752129027</v>
      </c>
      <c r="K32" s="98">
        <v>0.22780748643494775</v>
      </c>
      <c r="L32" s="98">
        <v>0.22445585752129027</v>
      </c>
      <c r="M32" s="98">
        <v>0.22089118828567145</v>
      </c>
      <c r="N32" s="98">
        <v>0.22445585752129027</v>
      </c>
      <c r="O32" s="98">
        <v>0.22780748643494775</v>
      </c>
      <c r="P32" s="98">
        <v>0.22445585752129027</v>
      </c>
      <c r="Q32" s="98">
        <v>0.23097274405163049</v>
      </c>
      <c r="R32" s="98">
        <v>0.22445585752129027</v>
      </c>
      <c r="S32" s="98">
        <v>0.23009458297506313</v>
      </c>
      <c r="T32" s="98">
        <v>5.6491831470335541E-2</v>
      </c>
      <c r="U32" s="98">
        <v>4.1100601891660205E-2</v>
      </c>
      <c r="V32" s="98">
        <v>2.5709372312983092E-2</v>
      </c>
      <c r="W32" s="98">
        <v>2.6741186586415111E-2</v>
      </c>
      <c r="X32" s="98">
        <v>3.0782459157352449E-2</v>
      </c>
      <c r="Y32" s="98">
        <v>2.3645743766122607E-2</v>
      </c>
      <c r="DA32" s="63" t="s">
        <v>234</v>
      </c>
    </row>
    <row r="33" spans="1:105" ht="12" customHeight="1" x14ac:dyDescent="0.25">
      <c r="A33" s="73" t="s">
        <v>189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X33" s="98">
        <v>0</v>
      </c>
      <c r="Y33" s="98">
        <v>0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0.18634198888568715</v>
      </c>
      <c r="C34" s="98">
        <f>SUM(C35:C40)</f>
        <v>0.20280828196262601</v>
      </c>
      <c r="D34" s="98">
        <f>SUM(D35:D40)</f>
        <v>0.57048460915530863</v>
      </c>
      <c r="E34" s="98">
        <f t="shared" ref="E34:G34" si="30">SUM(E35:E40)</f>
        <v>0.96208355442506599</v>
      </c>
      <c r="F34" s="98">
        <f t="shared" si="30"/>
        <v>1.1662518338156618</v>
      </c>
      <c r="G34" s="98">
        <f t="shared" si="30"/>
        <v>1.3531434878277637</v>
      </c>
      <c r="H34" s="98">
        <f t="shared" ref="H34" si="31">SUM(H35:H40)</f>
        <v>1.7635926773792219</v>
      </c>
      <c r="I34" s="98">
        <f t="shared" ref="I34" si="32">SUM(I35:I40)</f>
        <v>2.1648476157752499</v>
      </c>
      <c r="J34" s="98">
        <f t="shared" ref="J34" si="33">SUM(J35:J40)</f>
        <v>2.3444997409203285</v>
      </c>
      <c r="K34" s="98">
        <f t="shared" ref="K34" si="34">SUM(K35:K40)</f>
        <v>2.3184897998232459</v>
      </c>
      <c r="L34" s="98">
        <f t="shared" ref="L34" si="35">SUM(L35:L40)</f>
        <v>6.4352946975859471</v>
      </c>
      <c r="M34" s="98">
        <f t="shared" ref="M34" si="36">SUM(M35:M40)</f>
        <v>6.6449834812808284</v>
      </c>
      <c r="N34" s="98">
        <f t="shared" ref="N34" si="37">SUM(N35:N40)</f>
        <v>7.8642916922606698</v>
      </c>
      <c r="O34" s="98">
        <f t="shared" ref="O34" si="38">SUM(O35:O40)</f>
        <v>8.1440850843994141</v>
      </c>
      <c r="P34" s="98">
        <f t="shared" ref="P34" si="39">SUM(P35:P40)</f>
        <v>8.7366460738142138</v>
      </c>
      <c r="Q34" s="98">
        <f t="shared" ref="Q34" si="40">SUM(Q35:Q40)</f>
        <v>10.398540255323462</v>
      </c>
      <c r="R34" s="98">
        <f t="shared" ref="R34" si="41">SUM(R35:R40)</f>
        <v>10.020364801580012</v>
      </c>
      <c r="S34" s="98">
        <f t="shared" ref="S34" si="42">SUM(S35:S40)</f>
        <v>12.106276870163367</v>
      </c>
      <c r="T34" s="98">
        <f t="shared" ref="T34" si="43">SUM(T35:T40)</f>
        <v>12.709458297506446</v>
      </c>
      <c r="U34" s="98">
        <f t="shared" ref="U34" si="44">SUM(U35:U40)</f>
        <v>14.878331900257958</v>
      </c>
      <c r="V34" s="98">
        <f t="shared" ref="V34" si="45">SUM(V35:V40)</f>
        <v>15.602751504729152</v>
      </c>
      <c r="W34" s="98">
        <f t="shared" ref="W34:Y34" si="46">SUM(W35:W40)</f>
        <v>15.947033533963889</v>
      </c>
      <c r="X34" s="98">
        <f t="shared" si="46"/>
        <v>16.291917454858126</v>
      </c>
      <c r="Y34" s="98">
        <f t="shared" si="46"/>
        <v>16.745915735167678</v>
      </c>
      <c r="DA34" s="63"/>
    </row>
    <row r="35" spans="1:105" ht="12" customHeight="1" x14ac:dyDescent="0.25">
      <c r="A35" s="97" t="s">
        <v>199</v>
      </c>
      <c r="B35" s="98">
        <v>0</v>
      </c>
      <c r="C35" s="98"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0</v>
      </c>
      <c r="J35" s="98">
        <v>0</v>
      </c>
      <c r="K35" s="98">
        <v>0</v>
      </c>
      <c r="L35" s="98">
        <v>0.74041272570937222</v>
      </c>
      <c r="M35" s="98">
        <v>0.71650902837489294</v>
      </c>
      <c r="N35" s="98">
        <v>0.95537403267411847</v>
      </c>
      <c r="O35" s="98">
        <v>0.85984522785898498</v>
      </c>
      <c r="P35" s="98">
        <v>1.0748065348237317</v>
      </c>
      <c r="Q35" s="98">
        <v>1.1464316423043845</v>
      </c>
      <c r="R35" s="98">
        <v>1.086758383490972</v>
      </c>
      <c r="S35" s="98">
        <v>1.3545141874462594</v>
      </c>
      <c r="T35" s="98">
        <v>1.3377472055030086</v>
      </c>
      <c r="U35" s="98">
        <v>1.6741186586414454</v>
      </c>
      <c r="V35" s="98">
        <v>1.4416165090283748</v>
      </c>
      <c r="W35" s="98">
        <v>1.5659501289767856</v>
      </c>
      <c r="X35" s="98">
        <v>1.1400687876182278</v>
      </c>
      <c r="Y35" s="98">
        <v>0.87575236457437455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0.23886500429922611</v>
      </c>
      <c r="E38" s="98">
        <v>0.31049011177987962</v>
      </c>
      <c r="F38" s="98">
        <v>0.40601891659501288</v>
      </c>
      <c r="G38" s="98">
        <v>0.52545141874462586</v>
      </c>
      <c r="H38" s="98">
        <v>0.64488392089423896</v>
      </c>
      <c r="I38" s="98">
        <v>0.78822012037833178</v>
      </c>
      <c r="J38" s="98">
        <v>0.90765262252794487</v>
      </c>
      <c r="K38" s="98">
        <v>0.93147033533963886</v>
      </c>
      <c r="L38" s="98">
        <v>3.5772141014617369</v>
      </c>
      <c r="M38" s="98">
        <v>3.7842648323301811</v>
      </c>
      <c r="N38" s="98">
        <v>4.1453998280309543</v>
      </c>
      <c r="O38" s="98">
        <v>4.3663800515907134</v>
      </c>
      <c r="P38" s="98">
        <v>4.6388650042992259</v>
      </c>
      <c r="Q38" s="98">
        <v>4.8055889939810834</v>
      </c>
      <c r="R38" s="98">
        <v>4.9441100601891659</v>
      </c>
      <c r="S38" s="98">
        <v>4.9887360275150474</v>
      </c>
      <c r="T38" s="98">
        <v>5.0306104901117799</v>
      </c>
      <c r="U38" s="98">
        <v>5.0680997420464324</v>
      </c>
      <c r="V38" s="98">
        <v>5.1151332760103179</v>
      </c>
      <c r="W38" s="98">
        <v>3.5998280309544279</v>
      </c>
      <c r="X38" s="98">
        <v>3.2095442820292339</v>
      </c>
      <c r="Y38" s="98">
        <v>2.8872742906276869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0.18634198888568715</v>
      </c>
      <c r="C40" s="98">
        <v>0.20280828196262601</v>
      </c>
      <c r="D40" s="98">
        <v>0.33161960485608255</v>
      </c>
      <c r="E40" s="98">
        <v>0.65159344264518637</v>
      </c>
      <c r="F40" s="98">
        <v>0.76023291722064901</v>
      </c>
      <c r="G40" s="98">
        <v>0.82769206908313775</v>
      </c>
      <c r="H40" s="98">
        <v>1.1187087564849829</v>
      </c>
      <c r="I40" s="98">
        <v>1.3766274953969182</v>
      </c>
      <c r="J40" s="98">
        <v>1.4368471183923839</v>
      </c>
      <c r="K40" s="98">
        <v>1.3870194644836071</v>
      </c>
      <c r="L40" s="98">
        <v>2.1176678704148384</v>
      </c>
      <c r="M40" s="98">
        <v>2.1442096205757544</v>
      </c>
      <c r="N40" s="98">
        <v>2.7635178315555975</v>
      </c>
      <c r="O40" s="98">
        <v>2.9178598049497166</v>
      </c>
      <c r="P40" s="98">
        <v>3.0229745346912553</v>
      </c>
      <c r="Q40" s="98">
        <v>4.4465196190379945</v>
      </c>
      <c r="R40" s="98">
        <v>3.989496357899875</v>
      </c>
      <c r="S40" s="98">
        <v>5.7630266552020597</v>
      </c>
      <c r="T40" s="98">
        <v>6.3411006018916574</v>
      </c>
      <c r="U40" s="98">
        <v>8.1361134995700812</v>
      </c>
      <c r="V40" s="98">
        <v>9.0460017196904587</v>
      </c>
      <c r="W40" s="98">
        <v>10.781255374032675</v>
      </c>
      <c r="X40" s="98">
        <v>11.942304385210663</v>
      </c>
      <c r="Y40" s="98">
        <v>12.982889079965616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48.065348237317281</v>
      </c>
      <c r="C42" s="33">
        <v>46.431642304385207</v>
      </c>
      <c r="D42" s="33">
        <v>49.011177987962157</v>
      </c>
      <c r="E42" s="33">
        <v>54.084264832330177</v>
      </c>
      <c r="F42" s="33">
        <v>52.880481513327602</v>
      </c>
      <c r="G42" s="33">
        <v>53.568357695614793</v>
      </c>
      <c r="H42" s="33">
        <v>56.663800515907127</v>
      </c>
      <c r="I42" s="33">
        <v>56.577815993121227</v>
      </c>
      <c r="J42" s="33">
        <v>55.460017196904552</v>
      </c>
      <c r="K42" s="33">
        <v>49.011177987962157</v>
      </c>
      <c r="L42" s="33">
        <v>50.644883920894237</v>
      </c>
      <c r="M42" s="33">
        <v>51.074806534823729</v>
      </c>
      <c r="N42" s="33">
        <v>52.794496990541703</v>
      </c>
      <c r="O42" s="33">
        <v>52.364574376612197</v>
      </c>
      <c r="P42" s="33">
        <v>52.880481513327602</v>
      </c>
      <c r="Q42" s="33">
        <v>56.405846947549428</v>
      </c>
      <c r="R42" s="33">
        <v>57.260877042132407</v>
      </c>
      <c r="S42" s="33">
        <v>62.589939810834053</v>
      </c>
      <c r="T42" s="33">
        <v>67.848925193465163</v>
      </c>
      <c r="U42" s="33">
        <v>73.532158211521917</v>
      </c>
      <c r="V42" s="33">
        <v>76.416337059329308</v>
      </c>
      <c r="W42" s="33">
        <v>81.498194325021487</v>
      </c>
      <c r="X42" s="33">
        <v>86.541444539982791</v>
      </c>
      <c r="Y42" s="33">
        <v>85.676870163370594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63.177677197633002</v>
      </c>
      <c r="C44" s="205">
        <f t="shared" si="47"/>
        <v>61.543971264700929</v>
      </c>
      <c r="D44" s="205">
        <f t="shared" si="47"/>
        <v>65.2955172078684</v>
      </c>
      <c r="E44" s="205">
        <f t="shared" si="47"/>
        <v>70.440229159717063</v>
      </c>
      <c r="F44" s="205">
        <f t="shared" si="47"/>
        <v>69.331974645529627</v>
      </c>
      <c r="G44" s="205">
        <f t="shared" si="47"/>
        <v>69.703301897440966</v>
      </c>
      <c r="H44" s="205">
        <f t="shared" si="47"/>
        <v>71.816115358811047</v>
      </c>
      <c r="I44" s="205">
        <f t="shared" si="47"/>
        <v>70.77119213411541</v>
      </c>
      <c r="J44" s="205">
        <f t="shared" si="47"/>
        <v>70.875100741442168</v>
      </c>
      <c r="K44" s="205">
        <f t="shared" si="47"/>
        <v>65.552141106383345</v>
      </c>
      <c r="L44" s="205">
        <f t="shared" si="47"/>
        <v>69.469941670075031</v>
      </c>
      <c r="M44" s="205">
        <f t="shared" si="47"/>
        <v>68.980736416144651</v>
      </c>
      <c r="N44" s="205">
        <f t="shared" si="47"/>
        <v>72.402701773256453</v>
      </c>
      <c r="O44" s="205">
        <f t="shared" si="47"/>
        <v>73.200292439143453</v>
      </c>
      <c r="P44" s="205">
        <f t="shared" si="47"/>
        <v>73.101583974460254</v>
      </c>
      <c r="Q44" s="205">
        <f t="shared" si="47"/>
        <v>79.069235856691336</v>
      </c>
      <c r="R44" s="205">
        <f t="shared" ref="R44:V44" si="48">SUM(R45,R50)</f>
        <v>77.799176407822216</v>
      </c>
      <c r="S44" s="205">
        <f t="shared" si="48"/>
        <v>85.332760103181428</v>
      </c>
      <c r="T44" s="205">
        <f t="shared" si="48"/>
        <v>86.692261392949263</v>
      </c>
      <c r="U44" s="205">
        <f t="shared" si="48"/>
        <v>93.392089423903684</v>
      </c>
      <c r="V44" s="205">
        <f t="shared" si="48"/>
        <v>96.887360275150456</v>
      </c>
      <c r="W44" s="205">
        <f t="shared" ref="W44:Y44" si="49">SUM(W45,W50)</f>
        <v>99.463026655202043</v>
      </c>
      <c r="X44" s="205">
        <f t="shared" si="49"/>
        <v>103.0755803955288</v>
      </c>
      <c r="Y44" s="205">
        <f t="shared" si="49"/>
        <v>100.61083404987103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43.957321780476789</v>
      </c>
      <c r="C45" s="192">
        <f t="shared" si="50"/>
        <v>41.39383863640721</v>
      </c>
      <c r="D45" s="192">
        <f t="shared" si="50"/>
        <v>44.326663698160573</v>
      </c>
      <c r="E45" s="192">
        <f t="shared" si="50"/>
        <v>48.68524856018027</v>
      </c>
      <c r="F45" s="192">
        <f t="shared" si="50"/>
        <v>46.868180173845815</v>
      </c>
      <c r="G45" s="192">
        <f t="shared" si="50"/>
        <v>46.663785337985495</v>
      </c>
      <c r="H45" s="192">
        <f t="shared" si="50"/>
        <v>48.200305680756188</v>
      </c>
      <c r="I45" s="192">
        <f t="shared" si="50"/>
        <v>46.915873006853737</v>
      </c>
      <c r="J45" s="192">
        <f t="shared" si="50"/>
        <v>46.773749984628601</v>
      </c>
      <c r="K45" s="192">
        <f t="shared" si="50"/>
        <v>41.141683105733847</v>
      </c>
      <c r="L45" s="192">
        <f t="shared" si="50"/>
        <v>44.85542510099728</v>
      </c>
      <c r="M45" s="192">
        <f t="shared" si="50"/>
        <v>44.333010990519966</v>
      </c>
      <c r="N45" s="192">
        <f t="shared" si="50"/>
        <v>47.474474736680946</v>
      </c>
      <c r="O45" s="192">
        <f t="shared" si="50"/>
        <v>47.945335295903746</v>
      </c>
      <c r="P45" s="192">
        <f t="shared" si="50"/>
        <v>47.552903456337653</v>
      </c>
      <c r="Q45" s="192">
        <f t="shared" si="50"/>
        <v>52.794117562472081</v>
      </c>
      <c r="R45" s="192">
        <f t="shared" ref="R45:V45" si="51">SUM(R46:R49)</f>
        <v>50.833095024759174</v>
      </c>
      <c r="S45" s="192">
        <f t="shared" si="51"/>
        <v>58.150100040301155</v>
      </c>
      <c r="T45" s="192">
        <f t="shared" si="51"/>
        <v>58.967746250119419</v>
      </c>
      <c r="U45" s="192">
        <f t="shared" si="51"/>
        <v>63.26671921276391</v>
      </c>
      <c r="V45" s="192">
        <f t="shared" si="51"/>
        <v>66.328460877042119</v>
      </c>
      <c r="W45" s="192">
        <f t="shared" ref="W45:Y45" si="52">SUM(W46:W49)</f>
        <v>68.787451036591179</v>
      </c>
      <c r="X45" s="192">
        <f t="shared" si="52"/>
        <v>72.295949847877566</v>
      </c>
      <c r="Y45" s="192">
        <f t="shared" si="52"/>
        <v>68.875904921415753</v>
      </c>
      <c r="DA45" s="213" t="s">
        <v>245</v>
      </c>
    </row>
    <row r="46" spans="1:105" ht="12" customHeight="1" x14ac:dyDescent="0.25">
      <c r="A46" s="97" t="s">
        <v>215</v>
      </c>
      <c r="B46" s="74">
        <v>5.1335009198191104</v>
      </c>
      <c r="C46" s="74">
        <v>5.1879040161408438</v>
      </c>
      <c r="D46" s="74">
        <v>7.1494895854326019</v>
      </c>
      <c r="E46" s="74">
        <v>8.8117904277719656</v>
      </c>
      <c r="F46" s="74">
        <v>7.5195980668057736</v>
      </c>
      <c r="G46" s="74">
        <v>7.3132053468178073</v>
      </c>
      <c r="H46" s="74">
        <v>7.7335202440708448</v>
      </c>
      <c r="I46" s="74">
        <v>7.0557305725336787</v>
      </c>
      <c r="J46" s="74">
        <v>6.4005715625931137</v>
      </c>
      <c r="K46" s="74">
        <v>6.0334678043068939</v>
      </c>
      <c r="L46" s="74">
        <v>7.3717897316979233</v>
      </c>
      <c r="M46" s="74">
        <v>6.7482504207527096</v>
      </c>
      <c r="N46" s="74">
        <v>8.0042152107402842</v>
      </c>
      <c r="O46" s="74">
        <v>8.0231572249553409</v>
      </c>
      <c r="P46" s="74">
        <v>7.7973711644404613</v>
      </c>
      <c r="Q46" s="74">
        <v>10.121527311647798</v>
      </c>
      <c r="R46" s="74">
        <v>7.6183126799238057</v>
      </c>
      <c r="S46" s="74">
        <v>12.750208316207789</v>
      </c>
      <c r="T46" s="74">
        <v>8.9547593631654028</v>
      </c>
      <c r="U46" s="74">
        <v>10.71435296471414</v>
      </c>
      <c r="V46" s="74">
        <v>12.600498809787346</v>
      </c>
      <c r="W46" s="74">
        <v>13.90648407795261</v>
      </c>
      <c r="X46" s="74">
        <v>16.803677003921351</v>
      </c>
      <c r="Y46" s="74">
        <v>16.778006761218911</v>
      </c>
      <c r="DA46" s="90" t="s">
        <v>246</v>
      </c>
    </row>
    <row r="47" spans="1:105" ht="12" customHeight="1" x14ac:dyDescent="0.25">
      <c r="A47" s="97" t="s">
        <v>56</v>
      </c>
      <c r="B47" s="74">
        <v>8.8717685505126873</v>
      </c>
      <c r="C47" s="74">
        <v>9.9805794907208121</v>
      </c>
      <c r="D47" s="74">
        <v>7.7728890397789652</v>
      </c>
      <c r="E47" s="74">
        <v>11.59373722832647</v>
      </c>
      <c r="F47" s="74">
        <v>6.0471039986150306</v>
      </c>
      <c r="G47" s="74">
        <v>5.7627394848965405</v>
      </c>
      <c r="H47" s="74">
        <v>7.497055436682726</v>
      </c>
      <c r="I47" s="74">
        <v>7.8508571937862399</v>
      </c>
      <c r="J47" s="74">
        <v>6.8365340756412385</v>
      </c>
      <c r="K47" s="74">
        <v>7.4747016449666939</v>
      </c>
      <c r="L47" s="74">
        <v>6.3046001153006879</v>
      </c>
      <c r="M47" s="74">
        <v>6.910859999857375</v>
      </c>
      <c r="N47" s="74">
        <v>12.210536473291368</v>
      </c>
      <c r="O47" s="74">
        <v>8.7076483733762959</v>
      </c>
      <c r="P47" s="74">
        <v>9.0241456954266557</v>
      </c>
      <c r="Q47" s="74">
        <v>8.7724753988726505</v>
      </c>
      <c r="R47" s="74">
        <v>8.5585650138530571</v>
      </c>
      <c r="S47" s="74">
        <v>11.973774720550315</v>
      </c>
      <c r="T47" s="74">
        <v>10.519776440240769</v>
      </c>
      <c r="U47" s="74">
        <v>11.889677080347759</v>
      </c>
      <c r="V47" s="74">
        <v>13.268104518964345</v>
      </c>
      <c r="W47" s="74">
        <v>18.344684455062634</v>
      </c>
      <c r="X47" s="74">
        <v>16.427510270373567</v>
      </c>
      <c r="Y47" s="74">
        <v>14.244888697812177</v>
      </c>
      <c r="DA47" s="90" t="s">
        <v>247</v>
      </c>
    </row>
    <row r="48" spans="1:105" ht="12" customHeight="1" x14ac:dyDescent="0.25">
      <c r="A48" s="97" t="s">
        <v>55</v>
      </c>
      <c r="B48" s="74">
        <v>16.863142113631074</v>
      </c>
      <c r="C48" s="74">
        <v>14.151824935058437</v>
      </c>
      <c r="D48" s="74">
        <v>17.20445251591789</v>
      </c>
      <c r="E48" s="74">
        <v>16.788301765465352</v>
      </c>
      <c r="F48" s="74">
        <v>20.259202213549074</v>
      </c>
      <c r="G48" s="74">
        <v>20.829021666159228</v>
      </c>
      <c r="H48" s="74">
        <v>21.491824780169882</v>
      </c>
      <c r="I48" s="74">
        <v>21.195320467108733</v>
      </c>
      <c r="J48" s="74">
        <v>21.20065853649162</v>
      </c>
      <c r="K48" s="74">
        <v>14.399449997224878</v>
      </c>
      <c r="L48" s="74">
        <v>17.671918755557439</v>
      </c>
      <c r="M48" s="74">
        <v>17.794395440806486</v>
      </c>
      <c r="N48" s="74">
        <v>15.179601540253689</v>
      </c>
      <c r="O48" s="74">
        <v>17.186460630968345</v>
      </c>
      <c r="P48" s="74">
        <v>17.308831331024802</v>
      </c>
      <c r="Q48" s="74">
        <v>18.969446295424113</v>
      </c>
      <c r="R48" s="74">
        <v>18.753966190940119</v>
      </c>
      <c r="S48" s="74">
        <v>20.331538306473671</v>
      </c>
      <c r="T48" s="74">
        <v>25.506305149794045</v>
      </c>
      <c r="U48" s="74">
        <v>26.939841132143503</v>
      </c>
      <c r="V48" s="74">
        <v>26.665010282089813</v>
      </c>
      <c r="W48" s="74">
        <v>23.422310131453642</v>
      </c>
      <c r="X48" s="74">
        <v>27.542272590520501</v>
      </c>
      <c r="Y48" s="74">
        <v>25.847477434708274</v>
      </c>
      <c r="DA48" s="90" t="s">
        <v>248</v>
      </c>
    </row>
    <row r="49" spans="1:105" ht="12" customHeight="1" x14ac:dyDescent="0.25">
      <c r="A49" s="107" t="s">
        <v>54</v>
      </c>
      <c r="B49" s="193">
        <v>13.088910196513922</v>
      </c>
      <c r="C49" s="193">
        <v>12.073530194487116</v>
      </c>
      <c r="D49" s="193">
        <v>12.199832557031113</v>
      </c>
      <c r="E49" s="193">
        <v>11.491419138616479</v>
      </c>
      <c r="F49" s="193">
        <v>13.042275894875935</v>
      </c>
      <c r="G49" s="193">
        <v>12.758818840111923</v>
      </c>
      <c r="H49" s="193">
        <v>11.477905219832733</v>
      </c>
      <c r="I49" s="193">
        <v>10.813964773425084</v>
      </c>
      <c r="J49" s="193">
        <v>12.335985809902629</v>
      </c>
      <c r="K49" s="193">
        <v>13.234063659235384</v>
      </c>
      <c r="L49" s="193">
        <v>13.507116498441228</v>
      </c>
      <c r="M49" s="193">
        <v>12.8795051291034</v>
      </c>
      <c r="N49" s="193">
        <v>12.080121512395609</v>
      </c>
      <c r="O49" s="193">
        <v>14.028069066603763</v>
      </c>
      <c r="P49" s="193">
        <v>13.42255526544573</v>
      </c>
      <c r="Q49" s="193">
        <v>14.930668556527522</v>
      </c>
      <c r="R49" s="193">
        <v>15.902251140042196</v>
      </c>
      <c r="S49" s="193">
        <v>13.094578697069384</v>
      </c>
      <c r="T49" s="193">
        <v>13.986905296919202</v>
      </c>
      <c r="U49" s="193">
        <v>13.722848035558506</v>
      </c>
      <c r="V49" s="193">
        <v>13.794847266200614</v>
      </c>
      <c r="W49" s="193">
        <v>13.113972372122294</v>
      </c>
      <c r="X49" s="193">
        <v>11.522489983062144</v>
      </c>
      <c r="Y49" s="193">
        <v>12.005532027676388</v>
      </c>
      <c r="DA49" s="214" t="s">
        <v>249</v>
      </c>
    </row>
    <row r="50" spans="1:105" ht="12" customHeight="1" x14ac:dyDescent="0.25">
      <c r="A50" s="209" t="s">
        <v>58</v>
      </c>
      <c r="B50" s="77">
        <v>19.22035541715621</v>
      </c>
      <c r="C50" s="77">
        <v>20.150132628293719</v>
      </c>
      <c r="D50" s="77">
        <v>20.968853509707824</v>
      </c>
      <c r="E50" s="77">
        <v>21.7549805995368</v>
      </c>
      <c r="F50" s="77">
        <v>22.463794471683812</v>
      </c>
      <c r="G50" s="77">
        <v>23.039516559455471</v>
      </c>
      <c r="H50" s="77">
        <v>23.615809678054863</v>
      </c>
      <c r="I50" s="77">
        <v>23.855319127261676</v>
      </c>
      <c r="J50" s="77">
        <v>24.101350756813574</v>
      </c>
      <c r="K50" s="77">
        <v>24.410458000649498</v>
      </c>
      <c r="L50" s="77">
        <v>24.614516569077754</v>
      </c>
      <c r="M50" s="77">
        <v>24.647725425624682</v>
      </c>
      <c r="N50" s="77">
        <v>24.928227036575507</v>
      </c>
      <c r="O50" s="77">
        <v>25.254957143239707</v>
      </c>
      <c r="P50" s="77">
        <v>25.548680518122602</v>
      </c>
      <c r="Q50" s="77">
        <v>26.275118294219251</v>
      </c>
      <c r="R50" s="77">
        <v>26.966081383063042</v>
      </c>
      <c r="S50" s="77">
        <v>27.18266006288027</v>
      </c>
      <c r="T50" s="77">
        <v>27.724515142829844</v>
      </c>
      <c r="U50" s="77">
        <v>30.125370211139774</v>
      </c>
      <c r="V50" s="77">
        <v>30.558899398108341</v>
      </c>
      <c r="W50" s="77">
        <v>30.675575618610871</v>
      </c>
      <c r="X50" s="77">
        <v>30.779630547651237</v>
      </c>
      <c r="Y50" s="77">
        <v>31.734929128455281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0.69577299657550062</v>
      </c>
      <c r="C53" s="195">
        <f t="shared" si="56"/>
        <v>0.67258965883712807</v>
      </c>
      <c r="D53" s="195">
        <f t="shared" si="56"/>
        <v>0.67886228019370087</v>
      </c>
      <c r="E53" s="195">
        <f t="shared" si="56"/>
        <v>0.69115687357845934</v>
      </c>
      <c r="F53" s="195">
        <f t="shared" si="56"/>
        <v>0.67599661503175967</v>
      </c>
      <c r="G53" s="195">
        <f t="shared" si="56"/>
        <v>0.66946305365339764</v>
      </c>
      <c r="H53" s="195">
        <f t="shared" si="56"/>
        <v>0.67116280851359833</v>
      </c>
      <c r="I53" s="195">
        <f t="shared" si="56"/>
        <v>0.66292331091364842</v>
      </c>
      <c r="J53" s="195">
        <f t="shared" si="56"/>
        <v>0.65994615168538306</v>
      </c>
      <c r="K53" s="195">
        <f t="shared" si="56"/>
        <v>0.62761768588101152</v>
      </c>
      <c r="L53" s="195">
        <f t="shared" si="56"/>
        <v>0.64568105316718971</v>
      </c>
      <c r="M53" s="195">
        <f t="shared" si="56"/>
        <v>0.64268683249580405</v>
      </c>
      <c r="N53" s="195">
        <f t="shared" si="56"/>
        <v>0.65570032020844693</v>
      </c>
      <c r="O53" s="195">
        <f t="shared" si="56"/>
        <v>0.65498830261865515</v>
      </c>
      <c r="P53" s="195">
        <f t="shared" si="56"/>
        <v>0.65050441961628858</v>
      </c>
      <c r="Q53" s="195">
        <f t="shared" si="56"/>
        <v>0.66769479925363806</v>
      </c>
      <c r="R53" s="195">
        <f t="shared" ref="R53:V53" si="57">IF(R45=0,0,R45/R$44)</f>
        <v>0.65338860090616879</v>
      </c>
      <c r="S53" s="195">
        <f t="shared" si="57"/>
        <v>0.68145106252262388</v>
      </c>
      <c r="T53" s="195">
        <f t="shared" si="57"/>
        <v>0.68019619401594367</v>
      </c>
      <c r="U53" s="195">
        <f t="shared" si="57"/>
        <v>0.67743124287109913</v>
      </c>
      <c r="V53" s="195">
        <f t="shared" si="57"/>
        <v>0.68459353922612709</v>
      </c>
      <c r="W53" s="195">
        <f t="shared" ref="W53:Y53" si="58">IF(W45=0,0,W45/W$44)</f>
        <v>0.69158815441087829</v>
      </c>
      <c r="X53" s="195">
        <f t="shared" si="58"/>
        <v>0.70138775421354416</v>
      </c>
      <c r="Y53" s="195">
        <f t="shared" si="58"/>
        <v>0.6845774172518555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8.1254980358971482E-2</v>
      </c>
      <c r="C54" s="196">
        <f t="shared" si="59"/>
        <v>8.4295892993769328E-2</v>
      </c>
      <c r="D54" s="196">
        <f t="shared" si="59"/>
        <v>0.10949434036447232</v>
      </c>
      <c r="E54" s="196">
        <f t="shared" si="59"/>
        <v>0.12509599319718284</v>
      </c>
      <c r="F54" s="196">
        <f t="shared" si="59"/>
        <v>0.10845786673826721</v>
      </c>
      <c r="G54" s="196">
        <f t="shared" si="59"/>
        <v>0.10491906620977878</v>
      </c>
      <c r="H54" s="196">
        <f t="shared" si="59"/>
        <v>0.10768502592255608</v>
      </c>
      <c r="I54" s="196">
        <f t="shared" si="59"/>
        <v>9.9697777581062505E-2</v>
      </c>
      <c r="J54" s="196">
        <f t="shared" si="59"/>
        <v>9.0307759645279262E-2</v>
      </c>
      <c r="K54" s="196">
        <f t="shared" si="59"/>
        <v>9.2040743482585743E-2</v>
      </c>
      <c r="L54" s="196">
        <f t="shared" si="59"/>
        <v>0.10611481101722885</v>
      </c>
      <c r="M54" s="196">
        <f t="shared" si="59"/>
        <v>9.7828042600793544E-2</v>
      </c>
      <c r="N54" s="196">
        <f t="shared" si="59"/>
        <v>0.11055133323349017</v>
      </c>
      <c r="O54" s="196">
        <f t="shared" si="59"/>
        <v>0.1096055351367012</v>
      </c>
      <c r="P54" s="196">
        <f t="shared" si="59"/>
        <v>0.10666487291389821</v>
      </c>
      <c r="Q54" s="196">
        <f t="shared" si="59"/>
        <v>0.12800841189350196</v>
      </c>
      <c r="R54" s="196">
        <f t="shared" ref="R54:V54" si="60">IF(R46=0,0,R46/R$44)</f>
        <v>9.7922793423785293E-2</v>
      </c>
      <c r="S54" s="196">
        <f t="shared" si="60"/>
        <v>0.14941750742376875</v>
      </c>
      <c r="T54" s="196">
        <f t="shared" si="60"/>
        <v>0.10329364143099512</v>
      </c>
      <c r="U54" s="196">
        <f t="shared" si="60"/>
        <v>0.11472441649829716</v>
      </c>
      <c r="V54" s="196">
        <f t="shared" si="60"/>
        <v>0.13005307167006289</v>
      </c>
      <c r="W54" s="196">
        <f t="shared" ref="W54:Y54" si="61">IF(W46=0,0,W46/W$44)</f>
        <v>0.13981561335510881</v>
      </c>
      <c r="X54" s="196">
        <f t="shared" si="61"/>
        <v>0.16302287059108578</v>
      </c>
      <c r="Y54" s="196">
        <f t="shared" si="61"/>
        <v>0.16676143200345947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0.14042568426122945</v>
      </c>
      <c r="C55" s="197">
        <f t="shared" si="62"/>
        <v>0.16216989715847699</v>
      </c>
      <c r="D55" s="197">
        <f t="shared" si="62"/>
        <v>0.11904169493035729</v>
      </c>
      <c r="E55" s="197">
        <f t="shared" si="62"/>
        <v>0.16458971480684259</v>
      </c>
      <c r="F55" s="197">
        <f t="shared" si="62"/>
        <v>8.7219555328285098E-2</v>
      </c>
      <c r="G55" s="197">
        <f t="shared" si="62"/>
        <v>8.2675272591471158E-2</v>
      </c>
      <c r="H55" s="197">
        <f t="shared" si="62"/>
        <v>0.10439238323077746</v>
      </c>
      <c r="I55" s="197">
        <f t="shared" si="62"/>
        <v>0.11093295106444472</v>
      </c>
      <c r="J55" s="197">
        <f t="shared" si="62"/>
        <v>9.6458897470656751E-2</v>
      </c>
      <c r="K55" s="197">
        <f t="shared" si="62"/>
        <v>0.11402681161605599</v>
      </c>
      <c r="L55" s="197">
        <f t="shared" si="62"/>
        <v>9.0752920813469834E-2</v>
      </c>
      <c r="M55" s="197">
        <f t="shared" si="62"/>
        <v>0.10018536128935726</v>
      </c>
      <c r="N55" s="197">
        <f t="shared" si="62"/>
        <v>0.16864752521986134</v>
      </c>
      <c r="O55" s="197">
        <f t="shared" si="62"/>
        <v>0.11895646975202423</v>
      </c>
      <c r="P55" s="197">
        <f t="shared" si="62"/>
        <v>0.12344665060307655</v>
      </c>
      <c r="Q55" s="197">
        <f t="shared" si="62"/>
        <v>0.11094675829133194</v>
      </c>
      <c r="R55" s="197">
        <f t="shared" ref="R55:V55" si="63">IF(R47=0,0,R47/R$44)</f>
        <v>0.11000842694001253</v>
      </c>
      <c r="S55" s="197">
        <f t="shared" si="63"/>
        <v>0.14031861510247695</v>
      </c>
      <c r="T55" s="197">
        <f t="shared" si="63"/>
        <v>0.12134619943247148</v>
      </c>
      <c r="U55" s="197">
        <f t="shared" si="63"/>
        <v>0.12730925235413568</v>
      </c>
      <c r="V55" s="197">
        <f t="shared" si="63"/>
        <v>0.13694360627933561</v>
      </c>
      <c r="W55" s="197">
        <f t="shared" ref="W55:Y55" si="64">IF(W47=0,0,W47/W$44)</f>
        <v>0.18443722327751208</v>
      </c>
      <c r="X55" s="197">
        <f t="shared" si="64"/>
        <v>0.15937344429531008</v>
      </c>
      <c r="Y55" s="197">
        <f t="shared" si="64"/>
        <v>0.14158404343165704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0.26691614604442698</v>
      </c>
      <c r="C56" s="197">
        <f t="shared" si="65"/>
        <v>0.22994656737686567</v>
      </c>
      <c r="D56" s="197">
        <f t="shared" si="65"/>
        <v>0.26348596736200869</v>
      </c>
      <c r="E56" s="197">
        <f t="shared" si="65"/>
        <v>0.23833400268189567</v>
      </c>
      <c r="F56" s="197">
        <f t="shared" si="65"/>
        <v>0.29220575812426169</v>
      </c>
      <c r="G56" s="197">
        <f t="shared" si="65"/>
        <v>0.29882403127482154</v>
      </c>
      <c r="H56" s="197">
        <f t="shared" si="65"/>
        <v>0.29926186723956621</v>
      </c>
      <c r="I56" s="197">
        <f t="shared" si="65"/>
        <v>0.29949079318803057</v>
      </c>
      <c r="J56" s="197">
        <f t="shared" si="65"/>
        <v>0.29912703212702663</v>
      </c>
      <c r="K56" s="197">
        <f t="shared" si="65"/>
        <v>0.21966406823930096</v>
      </c>
      <c r="L56" s="197">
        <f t="shared" si="65"/>
        <v>0.25438223108757579</v>
      </c>
      <c r="M56" s="197">
        <f t="shared" si="65"/>
        <v>0.25796180738716762</v>
      </c>
      <c r="N56" s="197">
        <f t="shared" si="65"/>
        <v>0.20965518093222058</v>
      </c>
      <c r="O56" s="197">
        <f t="shared" si="65"/>
        <v>0.23478677554815314</v>
      </c>
      <c r="P56" s="197">
        <f t="shared" si="65"/>
        <v>0.23677778770254893</v>
      </c>
      <c r="Q56" s="197">
        <f t="shared" si="65"/>
        <v>0.23990931605568058</v>
      </c>
      <c r="R56" s="197">
        <f t="shared" ref="R56:V56" si="66">IF(R48=0,0,R48/R$44)</f>
        <v>0.24105610183624676</v>
      </c>
      <c r="S56" s="197">
        <f t="shared" si="66"/>
        <v>0.23826181506246227</v>
      </c>
      <c r="T56" s="197">
        <f t="shared" si="66"/>
        <v>0.2942166317957936</v>
      </c>
      <c r="U56" s="197">
        <f t="shared" si="66"/>
        <v>0.28845956117187221</v>
      </c>
      <c r="V56" s="197">
        <f t="shared" si="66"/>
        <v>0.27521660417172933</v>
      </c>
      <c r="W56" s="197">
        <f t="shared" ref="W56:Y56" si="67">IF(W48=0,0,W48/W$44)</f>
        <v>0.23548760699439891</v>
      </c>
      <c r="X56" s="197">
        <f t="shared" si="67"/>
        <v>0.26720463260874566</v>
      </c>
      <c r="Y56" s="197">
        <f t="shared" si="67"/>
        <v>0.25690550802805323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0.20717618591087275</v>
      </c>
      <c r="C57" s="198">
        <f t="shared" si="68"/>
        <v>0.19617730130801606</v>
      </c>
      <c r="D57" s="198">
        <f t="shared" si="68"/>
        <v>0.1868402775368625</v>
      </c>
      <c r="E57" s="198">
        <f t="shared" si="68"/>
        <v>0.16313716289253816</v>
      </c>
      <c r="F57" s="198">
        <f t="shared" si="68"/>
        <v>0.18811343484094567</v>
      </c>
      <c r="G57" s="198">
        <f t="shared" si="68"/>
        <v>0.1830446835773262</v>
      </c>
      <c r="H57" s="198">
        <f t="shared" si="68"/>
        <v>0.15982353212069861</v>
      </c>
      <c r="I57" s="198">
        <f t="shared" si="68"/>
        <v>0.15280178908011058</v>
      </c>
      <c r="J57" s="198">
        <f t="shared" si="68"/>
        <v>0.17405246244242045</v>
      </c>
      <c r="K57" s="198">
        <f t="shared" si="68"/>
        <v>0.20188606254306887</v>
      </c>
      <c r="L57" s="198">
        <f t="shared" si="68"/>
        <v>0.19443109024891511</v>
      </c>
      <c r="M57" s="198">
        <f t="shared" si="68"/>
        <v>0.18671162121848567</v>
      </c>
      <c r="N57" s="198">
        <f t="shared" si="68"/>
        <v>0.16684628082287489</v>
      </c>
      <c r="O57" s="198">
        <f t="shared" si="68"/>
        <v>0.19163952218177657</v>
      </c>
      <c r="P57" s="198">
        <f t="shared" si="68"/>
        <v>0.18361510839676487</v>
      </c>
      <c r="Q57" s="198">
        <f t="shared" si="68"/>
        <v>0.18883031301312361</v>
      </c>
      <c r="R57" s="198">
        <f t="shared" ref="R57:V57" si="69">IF(R49=0,0,R49/R$44)</f>
        <v>0.20440127870612426</v>
      </c>
      <c r="S57" s="198">
        <f t="shared" si="69"/>
        <v>0.15345312493391602</v>
      </c>
      <c r="T57" s="198">
        <f t="shared" si="69"/>
        <v>0.16133972135668348</v>
      </c>
      <c r="U57" s="198">
        <f t="shared" si="69"/>
        <v>0.14693801284679414</v>
      </c>
      <c r="V57" s="198">
        <f t="shared" si="69"/>
        <v>0.14238025710499927</v>
      </c>
      <c r="W57" s="198">
        <f t="shared" ref="W57:Y57" si="70">IF(W49=0,0,W49/W$44)</f>
        <v>0.13184771078385857</v>
      </c>
      <c r="X57" s="198">
        <f t="shared" si="70"/>
        <v>0.11178680671840258</v>
      </c>
      <c r="Y57" s="198">
        <f t="shared" si="70"/>
        <v>0.11932643378868578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0.30422700342449932</v>
      </c>
      <c r="C58" s="195">
        <f t="shared" si="71"/>
        <v>0.32741034116287193</v>
      </c>
      <c r="D58" s="195">
        <f t="shared" si="71"/>
        <v>0.32113771980629913</v>
      </c>
      <c r="E58" s="195">
        <f t="shared" si="71"/>
        <v>0.30884312642154077</v>
      </c>
      <c r="F58" s="195">
        <f t="shared" si="71"/>
        <v>0.32400338496824033</v>
      </c>
      <c r="G58" s="195">
        <f t="shared" si="71"/>
        <v>0.33053694634660236</v>
      </c>
      <c r="H58" s="195">
        <f t="shared" si="71"/>
        <v>0.32883719148640173</v>
      </c>
      <c r="I58" s="195">
        <f t="shared" si="71"/>
        <v>0.33707668908635169</v>
      </c>
      <c r="J58" s="195">
        <f t="shared" si="71"/>
        <v>0.34005384831461699</v>
      </c>
      <c r="K58" s="195">
        <f t="shared" si="71"/>
        <v>0.37238231411898848</v>
      </c>
      <c r="L58" s="195">
        <f t="shared" si="71"/>
        <v>0.3543189468328104</v>
      </c>
      <c r="M58" s="195">
        <f t="shared" si="71"/>
        <v>0.35731316750419595</v>
      </c>
      <c r="N58" s="195">
        <f t="shared" si="71"/>
        <v>0.34429967979155307</v>
      </c>
      <c r="O58" s="195">
        <f t="shared" si="71"/>
        <v>0.34501169738134485</v>
      </c>
      <c r="P58" s="195">
        <f t="shared" si="71"/>
        <v>0.34949558038371137</v>
      </c>
      <c r="Q58" s="195">
        <f t="shared" si="71"/>
        <v>0.33230520074636188</v>
      </c>
      <c r="R58" s="195">
        <f t="shared" ref="R58:V58" si="72">IF(R50=0,0,R50/R$44)</f>
        <v>0.34661139909383121</v>
      </c>
      <c r="S58" s="195">
        <f t="shared" si="72"/>
        <v>0.31854893747737606</v>
      </c>
      <c r="T58" s="195">
        <f t="shared" si="72"/>
        <v>0.31980380598405633</v>
      </c>
      <c r="U58" s="195">
        <f t="shared" si="72"/>
        <v>0.32256875712890082</v>
      </c>
      <c r="V58" s="195">
        <f t="shared" si="72"/>
        <v>0.31540646077387297</v>
      </c>
      <c r="W58" s="195">
        <f t="shared" ref="W58:Y58" si="73">IF(W50=0,0,W50/W$44)</f>
        <v>0.30841184558912171</v>
      </c>
      <c r="X58" s="195">
        <f t="shared" si="73"/>
        <v>0.29861224578645584</v>
      </c>
      <c r="Y58" s="195">
        <f t="shared" si="73"/>
        <v>0.3154225827481445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40.008205565279887</v>
      </c>
      <c r="C62" s="22">
        <v>40.008205565279887</v>
      </c>
      <c r="D62" s="22">
        <v>42.474471967451208</v>
      </c>
      <c r="E62" s="22">
        <v>42.474471967451208</v>
      </c>
      <c r="F62" s="22">
        <v>42.474471967451208</v>
      </c>
      <c r="G62" s="22">
        <v>41.322196212243988</v>
      </c>
      <c r="H62" s="22">
        <v>38.409456292890233</v>
      </c>
      <c r="I62" s="22">
        <v>35.49607505629529</v>
      </c>
      <c r="J62" s="22">
        <v>38.409456292890233</v>
      </c>
      <c r="K62" s="22">
        <v>41.343179468696519</v>
      </c>
      <c r="L62" s="22">
        <v>38.430130832144179</v>
      </c>
      <c r="M62" s="22">
        <v>35.51642125529181</v>
      </c>
      <c r="N62" s="22">
        <v>38.430130832144179</v>
      </c>
      <c r="O62" s="22">
        <v>41.343179468696519</v>
      </c>
      <c r="P62" s="22">
        <v>38.430130832144179</v>
      </c>
      <c r="Q62" s="22">
        <v>44.255649903433358</v>
      </c>
      <c r="R62" s="22">
        <v>38.430130832144179</v>
      </c>
      <c r="S62" s="22">
        <v>43.431514919999991</v>
      </c>
      <c r="T62" s="22">
        <v>32.983298640000008</v>
      </c>
      <c r="U62" s="22">
        <v>34.67423123999999</v>
      </c>
      <c r="V62" s="22">
        <v>36.771553080000025</v>
      </c>
      <c r="W62" s="22">
        <v>33.825763080000009</v>
      </c>
      <c r="X62" s="22">
        <v>32.204111760000011</v>
      </c>
      <c r="Y62" s="22">
        <v>29.523062879999991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40.008205565279887</v>
      </c>
      <c r="C64" s="98">
        <v>40.008205565279887</v>
      </c>
      <c r="D64" s="98">
        <v>42.474471967451208</v>
      </c>
      <c r="E64" s="98">
        <v>42.474471967451208</v>
      </c>
      <c r="F64" s="98">
        <v>42.474471967451208</v>
      </c>
      <c r="G64" s="98">
        <v>41.322196212243988</v>
      </c>
      <c r="H64" s="98">
        <v>38.409456292890233</v>
      </c>
      <c r="I64" s="98">
        <v>35.49607505629529</v>
      </c>
      <c r="J64" s="98">
        <v>38.409456292890233</v>
      </c>
      <c r="K64" s="98">
        <v>41.343179468696519</v>
      </c>
      <c r="L64" s="98">
        <v>38.430130832144179</v>
      </c>
      <c r="M64" s="98">
        <v>35.51642125529181</v>
      </c>
      <c r="N64" s="98">
        <v>38.430130832144179</v>
      </c>
      <c r="O64" s="98">
        <v>41.343179468696519</v>
      </c>
      <c r="P64" s="98">
        <v>38.430130832144179</v>
      </c>
      <c r="Q64" s="98">
        <v>44.255649903433358</v>
      </c>
      <c r="R64" s="98">
        <v>38.430130832144179</v>
      </c>
      <c r="S64" s="98">
        <v>43.431514919999991</v>
      </c>
      <c r="T64" s="98">
        <v>32.983298640000008</v>
      </c>
      <c r="U64" s="98">
        <v>34.67423123999999</v>
      </c>
      <c r="V64" s="98">
        <v>36.771553080000025</v>
      </c>
      <c r="W64" s="98">
        <v>33.825763080000009</v>
      </c>
      <c r="X64" s="98">
        <v>32.204111760000011</v>
      </c>
      <c r="Y64" s="98">
        <v>29.523062879999991</v>
      </c>
      <c r="DA64" s="63"/>
    </row>
    <row r="65" spans="1:105" ht="12" customHeight="1" x14ac:dyDescent="0.25">
      <c r="A65" s="97" t="s">
        <v>74</v>
      </c>
      <c r="B65" s="98">
        <v>39.326912498749117</v>
      </c>
      <c r="C65" s="98">
        <v>39.326912498749117</v>
      </c>
      <c r="D65" s="98">
        <v>41.784867914077026</v>
      </c>
      <c r="E65" s="98">
        <v>41.784867914077026</v>
      </c>
      <c r="F65" s="98">
        <v>41.784867914077026</v>
      </c>
      <c r="G65" s="98">
        <v>40.636425239999994</v>
      </c>
      <c r="H65" s="98">
        <v>37.733774760000003</v>
      </c>
      <c r="I65" s="98">
        <v>34.831124280000004</v>
      </c>
      <c r="J65" s="98">
        <v>37.733774760000003</v>
      </c>
      <c r="K65" s="98">
        <v>40.636425239999994</v>
      </c>
      <c r="L65" s="98">
        <v>37.733774760000003</v>
      </c>
      <c r="M65" s="98">
        <v>34.831124280000004</v>
      </c>
      <c r="N65" s="98">
        <v>37.733774760000003</v>
      </c>
      <c r="O65" s="98">
        <v>40.636425239999994</v>
      </c>
      <c r="P65" s="98">
        <v>37.733774760000003</v>
      </c>
      <c r="Q65" s="98">
        <v>43.539075719999992</v>
      </c>
      <c r="R65" s="98">
        <v>37.733774760000003</v>
      </c>
      <c r="S65" s="98">
        <v>42.717665159999989</v>
      </c>
      <c r="T65" s="98">
        <v>32.808037320000011</v>
      </c>
      <c r="U65" s="98">
        <v>34.54671995999999</v>
      </c>
      <c r="V65" s="98">
        <v>36.691791840000022</v>
      </c>
      <c r="W65" s="98">
        <v>33.742800720000005</v>
      </c>
      <c r="X65" s="98">
        <v>32.10861168000001</v>
      </c>
      <c r="Y65" s="98">
        <v>29.449703879999991</v>
      </c>
      <c r="DA65" s="63" t="s">
        <v>253</v>
      </c>
    </row>
    <row r="66" spans="1:105" ht="12" customHeight="1" x14ac:dyDescent="0.25">
      <c r="A66" s="97" t="s">
        <v>196</v>
      </c>
      <c r="B66" s="98">
        <v>0.68129306653077037</v>
      </c>
      <c r="C66" s="98">
        <v>0.68129306653077037</v>
      </c>
      <c r="D66" s="98">
        <v>0.68960405337418251</v>
      </c>
      <c r="E66" s="98">
        <v>0.68960405337418251</v>
      </c>
      <c r="F66" s="98">
        <v>0.68960405337418251</v>
      </c>
      <c r="G66" s="98">
        <v>0.68577097224399353</v>
      </c>
      <c r="H66" s="98">
        <v>0.67568153289023059</v>
      </c>
      <c r="I66" s="98">
        <v>0.6649507762952851</v>
      </c>
      <c r="J66" s="98">
        <v>0.67568153289023059</v>
      </c>
      <c r="K66" s="98">
        <v>0.70675422869652493</v>
      </c>
      <c r="L66" s="98">
        <v>0.69635607214417661</v>
      </c>
      <c r="M66" s="98">
        <v>0.68529697529180567</v>
      </c>
      <c r="N66" s="98">
        <v>0.69635607214417661</v>
      </c>
      <c r="O66" s="98">
        <v>0.70675422869652493</v>
      </c>
      <c r="P66" s="98">
        <v>0.69635607214417661</v>
      </c>
      <c r="Q66" s="98">
        <v>0.71657418343336587</v>
      </c>
      <c r="R66" s="98">
        <v>0.69635607214417661</v>
      </c>
      <c r="S66" s="98">
        <v>0.71384976000000222</v>
      </c>
      <c r="T66" s="98">
        <v>0.17526131999999706</v>
      </c>
      <c r="U66" s="98">
        <v>0.12751128000000023</v>
      </c>
      <c r="V66" s="98">
        <v>7.9761240000003397E-2</v>
      </c>
      <c r="W66" s="98">
        <v>8.2962360000003343E-2</v>
      </c>
      <c r="X66" s="98">
        <v>9.5500080000000764E-2</v>
      </c>
      <c r="Y66" s="98">
        <v>7.3358999999999952E-2</v>
      </c>
      <c r="DA66" s="63" t="s">
        <v>254</v>
      </c>
    </row>
    <row r="67" spans="1:105" ht="12" customHeight="1" x14ac:dyDescent="0.25">
      <c r="A67" s="73" t="s">
        <v>189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40.00820556527988</v>
      </c>
      <c r="C78" s="203">
        <f t="shared" si="74"/>
        <v>40.008205565279887</v>
      </c>
      <c r="D78" s="203">
        <f t="shared" si="74"/>
        <v>42.474471967451194</v>
      </c>
      <c r="E78" s="203">
        <f t="shared" si="74"/>
        <v>42.474471967451201</v>
      </c>
      <c r="F78" s="203">
        <f t="shared" si="74"/>
        <v>42.474471967451187</v>
      </c>
      <c r="G78" s="203">
        <f t="shared" si="74"/>
        <v>41.322196212243959</v>
      </c>
      <c r="H78" s="203">
        <f t="shared" si="74"/>
        <v>38.409456292890212</v>
      </c>
      <c r="I78" s="203">
        <f t="shared" si="74"/>
        <v>35.496075056295268</v>
      </c>
      <c r="J78" s="203">
        <f t="shared" si="74"/>
        <v>38.409456292890226</v>
      </c>
      <c r="K78" s="203">
        <f t="shared" si="74"/>
        <v>41.343179468696526</v>
      </c>
      <c r="L78" s="203">
        <f t="shared" si="74"/>
        <v>38.430130832144251</v>
      </c>
      <c r="M78" s="203">
        <f t="shared" si="74"/>
        <v>35.516421255291839</v>
      </c>
      <c r="N78" s="203">
        <f t="shared" si="74"/>
        <v>38.430130832144222</v>
      </c>
      <c r="O78" s="203">
        <f t="shared" si="74"/>
        <v>41.343179468696619</v>
      </c>
      <c r="P78" s="203">
        <f t="shared" si="74"/>
        <v>38.430130832144307</v>
      </c>
      <c r="Q78" s="203">
        <f t="shared" si="74"/>
        <v>44.25564990343338</v>
      </c>
      <c r="R78" s="203">
        <f t="shared" ref="R78:V78" si="75">R79+R84</f>
        <v>38.430130832144158</v>
      </c>
      <c r="S78" s="203">
        <f t="shared" si="75"/>
        <v>43.431514919999969</v>
      </c>
      <c r="T78" s="203">
        <f t="shared" si="75"/>
        <v>32.983298640000136</v>
      </c>
      <c r="U78" s="203">
        <f t="shared" si="75"/>
        <v>34.67423123999999</v>
      </c>
      <c r="V78" s="203">
        <f t="shared" si="75"/>
        <v>36.771553080000082</v>
      </c>
      <c r="W78" s="203">
        <f t="shared" ref="W78:Y78" si="76">W79+W84</f>
        <v>33.825763079999987</v>
      </c>
      <c r="X78" s="203">
        <f t="shared" si="76"/>
        <v>32.20411175999994</v>
      </c>
      <c r="Y78" s="203">
        <f t="shared" si="76"/>
        <v>29.52306287999992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40.00820556527988</v>
      </c>
      <c r="C79" s="192">
        <f t="shared" si="77"/>
        <v>40.008205565279887</v>
      </c>
      <c r="D79" s="192">
        <f t="shared" si="77"/>
        <v>42.474471967451194</v>
      </c>
      <c r="E79" s="192">
        <f t="shared" si="77"/>
        <v>42.474471967451201</v>
      </c>
      <c r="F79" s="192">
        <f t="shared" si="77"/>
        <v>42.474471967451187</v>
      </c>
      <c r="G79" s="192">
        <f t="shared" si="77"/>
        <v>41.322196212243959</v>
      </c>
      <c r="H79" s="192">
        <f t="shared" si="77"/>
        <v>38.409456292890212</v>
      </c>
      <c r="I79" s="192">
        <f t="shared" si="77"/>
        <v>35.496075056295268</v>
      </c>
      <c r="J79" s="192">
        <f t="shared" si="77"/>
        <v>38.409456292890226</v>
      </c>
      <c r="K79" s="192">
        <f t="shared" si="77"/>
        <v>41.343179468696526</v>
      </c>
      <c r="L79" s="192">
        <f t="shared" si="77"/>
        <v>38.430130832144251</v>
      </c>
      <c r="M79" s="192">
        <f t="shared" si="77"/>
        <v>35.516421255291839</v>
      </c>
      <c r="N79" s="192">
        <f t="shared" si="77"/>
        <v>38.430130832144222</v>
      </c>
      <c r="O79" s="192">
        <f t="shared" si="77"/>
        <v>41.343179468696619</v>
      </c>
      <c r="P79" s="192">
        <f t="shared" si="77"/>
        <v>38.430130832144307</v>
      </c>
      <c r="Q79" s="192">
        <f t="shared" si="77"/>
        <v>44.25564990343338</v>
      </c>
      <c r="R79" s="192">
        <f t="shared" ref="R79:V79" si="78">SUM(R80:R83)</f>
        <v>38.430130832144158</v>
      </c>
      <c r="S79" s="192">
        <f t="shared" si="78"/>
        <v>43.431514919999969</v>
      </c>
      <c r="T79" s="192">
        <f t="shared" si="78"/>
        <v>32.983298640000136</v>
      </c>
      <c r="U79" s="192">
        <f t="shared" si="78"/>
        <v>34.67423123999999</v>
      </c>
      <c r="V79" s="192">
        <f t="shared" si="78"/>
        <v>36.771553080000082</v>
      </c>
      <c r="W79" s="192">
        <f t="shared" ref="W79:Y79" si="79">SUM(W80:W83)</f>
        <v>33.825763079999987</v>
      </c>
      <c r="X79" s="192">
        <f t="shared" si="79"/>
        <v>32.20411175999994</v>
      </c>
      <c r="Y79" s="192">
        <f t="shared" si="79"/>
        <v>29.52306287999992</v>
      </c>
      <c r="DA79" s="213" t="s">
        <v>265</v>
      </c>
    </row>
    <row r="80" spans="1:105" ht="12" customHeight="1" x14ac:dyDescent="0.25">
      <c r="A80" s="97" t="s">
        <v>57</v>
      </c>
      <c r="B80" s="74">
        <v>11.372339356936855</v>
      </c>
      <c r="C80" s="74">
        <v>11.925904788198714</v>
      </c>
      <c r="D80" s="74">
        <v>16.209822969317916</v>
      </c>
      <c r="E80" s="74">
        <v>19.057355811122992</v>
      </c>
      <c r="F80" s="74">
        <v>15.161360738637383</v>
      </c>
      <c r="G80" s="74">
        <v>14.692305926844755</v>
      </c>
      <c r="H80" s="74">
        <v>14.601883477972429</v>
      </c>
      <c r="I80" s="74">
        <v>12.301507156087315</v>
      </c>
      <c r="J80" s="74">
        <v>10.465194212385049</v>
      </c>
      <c r="K80" s="74">
        <v>10.665592916953349</v>
      </c>
      <c r="L80" s="74">
        <v>9.6550235065511085</v>
      </c>
      <c r="M80" s="74">
        <v>8.7442793597325164</v>
      </c>
      <c r="N80" s="74">
        <v>10.862529418236456</v>
      </c>
      <c r="O80" s="74">
        <v>11.382998799615322</v>
      </c>
      <c r="P80" s="74">
        <v>10.561669137164934</v>
      </c>
      <c r="Q80" s="74">
        <v>14.07151250343335</v>
      </c>
      <c r="R80" s="74">
        <v>8.5652794321441732</v>
      </c>
      <c r="S80" s="74">
        <v>13.409923119999984</v>
      </c>
      <c r="T80" s="74">
        <v>2.4653622400000059</v>
      </c>
      <c r="U80" s="74">
        <v>5.4189258399999867</v>
      </c>
      <c r="V80" s="74">
        <v>7.41465668000001</v>
      </c>
      <c r="W80" s="74">
        <v>5.5225104800000038</v>
      </c>
      <c r="X80" s="74">
        <v>9.7060591600000006</v>
      </c>
      <c r="Y80" s="74">
        <v>6.0236132799999842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0</v>
      </c>
      <c r="C82" s="74">
        <v>0</v>
      </c>
      <c r="D82" s="74">
        <v>0</v>
      </c>
      <c r="E82" s="74">
        <v>0</v>
      </c>
      <c r="F82" s="74">
        <v>0</v>
      </c>
      <c r="G82" s="74">
        <v>0</v>
      </c>
      <c r="H82" s="74">
        <v>0</v>
      </c>
      <c r="I82" s="74">
        <v>0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0</v>
      </c>
      <c r="R82" s="74">
        <v>0</v>
      </c>
      <c r="S82" s="74">
        <v>0</v>
      </c>
      <c r="T82" s="74">
        <v>0</v>
      </c>
      <c r="U82" s="74">
        <v>0</v>
      </c>
      <c r="V82" s="74">
        <v>0</v>
      </c>
      <c r="W82" s="74">
        <v>0</v>
      </c>
      <c r="X82" s="74">
        <v>0</v>
      </c>
      <c r="Y82" s="74">
        <v>0</v>
      </c>
      <c r="DA82" s="90" t="s">
        <v>268</v>
      </c>
    </row>
    <row r="83" spans="1:105" ht="12" customHeight="1" x14ac:dyDescent="0.25">
      <c r="A83" s="107" t="s">
        <v>54</v>
      </c>
      <c r="B83" s="193">
        <v>28.635866208343025</v>
      </c>
      <c r="C83" s="193">
        <v>28.082300777081173</v>
      </c>
      <c r="D83" s="193">
        <v>26.264648998133282</v>
      </c>
      <c r="E83" s="193">
        <v>23.417116156328209</v>
      </c>
      <c r="F83" s="193">
        <v>27.313111228813803</v>
      </c>
      <c r="G83" s="193">
        <v>26.629890285399203</v>
      </c>
      <c r="H83" s="193">
        <v>23.80757281491778</v>
      </c>
      <c r="I83" s="193">
        <v>23.194567900207957</v>
      </c>
      <c r="J83" s="193">
        <v>27.944262080505176</v>
      </c>
      <c r="K83" s="193">
        <v>30.677586551743179</v>
      </c>
      <c r="L83" s="193">
        <v>28.77510732559314</v>
      </c>
      <c r="M83" s="193">
        <v>26.772141895559322</v>
      </c>
      <c r="N83" s="193">
        <v>27.567601413907767</v>
      </c>
      <c r="O83" s="193">
        <v>29.960180669081296</v>
      </c>
      <c r="P83" s="193">
        <v>27.868461694979374</v>
      </c>
      <c r="Q83" s="193">
        <v>30.184137400000026</v>
      </c>
      <c r="R83" s="193">
        <v>29.864851399999985</v>
      </c>
      <c r="S83" s="193">
        <v>30.021591799999989</v>
      </c>
      <c r="T83" s="193">
        <v>30.517936400000128</v>
      </c>
      <c r="U83" s="193">
        <v>29.255305400000005</v>
      </c>
      <c r="V83" s="193">
        <v>29.356896400000071</v>
      </c>
      <c r="W83" s="193">
        <v>28.303252599999983</v>
      </c>
      <c r="X83" s="193">
        <v>22.498052599999941</v>
      </c>
      <c r="Y83" s="193">
        <v>23.499449599999934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0.28425017308964379</v>
      </c>
      <c r="C88" s="196">
        <f t="shared" si="86"/>
        <v>0.2980864705051483</v>
      </c>
      <c r="D88" s="196">
        <f t="shared" si="86"/>
        <v>0.38163683310153307</v>
      </c>
      <c r="E88" s="196">
        <f t="shared" si="86"/>
        <v>0.44867787469440273</v>
      </c>
      <c r="F88" s="196">
        <f t="shared" si="86"/>
        <v>0.35695230655853133</v>
      </c>
      <c r="G88" s="196">
        <f t="shared" si="86"/>
        <v>0.35555481735240774</v>
      </c>
      <c r="H88" s="196">
        <f t="shared" si="86"/>
        <v>0.38016376401233548</v>
      </c>
      <c r="I88" s="196">
        <f t="shared" si="86"/>
        <v>0.34655964459669547</v>
      </c>
      <c r="J88" s="196">
        <f t="shared" si="86"/>
        <v>0.27246400294195794</v>
      </c>
      <c r="K88" s="196">
        <f t="shared" si="86"/>
        <v>0.25797708483037518</v>
      </c>
      <c r="L88" s="196">
        <f t="shared" si="86"/>
        <v>0.25123576988906121</v>
      </c>
      <c r="M88" s="196">
        <f t="shared" si="86"/>
        <v>0.24620384179134167</v>
      </c>
      <c r="N88" s="196">
        <f t="shared" si="86"/>
        <v>0.28265658177647107</v>
      </c>
      <c r="O88" s="196">
        <f t="shared" si="86"/>
        <v>0.27532954518493352</v>
      </c>
      <c r="P88" s="196">
        <f t="shared" si="86"/>
        <v>0.27482782151578794</v>
      </c>
      <c r="Q88" s="196">
        <f t="shared" si="86"/>
        <v>0.31795968501508037</v>
      </c>
      <c r="R88" s="196">
        <f t="shared" ref="R88:V88" si="87">IF(R80=0,0,R80/R$78)</f>
        <v>0.2228792680814895</v>
      </c>
      <c r="S88" s="196">
        <f t="shared" si="87"/>
        <v>0.30876019739815225</v>
      </c>
      <c r="T88" s="196">
        <f t="shared" si="87"/>
        <v>7.4745775639619164E-2</v>
      </c>
      <c r="U88" s="196">
        <f t="shared" si="87"/>
        <v>0.15628106655033047</v>
      </c>
      <c r="V88" s="196">
        <f t="shared" si="87"/>
        <v>0.20164110729478041</v>
      </c>
      <c r="W88" s="196">
        <f t="shared" ref="W88:Y88" si="88">IF(W80=0,0,W80/W$78)</f>
        <v>0.1632634411510224</v>
      </c>
      <c r="X88" s="196">
        <f t="shared" si="88"/>
        <v>0.30139192263193221</v>
      </c>
      <c r="Y88" s="196">
        <f t="shared" si="88"/>
        <v>0.20403077094282843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</v>
      </c>
      <c r="C90" s="197">
        <f t="shared" si="92"/>
        <v>0</v>
      </c>
      <c r="D90" s="197">
        <f t="shared" si="92"/>
        <v>0</v>
      </c>
      <c r="E90" s="197">
        <f t="shared" si="92"/>
        <v>0</v>
      </c>
      <c r="F90" s="197">
        <f t="shared" si="92"/>
        <v>0</v>
      </c>
      <c r="G90" s="197">
        <f t="shared" si="92"/>
        <v>0</v>
      </c>
      <c r="H90" s="197">
        <f t="shared" si="92"/>
        <v>0</v>
      </c>
      <c r="I90" s="197">
        <f t="shared" si="92"/>
        <v>0</v>
      </c>
      <c r="J90" s="197">
        <f t="shared" si="92"/>
        <v>0</v>
      </c>
      <c r="K90" s="197">
        <f t="shared" si="92"/>
        <v>0</v>
      </c>
      <c r="L90" s="197">
        <f t="shared" si="92"/>
        <v>0</v>
      </c>
      <c r="M90" s="197">
        <f t="shared" si="92"/>
        <v>0</v>
      </c>
      <c r="N90" s="197">
        <f t="shared" si="92"/>
        <v>0</v>
      </c>
      <c r="O90" s="197">
        <f t="shared" si="92"/>
        <v>0</v>
      </c>
      <c r="P90" s="197">
        <f t="shared" si="92"/>
        <v>0</v>
      </c>
      <c r="Q90" s="197">
        <f t="shared" si="92"/>
        <v>0</v>
      </c>
      <c r="R90" s="197">
        <f t="shared" ref="R90:V90" si="93">IF(R82=0,0,R82/R$78)</f>
        <v>0</v>
      </c>
      <c r="S90" s="197">
        <f t="shared" si="93"/>
        <v>0</v>
      </c>
      <c r="T90" s="197">
        <f t="shared" si="93"/>
        <v>0</v>
      </c>
      <c r="U90" s="197">
        <f t="shared" si="93"/>
        <v>0</v>
      </c>
      <c r="V90" s="197">
        <f t="shared" si="93"/>
        <v>0</v>
      </c>
      <c r="W90" s="197">
        <f t="shared" ref="W90:Y90" si="94">IF(W82=0,0,W82/W$78)</f>
        <v>0</v>
      </c>
      <c r="X90" s="197">
        <f t="shared" si="94"/>
        <v>0</v>
      </c>
      <c r="Y90" s="197">
        <f t="shared" si="94"/>
        <v>0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0.71574982691035627</v>
      </c>
      <c r="C91" s="198">
        <f t="shared" si="95"/>
        <v>0.70191352949485164</v>
      </c>
      <c r="D91" s="198">
        <f t="shared" si="95"/>
        <v>0.61836316689846704</v>
      </c>
      <c r="E91" s="198">
        <f t="shared" si="95"/>
        <v>0.55132212530559721</v>
      </c>
      <c r="F91" s="198">
        <f t="shared" si="95"/>
        <v>0.64304769344146862</v>
      </c>
      <c r="G91" s="198">
        <f t="shared" si="95"/>
        <v>0.64444518264759221</v>
      </c>
      <c r="H91" s="198">
        <f t="shared" si="95"/>
        <v>0.61983623598766446</v>
      </c>
      <c r="I91" s="198">
        <f t="shared" si="95"/>
        <v>0.6534403554033047</v>
      </c>
      <c r="J91" s="198">
        <f t="shared" si="95"/>
        <v>0.72753599705804195</v>
      </c>
      <c r="K91" s="198">
        <f t="shared" si="95"/>
        <v>0.74202291516962482</v>
      </c>
      <c r="L91" s="198">
        <f t="shared" si="95"/>
        <v>0.74876423011093873</v>
      </c>
      <c r="M91" s="198">
        <f t="shared" si="95"/>
        <v>0.75379615820865831</v>
      </c>
      <c r="N91" s="198">
        <f t="shared" si="95"/>
        <v>0.71734341822352898</v>
      </c>
      <c r="O91" s="198">
        <f t="shared" si="95"/>
        <v>0.72467045481506642</v>
      </c>
      <c r="P91" s="198">
        <f t="shared" si="95"/>
        <v>0.72517217848421212</v>
      </c>
      <c r="Q91" s="198">
        <f t="shared" si="95"/>
        <v>0.68204031498491957</v>
      </c>
      <c r="R91" s="198">
        <f t="shared" ref="R91:V91" si="96">IF(R83=0,0,R83/R$78)</f>
        <v>0.7771207319185105</v>
      </c>
      <c r="S91" s="198">
        <f t="shared" si="96"/>
        <v>0.69123980260184781</v>
      </c>
      <c r="T91" s="198">
        <f t="shared" si="96"/>
        <v>0.92525422436038074</v>
      </c>
      <c r="U91" s="198">
        <f t="shared" si="96"/>
        <v>0.84371893344966953</v>
      </c>
      <c r="V91" s="198">
        <f t="shared" si="96"/>
        <v>0.79835889270521954</v>
      </c>
      <c r="W91" s="198">
        <f t="shared" ref="W91:Y91" si="97">IF(W83=0,0,W83/W$78)</f>
        <v>0.83673655884897757</v>
      </c>
      <c r="X91" s="198">
        <f t="shared" si="97"/>
        <v>0.69860807736806785</v>
      </c>
      <c r="Y91" s="198">
        <f t="shared" si="97"/>
        <v>0.79596922905717149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5456.0172408532908</v>
      </c>
      <c r="C96" s="203">
        <f t="shared" si="101"/>
        <v>5271.6360582468924</v>
      </c>
      <c r="D96" s="203">
        <f t="shared" si="101"/>
        <v>5539.6541130674304</v>
      </c>
      <c r="E96" s="203">
        <f t="shared" si="101"/>
        <v>5928.0422097016472</v>
      </c>
      <c r="F96" s="203">
        <f t="shared" si="101"/>
        <v>5789.2796175151461</v>
      </c>
      <c r="G96" s="203">
        <f t="shared" si="101"/>
        <v>5771.841743744978</v>
      </c>
      <c r="H96" s="203">
        <f t="shared" si="101"/>
        <v>5873.3618481978301</v>
      </c>
      <c r="I96" s="203">
        <f t="shared" si="101"/>
        <v>5716.1933517127154</v>
      </c>
      <c r="J96" s="203">
        <f t="shared" si="101"/>
        <v>5620.7503741789751</v>
      </c>
      <c r="K96" s="203">
        <f t="shared" si="101"/>
        <v>5107.5027706913097</v>
      </c>
      <c r="L96" s="203">
        <f t="shared" si="101"/>
        <v>5311.7302741740687</v>
      </c>
      <c r="M96" s="203">
        <f t="shared" si="101"/>
        <v>5207.9690248098723</v>
      </c>
      <c r="N96" s="203">
        <f t="shared" si="101"/>
        <v>5370.3461310818111</v>
      </c>
      <c r="O96" s="203">
        <f t="shared" si="101"/>
        <v>5310.3578690888353</v>
      </c>
      <c r="P96" s="203">
        <f t="shared" si="101"/>
        <v>5146.8145923513939</v>
      </c>
      <c r="Q96" s="203">
        <f t="shared" si="101"/>
        <v>5329.2025279815025</v>
      </c>
      <c r="R96" s="203">
        <f t="shared" si="101"/>
        <v>5081.0870913781</v>
      </c>
      <c r="S96" s="203">
        <f t="shared" si="101"/>
        <v>5409.580498866213</v>
      </c>
      <c r="T96" s="203">
        <f t="shared" si="101"/>
        <v>5278.5857887792918</v>
      </c>
      <c r="U96" s="203">
        <f t="shared" si="101"/>
        <v>5411.2694300518124</v>
      </c>
      <c r="V96" s="203">
        <f t="shared" si="101"/>
        <v>5322.6263580538489</v>
      </c>
      <c r="W96" s="203">
        <f t="shared" si="101"/>
        <v>5430.4941998300546</v>
      </c>
      <c r="X96" s="203">
        <f t="shared" ref="X96:Y96" si="102">X44*11630*1000/X$6</f>
        <v>5570.0996677740868</v>
      </c>
      <c r="Y96" s="203">
        <f t="shared" si="102"/>
        <v>5200.2079898316078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3796.1494650360892</v>
      </c>
      <c r="C97" s="192">
        <f t="shared" si="103"/>
        <v>3545.6478979297799</v>
      </c>
      <c r="D97" s="192">
        <f t="shared" si="103"/>
        <v>3760.6622226813693</v>
      </c>
      <c r="E97" s="192">
        <f t="shared" si="103"/>
        <v>4097.207120098532</v>
      </c>
      <c r="F97" s="192">
        <f t="shared" si="103"/>
        <v>3913.5334249125995</v>
      </c>
      <c r="G97" s="192">
        <f t="shared" si="103"/>
        <v>3864.0347989716643</v>
      </c>
      <c r="H97" s="192">
        <f t="shared" si="103"/>
        <v>3941.9820334530746</v>
      </c>
      <c r="I97" s="192">
        <f t="shared" si="103"/>
        <v>3789.3978225399783</v>
      </c>
      <c r="J97" s="192">
        <f t="shared" si="103"/>
        <v>3709.3925790235912</v>
      </c>
      <c r="K97" s="192">
        <f t="shared" si="103"/>
        <v>3205.5590695721348</v>
      </c>
      <c r="L97" s="192">
        <f t="shared" si="103"/>
        <v>3429.6835975687577</v>
      </c>
      <c r="M97" s="192">
        <f t="shared" si="103"/>
        <v>3347.093116291318</v>
      </c>
      <c r="N97" s="192">
        <f t="shared" si="103"/>
        <v>3521.3376777805379</v>
      </c>
      <c r="O97" s="192">
        <f t="shared" si="103"/>
        <v>3478.2222869721149</v>
      </c>
      <c r="P97" s="192">
        <f t="shared" si="103"/>
        <v>3348.0256392701885</v>
      </c>
      <c r="Q97" s="192">
        <f t="shared" si="103"/>
        <v>3558.2808121025901</v>
      </c>
      <c r="R97" s="192">
        <f t="shared" si="103"/>
        <v>3319.9243857179308</v>
      </c>
      <c r="S97" s="192">
        <f t="shared" si="103"/>
        <v>3686.3643787540468</v>
      </c>
      <c r="T97" s="192">
        <f t="shared" si="103"/>
        <v>3590.4739633143222</v>
      </c>
      <c r="U97" s="192">
        <f t="shared" si="103"/>
        <v>3665.762975510384</v>
      </c>
      <c r="V97" s="192">
        <f t="shared" si="103"/>
        <v>3643.8356164383558</v>
      </c>
      <c r="W97" s="192">
        <f t="shared" si="103"/>
        <v>3755.6654611994468</v>
      </c>
      <c r="X97" s="192">
        <f t="shared" ref="X97:Y97" si="104">X45*11630*1000/X$6</f>
        <v>3906.7996967256749</v>
      </c>
      <c r="Y97" s="192">
        <f t="shared" si="104"/>
        <v>3559.9449548513862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443.3285737437439</v>
      </c>
      <c r="C98" s="74">
        <f t="shared" si="105"/>
        <v>444.37726906807598</v>
      </c>
      <c r="D98" s="74">
        <f t="shared" si="105"/>
        <v>606.56077295765431</v>
      </c>
      <c r="E98" s="74">
        <f t="shared" si="105"/>
        <v>741.57432793744999</v>
      </c>
      <c r="F98" s="74">
        <f t="shared" si="105"/>
        <v>627.89291726702425</v>
      </c>
      <c r="G98" s="74">
        <f t="shared" si="105"/>
        <v>605.57624606434433</v>
      </c>
      <c r="H98" s="74">
        <f t="shared" si="105"/>
        <v>632.47312287573516</v>
      </c>
      <c r="I98" s="74">
        <f t="shared" si="105"/>
        <v>569.8917733894026</v>
      </c>
      <c r="J98" s="74">
        <f t="shared" si="105"/>
        <v>507.59737381746828</v>
      </c>
      <c r="K98" s="74">
        <f t="shared" si="105"/>
        <v>470.09835235379478</v>
      </c>
      <c r="L98" s="74">
        <f t="shared" si="105"/>
        <v>563.65325421847456</v>
      </c>
      <c r="M98" s="74">
        <f t="shared" si="105"/>
        <v>509.48541562271339</v>
      </c>
      <c r="N98" s="74">
        <f t="shared" si="105"/>
        <v>593.69892471640992</v>
      </c>
      <c r="O98" s="74">
        <f t="shared" si="105"/>
        <v>582.04461600887396</v>
      </c>
      <c r="P98" s="74">
        <f t="shared" si="105"/>
        <v>548.98432440455827</v>
      </c>
      <c r="Q98" s="74">
        <f t="shared" si="105"/>
        <v>682.18275226574804</v>
      </c>
      <c r="R98" s="74">
        <f t="shared" si="105"/>
        <v>497.55424161727979</v>
      </c>
      <c r="S98" s="74">
        <f t="shared" si="105"/>
        <v>808.286034348817</v>
      </c>
      <c r="T98" s="74">
        <f t="shared" si="105"/>
        <v>545.24434772891482</v>
      </c>
      <c r="U98" s="74">
        <f t="shared" si="105"/>
        <v>620.80472787776728</v>
      </c>
      <c r="V98" s="74">
        <f t="shared" si="105"/>
        <v>692.22390721694308</v>
      </c>
      <c r="W98" s="74">
        <f t="shared" si="105"/>
        <v>759.26787737059988</v>
      </c>
      <c r="X98" s="74">
        <f t="shared" ref="X98:Y98" si="106">X46*11630*1000/X$6</f>
        <v>908.05363731898478</v>
      </c>
      <c r="Y98" s="74">
        <f t="shared" si="106"/>
        <v>867.19413110015034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766.16495438788843</v>
      </c>
      <c r="C99" s="74">
        <f t="shared" si="107"/>
        <v>854.90067742281747</v>
      </c>
      <c r="D99" s="74">
        <f t="shared" si="107"/>
        <v>659.44981494747208</v>
      </c>
      <c r="E99" s="74">
        <f t="shared" si="107"/>
        <v>975.69477665771922</v>
      </c>
      <c r="F99" s="74">
        <f t="shared" si="107"/>
        <v>504.93839391077546</v>
      </c>
      <c r="G99" s="74">
        <f t="shared" si="107"/>
        <v>477.18858951894828</v>
      </c>
      <c r="H99" s="74">
        <f t="shared" si="107"/>
        <v>613.13424091009529</v>
      </c>
      <c r="I99" s="74">
        <f t="shared" si="107"/>
        <v>634.11419736045093</v>
      </c>
      <c r="J99" s="74">
        <f t="shared" si="107"/>
        <v>542.17138405108517</v>
      </c>
      <c r="K99" s="74">
        <f t="shared" si="107"/>
        <v>582.39225626210202</v>
      </c>
      <c r="L99" s="74">
        <f t="shared" si="107"/>
        <v>482.05503695462971</v>
      </c>
      <c r="M99" s="74">
        <f t="shared" si="107"/>
        <v>521.76225833435865</v>
      </c>
      <c r="N99" s="74">
        <f t="shared" si="107"/>
        <v>905.69558458100448</v>
      </c>
      <c r="O99" s="74">
        <f t="shared" si="107"/>
        <v>631.70142522668982</v>
      </c>
      <c r="P99" s="74">
        <f t="shared" si="107"/>
        <v>635.35702270081845</v>
      </c>
      <c r="Q99" s="74">
        <f t="shared" si="107"/>
        <v>591.25774475751894</v>
      </c>
      <c r="R99" s="74">
        <f t="shared" si="107"/>
        <v>558.96239806770848</v>
      </c>
      <c r="S99" s="74">
        <f t="shared" si="107"/>
        <v>759.06484388627348</v>
      </c>
      <c r="T99" s="74">
        <f t="shared" si="107"/>
        <v>640.53632384662171</v>
      </c>
      <c r="U99" s="74">
        <f t="shared" si="107"/>
        <v>688.90466542668617</v>
      </c>
      <c r="V99" s="74">
        <f t="shared" si="107"/>
        <v>728.89964834934028</v>
      </c>
      <c r="W99" s="74">
        <f t="shared" si="107"/>
        <v>1001.5852712412901</v>
      </c>
      <c r="X99" s="74">
        <f t="shared" ref="X99:Y99" si="108">X47*11630*1000/X$6</f>
        <v>887.72596912131871</v>
      </c>
      <c r="Y99" s="74">
        <f t="shared" si="108"/>
        <v>736.26647388596825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1456.2990946805085</v>
      </c>
      <c r="C100" s="74">
        <f t="shared" si="109"/>
        <v>1212.1946160539837</v>
      </c>
      <c r="D100" s="74">
        <f t="shared" si="109"/>
        <v>1459.6211228325021</v>
      </c>
      <c r="E100" s="74">
        <f t="shared" si="109"/>
        <v>1412.8540279054232</v>
      </c>
      <c r="F100" s="74">
        <f t="shared" si="109"/>
        <v>1691.6608396293489</v>
      </c>
      <c r="G100" s="74">
        <f t="shared" si="109"/>
        <v>1724.7650177461699</v>
      </c>
      <c r="H100" s="74">
        <f t="shared" si="109"/>
        <v>1757.6732336653124</v>
      </c>
      <c r="I100" s="74">
        <f t="shared" si="109"/>
        <v>1711.9472809205881</v>
      </c>
      <c r="J100" s="74">
        <f t="shared" si="109"/>
        <v>1681.318377755031</v>
      </c>
      <c r="K100" s="74">
        <f t="shared" si="109"/>
        <v>1121.9348371535546</v>
      </c>
      <c r="L100" s="74">
        <f t="shared" si="109"/>
        <v>1351.2097980798205</v>
      </c>
      <c r="M100" s="74">
        <f t="shared" si="109"/>
        <v>1343.4571024563393</v>
      </c>
      <c r="N100" s="74">
        <f t="shared" si="109"/>
        <v>1125.9208897806077</v>
      </c>
      <c r="O100" s="74">
        <f t="shared" si="109"/>
        <v>1246.8018010901292</v>
      </c>
      <c r="P100" s="74">
        <f t="shared" si="109"/>
        <v>1218.6513728921593</v>
      </c>
      <c r="Q100" s="74">
        <f t="shared" si="109"/>
        <v>1278.5253336102464</v>
      </c>
      <c r="R100" s="74">
        <f t="shared" si="109"/>
        <v>1224.827047338078</v>
      </c>
      <c r="S100" s="74">
        <f t="shared" si="109"/>
        <v>1288.8964683863639</v>
      </c>
      <c r="T100" s="74">
        <f t="shared" si="109"/>
        <v>1553.0477314197856</v>
      </c>
      <c r="U100" s="74">
        <f t="shared" si="109"/>
        <v>1560.9324051755127</v>
      </c>
      <c r="V100" s="74">
        <f t="shared" si="109"/>
        <v>1464.8751515385195</v>
      </c>
      <c r="W100" s="74">
        <f t="shared" si="109"/>
        <v>1278.8140839149428</v>
      </c>
      <c r="X100" s="74">
        <f t="shared" ref="X100:Y100" si="110">X48*11630*1000/X$6</f>
        <v>1488.3564353216709</v>
      </c>
      <c r="Y100" s="74">
        <f t="shared" si="110"/>
        <v>1335.9620754792311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1130.3568422239484</v>
      </c>
      <c r="C101" s="193">
        <f t="shared" si="111"/>
        <v>1034.1753353849026</v>
      </c>
      <c r="D101" s="193">
        <f t="shared" si="111"/>
        <v>1035.0305119437405</v>
      </c>
      <c r="E101" s="193">
        <f t="shared" si="111"/>
        <v>967.08398759793943</v>
      </c>
      <c r="F101" s="193">
        <f t="shared" si="111"/>
        <v>1089.0412741054504</v>
      </c>
      <c r="G101" s="193">
        <f t="shared" si="111"/>
        <v>1056.5049456422021</v>
      </c>
      <c r="H101" s="193">
        <f t="shared" si="111"/>
        <v>938.70143600193171</v>
      </c>
      <c r="I101" s="193">
        <f t="shared" si="111"/>
        <v>873.44457086953673</v>
      </c>
      <c r="J101" s="193">
        <f t="shared" si="111"/>
        <v>978.30544340000677</v>
      </c>
      <c r="K101" s="193">
        <f t="shared" si="111"/>
        <v>1031.1336238026834</v>
      </c>
      <c r="L101" s="193">
        <f t="shared" si="111"/>
        <v>1032.7655083158331</v>
      </c>
      <c r="M101" s="193">
        <f t="shared" si="111"/>
        <v>972.3883398779069</v>
      </c>
      <c r="N101" s="193">
        <f t="shared" si="111"/>
        <v>896.02227870251545</v>
      </c>
      <c r="O101" s="193">
        <f t="shared" si="111"/>
        <v>1017.6744446464216</v>
      </c>
      <c r="P101" s="193">
        <f t="shared" si="111"/>
        <v>945.03291927265263</v>
      </c>
      <c r="Q101" s="193">
        <f t="shared" si="111"/>
        <v>1006.3149814690769</v>
      </c>
      <c r="R101" s="193">
        <f t="shared" si="111"/>
        <v>1038.5806986948653</v>
      </c>
      <c r="S101" s="193">
        <f t="shared" si="111"/>
        <v>830.11703213259284</v>
      </c>
      <c r="T101" s="193">
        <f t="shared" si="111"/>
        <v>851.64556031900031</v>
      </c>
      <c r="U101" s="193">
        <f t="shared" si="111"/>
        <v>795.1211770304177</v>
      </c>
      <c r="V101" s="193">
        <f t="shared" si="111"/>
        <v>757.83690933355297</v>
      </c>
      <c r="W101" s="193">
        <f t="shared" si="111"/>
        <v>715.99822867261446</v>
      </c>
      <c r="X101" s="193">
        <f t="shared" ref="X101:Y101" si="112">X49*11630*1000/X$6</f>
        <v>622.6636549637002</v>
      </c>
      <c r="Y101" s="193">
        <f t="shared" si="112"/>
        <v>620.5222743860362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1659.8677758172018</v>
      </c>
      <c r="C102" s="77">
        <f t="shared" si="113"/>
        <v>1725.9881603171125</v>
      </c>
      <c r="D102" s="77">
        <f t="shared" si="113"/>
        <v>1778.991890386061</v>
      </c>
      <c r="E102" s="77">
        <f t="shared" si="113"/>
        <v>1830.8350896031159</v>
      </c>
      <c r="F102" s="77">
        <f t="shared" si="113"/>
        <v>1875.7461926025469</v>
      </c>
      <c r="G102" s="77">
        <f t="shared" si="113"/>
        <v>1907.8069447733137</v>
      </c>
      <c r="H102" s="77">
        <f t="shared" si="113"/>
        <v>1931.3798147447565</v>
      </c>
      <c r="I102" s="77">
        <f t="shared" si="113"/>
        <v>1926.7955291727374</v>
      </c>
      <c r="J102" s="77">
        <f t="shared" si="113"/>
        <v>1911.3577951553834</v>
      </c>
      <c r="K102" s="77">
        <f t="shared" si="113"/>
        <v>1901.9437011191753</v>
      </c>
      <c r="L102" s="77">
        <f t="shared" si="113"/>
        <v>1882.0466766053114</v>
      </c>
      <c r="M102" s="77">
        <f t="shared" si="113"/>
        <v>1860.8759085185534</v>
      </c>
      <c r="N102" s="77">
        <f t="shared" si="113"/>
        <v>1849.0084533012732</v>
      </c>
      <c r="O102" s="77">
        <f t="shared" si="113"/>
        <v>1832.1355821167203</v>
      </c>
      <c r="P102" s="77">
        <f t="shared" si="113"/>
        <v>1798.7889530812056</v>
      </c>
      <c r="Q102" s="77">
        <f t="shared" si="113"/>
        <v>1770.9217158789127</v>
      </c>
      <c r="R102" s="77">
        <f t="shared" si="113"/>
        <v>1761.1627056601683</v>
      </c>
      <c r="S102" s="77">
        <f t="shared" si="113"/>
        <v>1723.2161201121662</v>
      </c>
      <c r="T102" s="77">
        <f t="shared" si="113"/>
        <v>1688.1118254649696</v>
      </c>
      <c r="U102" s="77">
        <f t="shared" si="113"/>
        <v>1745.5064545414289</v>
      </c>
      <c r="V102" s="77">
        <f t="shared" si="113"/>
        <v>1678.7907416154935</v>
      </c>
      <c r="W102" s="77">
        <f t="shared" si="113"/>
        <v>1674.8287386306079</v>
      </c>
      <c r="X102" s="77">
        <f t="shared" ref="X102:Y102" si="114">X50*11630*1000/X$6</f>
        <v>1663.2999710484114</v>
      </c>
      <c r="Y102" s="77">
        <f t="shared" si="114"/>
        <v>1640.2630349802228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3081.3703662186863</v>
      </c>
      <c r="C104" s="153">
        <f t="shared" si="115"/>
        <v>3166.8758513945586</v>
      </c>
      <c r="D104" s="153">
        <f t="shared" si="115"/>
        <v>3089.5958048775838</v>
      </c>
      <c r="E104" s="153">
        <f t="shared" si="115"/>
        <v>3919.8111652078965</v>
      </c>
      <c r="F104" s="153">
        <f t="shared" si="115"/>
        <v>3154.4263615068107</v>
      </c>
      <c r="G104" s="153">
        <f t="shared" si="115"/>
        <v>3177.0655629251587</v>
      </c>
      <c r="H104" s="153">
        <f t="shared" si="115"/>
        <v>3667.1562463965793</v>
      </c>
      <c r="I104" s="153">
        <f t="shared" si="115"/>
        <v>3764.1996510248341</v>
      </c>
      <c r="J104" s="153">
        <f t="shared" si="115"/>
        <v>3570.0650708953704</v>
      </c>
      <c r="K104" s="153">
        <f t="shared" si="115"/>
        <v>3475.8079687509671</v>
      </c>
      <c r="L104" s="153">
        <f t="shared" si="115"/>
        <v>3597.4330866881564</v>
      </c>
      <c r="M104" s="153">
        <f t="shared" si="115"/>
        <v>3739.155166940056</v>
      </c>
      <c r="N104" s="153">
        <f t="shared" si="115"/>
        <v>5123.5108588267749</v>
      </c>
      <c r="O104" s="153">
        <f t="shared" si="115"/>
        <v>4418.3463550909728</v>
      </c>
      <c r="P104" s="153">
        <f t="shared" si="115"/>
        <v>4453.3404685103842</v>
      </c>
      <c r="Q104" s="153">
        <f t="shared" si="115"/>
        <v>4639.9416040127326</v>
      </c>
      <c r="R104" s="153">
        <f t="shared" ref="R104:V104" si="116">SUM(R105:R108)</f>
        <v>4453.254301878329</v>
      </c>
      <c r="S104" s="153">
        <f t="shared" si="116"/>
        <v>5602.0333628448552</v>
      </c>
      <c r="T104" s="153">
        <f t="shared" si="116"/>
        <v>5257.5068672239959</v>
      </c>
      <c r="U104" s="153">
        <f t="shared" si="116"/>
        <v>5656.1533040545628</v>
      </c>
      <c r="V104" s="153">
        <f t="shared" si="116"/>
        <v>5881.7080088716857</v>
      </c>
      <c r="W104" s="153">
        <f t="shared" ref="W104:Y104" si="117">SUM(W105:W108)</f>
        <v>7165.8664743853205</v>
      </c>
      <c r="X104" s="153">
        <f t="shared" si="117"/>
        <v>6921.3329830130488</v>
      </c>
      <c r="Y104" s="153">
        <f t="shared" si="117"/>
        <v>6175.5835757877767</v>
      </c>
      <c r="DA104" s="217" t="s">
        <v>278</v>
      </c>
    </row>
    <row r="105" spans="1:105" ht="12" customHeight="1" x14ac:dyDescent="0.25">
      <c r="A105" s="97" t="s">
        <v>57</v>
      </c>
      <c r="B105" s="74">
        <v>217.65764647426067</v>
      </c>
      <c r="C105" s="74">
        <v>217.64130938460355</v>
      </c>
      <c r="D105" s="74">
        <v>305.32349897795871</v>
      </c>
      <c r="E105" s="74">
        <v>408.93247445349886</v>
      </c>
      <c r="F105" s="74">
        <v>377.41418380026676</v>
      </c>
      <c r="G105" s="74">
        <v>373.10694361054044</v>
      </c>
      <c r="H105" s="74">
        <v>422.10573966932094</v>
      </c>
      <c r="I105" s="74">
        <v>425.78918987911663</v>
      </c>
      <c r="J105" s="74">
        <v>403.00300468377321</v>
      </c>
      <c r="K105" s="74">
        <v>372.00854911826832</v>
      </c>
      <c r="L105" s="74">
        <v>518.08645882171675</v>
      </c>
      <c r="M105" s="74">
        <v>491.076640024163</v>
      </c>
      <c r="N105" s="74">
        <v>595.34503690812119</v>
      </c>
      <c r="O105" s="74">
        <v>599.07389108373036</v>
      </c>
      <c r="P105" s="74">
        <v>584.26068555982522</v>
      </c>
      <c r="Q105" s="74">
        <v>762.46528740818337</v>
      </c>
      <c r="R105" s="74">
        <v>615.44399076754064</v>
      </c>
      <c r="S105" s="74">
        <v>933.19828959857682</v>
      </c>
      <c r="T105" s="74">
        <v>826.29401821129716</v>
      </c>
      <c r="U105" s="74">
        <v>964.37342630750709</v>
      </c>
      <c r="V105" s="74">
        <v>1038.8500147207117</v>
      </c>
      <c r="W105" s="74">
        <v>1207.2338122698645</v>
      </c>
      <c r="X105" s="74">
        <v>1366.180950957493</v>
      </c>
      <c r="Y105" s="74">
        <v>1394.1617466884177</v>
      </c>
      <c r="DA105" s="90" t="s">
        <v>279</v>
      </c>
    </row>
    <row r="106" spans="1:105" ht="12" customHeight="1" x14ac:dyDescent="0.25">
      <c r="A106" s="97" t="s">
        <v>56</v>
      </c>
      <c r="B106" s="74">
        <v>1428.3116566613603</v>
      </c>
      <c r="C106" s="74">
        <v>1702.5149609357923</v>
      </c>
      <c r="D106" s="74">
        <v>1382.5264079044323</v>
      </c>
      <c r="E106" s="74">
        <v>2159.5514134173313</v>
      </c>
      <c r="F106" s="74">
        <v>1196.8152230318985</v>
      </c>
      <c r="G106" s="74">
        <v>1213.3110269975623</v>
      </c>
      <c r="H106" s="74">
        <v>1695.4785137200554</v>
      </c>
      <c r="I106" s="74">
        <v>1848.132602105683</v>
      </c>
      <c r="J106" s="74">
        <v>1630.0041720956822</v>
      </c>
      <c r="K106" s="74">
        <v>1838.1483216145148</v>
      </c>
      <c r="L106" s="74">
        <v>1582.1098752874111</v>
      </c>
      <c r="M106" s="74">
        <v>1778.8791387685114</v>
      </c>
      <c r="N106" s="74">
        <v>3222.9806541977705</v>
      </c>
      <c r="O106" s="74">
        <v>2349.8209734981542</v>
      </c>
      <c r="P106" s="74">
        <v>2443.8706259204273</v>
      </c>
      <c r="Q106" s="74">
        <v>2364.8391189621302</v>
      </c>
      <c r="R106" s="74">
        <v>2313.4210407757473</v>
      </c>
      <c r="S106" s="74">
        <v>3255.6637262586537</v>
      </c>
      <c r="T106" s="74">
        <v>2820.9148507149607</v>
      </c>
      <c r="U106" s="74">
        <v>3090.4161893290293</v>
      </c>
      <c r="V106" s="74">
        <v>3308.8359294208071</v>
      </c>
      <c r="W106" s="74">
        <v>4586.1066187208698</v>
      </c>
      <c r="X106" s="74">
        <v>4086.4132270919772</v>
      </c>
      <c r="Y106" s="74">
        <v>3407.4369778862324</v>
      </c>
      <c r="DA106" s="90" t="s">
        <v>280</v>
      </c>
    </row>
    <row r="107" spans="1:105" ht="12" customHeight="1" x14ac:dyDescent="0.25">
      <c r="A107" s="97" t="s">
        <v>55</v>
      </c>
      <c r="B107" s="74">
        <v>754.14846313098462</v>
      </c>
      <c r="C107" s="74">
        <v>630.91740803441814</v>
      </c>
      <c r="D107" s="74">
        <v>773.06242761831754</v>
      </c>
      <c r="E107" s="74">
        <v>755.61373576854851</v>
      </c>
      <c r="F107" s="74">
        <v>911.6303894628162</v>
      </c>
      <c r="G107" s="74">
        <v>939.95181462056485</v>
      </c>
      <c r="H107" s="74">
        <v>969.08440464578018</v>
      </c>
      <c r="I107" s="74">
        <v>953.35490135135649</v>
      </c>
      <c r="J107" s="74">
        <v>942.79972608161574</v>
      </c>
      <c r="K107" s="74">
        <v>642.14026101592549</v>
      </c>
      <c r="L107" s="74">
        <v>859.27448390512677</v>
      </c>
      <c r="M107" s="74">
        <v>864.38989399620698</v>
      </c>
      <c r="N107" s="74">
        <v>759.40155335861277</v>
      </c>
      <c r="O107" s="74">
        <v>838.67574066939289</v>
      </c>
      <c r="P107" s="74">
        <v>834.71113057030038</v>
      </c>
      <c r="Q107" s="74">
        <v>878.67275748030829</v>
      </c>
      <c r="R107" s="74">
        <v>857.14922710676944</v>
      </c>
      <c r="S107" s="74">
        <v>902.69125616389454</v>
      </c>
      <c r="T107" s="74">
        <v>1075.6519081051588</v>
      </c>
      <c r="U107" s="74">
        <v>1095.0576028070334</v>
      </c>
      <c r="V107" s="74">
        <v>1046.8644749975485</v>
      </c>
      <c r="W107" s="74">
        <v>910.74628846770372</v>
      </c>
      <c r="X107" s="74">
        <v>1052.0707281523175</v>
      </c>
      <c r="Y107" s="74">
        <v>955.78756534044714</v>
      </c>
      <c r="DA107" s="90" t="s">
        <v>281</v>
      </c>
    </row>
    <row r="108" spans="1:105" ht="12" customHeight="1" x14ac:dyDescent="0.25">
      <c r="A108" s="109" t="s">
        <v>54</v>
      </c>
      <c r="B108" s="77">
        <v>681.2525999520808</v>
      </c>
      <c r="C108" s="77">
        <v>615.80217303974462</v>
      </c>
      <c r="D108" s="77">
        <v>628.68347037687545</v>
      </c>
      <c r="E108" s="77">
        <v>595.71354156851783</v>
      </c>
      <c r="F108" s="77">
        <v>668.56656521182924</v>
      </c>
      <c r="G108" s="77">
        <v>650.69577769649084</v>
      </c>
      <c r="H108" s="77">
        <v>580.48758836142281</v>
      </c>
      <c r="I108" s="77">
        <v>536.92295768867791</v>
      </c>
      <c r="J108" s="77">
        <v>594.25816803429927</v>
      </c>
      <c r="K108" s="77">
        <v>623.51083700225831</v>
      </c>
      <c r="L108" s="77">
        <v>637.96226867390203</v>
      </c>
      <c r="M108" s="77">
        <v>604.80949415117516</v>
      </c>
      <c r="N108" s="77">
        <v>545.78361436227078</v>
      </c>
      <c r="O108" s="77">
        <v>630.77574983969521</v>
      </c>
      <c r="P108" s="77">
        <v>590.49802645983141</v>
      </c>
      <c r="Q108" s="77">
        <v>633.9644401621108</v>
      </c>
      <c r="R108" s="77">
        <v>667.24004322827113</v>
      </c>
      <c r="S108" s="77">
        <v>510.48009082373051</v>
      </c>
      <c r="T108" s="77">
        <v>534.64609019257909</v>
      </c>
      <c r="U108" s="77">
        <v>506.30608561099314</v>
      </c>
      <c r="V108" s="77">
        <v>487.15758973261808</v>
      </c>
      <c r="W108" s="77">
        <v>461.77975492688296</v>
      </c>
      <c r="X108" s="77">
        <v>416.66807681126068</v>
      </c>
      <c r="Y108" s="77">
        <v>418.19728587267952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297.08548786491235</v>
      </c>
      <c r="C110" s="203">
        <f t="shared" si="118"/>
        <v>294.66548013463364</v>
      </c>
      <c r="D110" s="203">
        <f t="shared" si="118"/>
        <v>309.84718611817158</v>
      </c>
      <c r="E110" s="203">
        <f t="shared" si="118"/>
        <v>307.35395145557118</v>
      </c>
      <c r="F110" s="203">
        <f t="shared" si="118"/>
        <v>304.9574380201837</v>
      </c>
      <c r="G110" s="203">
        <f t="shared" si="118"/>
        <v>294.21495498183651</v>
      </c>
      <c r="H110" s="203">
        <f t="shared" si="118"/>
        <v>270.09919688400697</v>
      </c>
      <c r="I110" s="203">
        <f t="shared" si="118"/>
        <v>246.51935256370464</v>
      </c>
      <c r="J110" s="203">
        <f t="shared" si="118"/>
        <v>261.91420529898073</v>
      </c>
      <c r="K110" s="203">
        <f t="shared" si="118"/>
        <v>276.97839057177856</v>
      </c>
      <c r="L110" s="203">
        <f t="shared" si="118"/>
        <v>252.6569375699801</v>
      </c>
      <c r="M110" s="203">
        <f t="shared" si="118"/>
        <v>230.56323116612251</v>
      </c>
      <c r="N110" s="203">
        <f t="shared" si="118"/>
        <v>245.09793572591104</v>
      </c>
      <c r="O110" s="203">
        <f t="shared" si="118"/>
        <v>257.89037363592854</v>
      </c>
      <c r="P110" s="203">
        <f t="shared" si="118"/>
        <v>232.65044333678992</v>
      </c>
      <c r="Q110" s="203">
        <f t="shared" si="118"/>
        <v>256.47420461671931</v>
      </c>
      <c r="R110" s="203">
        <f t="shared" ref="R110:V110" si="119">R78*1000000/R$6</f>
        <v>215.81110461520925</v>
      </c>
      <c r="S110" s="203">
        <f t="shared" si="119"/>
        <v>236.74077119309246</v>
      </c>
      <c r="T110" s="203">
        <f t="shared" si="119"/>
        <v>172.68381101966523</v>
      </c>
      <c r="U110" s="203">
        <f t="shared" si="119"/>
        <v>172.74925886807486</v>
      </c>
      <c r="V110" s="203">
        <f t="shared" si="119"/>
        <v>173.69651903637259</v>
      </c>
      <c r="W110" s="203">
        <f t="shared" ref="W110:Y110" si="120">W78*1000000/W$6</f>
        <v>158.79819859068306</v>
      </c>
      <c r="X110" s="203">
        <f t="shared" si="120"/>
        <v>149.63692939618491</v>
      </c>
      <c r="Y110" s="203">
        <f t="shared" si="120"/>
        <v>131.20719822586415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297.08548786491235</v>
      </c>
      <c r="C111" s="192">
        <f t="shared" si="121"/>
        <v>294.66548013463364</v>
      </c>
      <c r="D111" s="192">
        <f t="shared" si="121"/>
        <v>309.84718611817158</v>
      </c>
      <c r="E111" s="192">
        <f t="shared" si="121"/>
        <v>307.35395145557118</v>
      </c>
      <c r="F111" s="192">
        <f t="shared" si="121"/>
        <v>304.9574380201837</v>
      </c>
      <c r="G111" s="192">
        <f t="shared" si="121"/>
        <v>294.21495498183651</v>
      </c>
      <c r="H111" s="192">
        <f t="shared" si="121"/>
        <v>270.09919688400697</v>
      </c>
      <c r="I111" s="192">
        <f t="shared" si="121"/>
        <v>246.51935256370464</v>
      </c>
      <c r="J111" s="192">
        <f t="shared" si="121"/>
        <v>261.91420529898073</v>
      </c>
      <c r="K111" s="192">
        <f t="shared" si="121"/>
        <v>276.97839057177856</v>
      </c>
      <c r="L111" s="192">
        <f t="shared" si="121"/>
        <v>252.6569375699801</v>
      </c>
      <c r="M111" s="192">
        <f t="shared" si="121"/>
        <v>230.56323116612251</v>
      </c>
      <c r="N111" s="192">
        <f t="shared" si="121"/>
        <v>245.09793572591104</v>
      </c>
      <c r="O111" s="192">
        <f t="shared" si="121"/>
        <v>257.89037363592854</v>
      </c>
      <c r="P111" s="192">
        <f t="shared" si="121"/>
        <v>232.65044333678992</v>
      </c>
      <c r="Q111" s="192">
        <f t="shared" si="121"/>
        <v>256.47420461671931</v>
      </c>
      <c r="R111" s="192">
        <f t="shared" ref="R111:V111" si="122">R79*1000000/R$6</f>
        <v>215.81110461520925</v>
      </c>
      <c r="S111" s="192">
        <f t="shared" si="122"/>
        <v>236.74077119309246</v>
      </c>
      <c r="T111" s="192">
        <f t="shared" si="122"/>
        <v>172.68381101966523</v>
      </c>
      <c r="U111" s="192">
        <f t="shared" si="122"/>
        <v>172.74925886807486</v>
      </c>
      <c r="V111" s="192">
        <f t="shared" si="122"/>
        <v>173.69651903637259</v>
      </c>
      <c r="W111" s="192">
        <f t="shared" ref="W111:Y111" si="123">W79*1000000/W$6</f>
        <v>158.79819859068306</v>
      </c>
      <c r="X111" s="192">
        <f t="shared" si="123"/>
        <v>149.63692939618491</v>
      </c>
      <c r="Y111" s="192">
        <f t="shared" si="123"/>
        <v>131.20719822586415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84.446601348022597</v>
      </c>
      <c r="C112" s="74">
        <f t="shared" si="124"/>
        <v>87.835792953037853</v>
      </c>
      <c r="D112" s="74">
        <f t="shared" si="124"/>
        <v>118.24909885556029</v>
      </c>
      <c r="E112" s="74">
        <f t="shared" si="124"/>
        <v>137.9029177180123</v>
      </c>
      <c r="F112" s="74">
        <f t="shared" si="124"/>
        <v>108.85526090348493</v>
      </c>
      <c r="G112" s="74">
        <f t="shared" si="124"/>
        <v>104.60954458091375</v>
      </c>
      <c r="H112" s="74">
        <f t="shared" si="124"/>
        <v>102.68192734413297</v>
      </c>
      <c r="I112" s="74">
        <f t="shared" si="124"/>
        <v>85.433659210684951</v>
      </c>
      <c r="J112" s="74">
        <f t="shared" si="124"/>
        <v>71.36219280312207</v>
      </c>
      <c r="K112" s="74">
        <f t="shared" si="124"/>
        <v>71.454077760716501</v>
      </c>
      <c r="L112" s="74">
        <f t="shared" si="124"/>
        <v>63.47646022820642</v>
      </c>
      <c r="M112" s="74">
        <f t="shared" si="124"/>
        <v>56.765553288924551</v>
      </c>
      <c r="N112" s="74">
        <f t="shared" si="124"/>
        <v>69.27854471275522</v>
      </c>
      <c r="O112" s="74">
        <f t="shared" si="124"/>
        <v>71.00483928075279</v>
      </c>
      <c r="P112" s="74">
        <f t="shared" si="124"/>
        <v>63.938814516932233</v>
      </c>
      <c r="Q112" s="74">
        <f t="shared" si="124"/>
        <v>81.548457314425349</v>
      </c>
      <c r="R112" s="74">
        <f t="shared" ref="R112:V112" si="125">R80*1000000/R$6</f>
        <v>48.099821040495598</v>
      </c>
      <c r="S112" s="74">
        <f t="shared" si="125"/>
        <v>73.09612724577002</v>
      </c>
      <c r="T112" s="74">
        <f t="shared" si="125"/>
        <v>12.907385395070291</v>
      </c>
      <c r="U112" s="74">
        <f t="shared" si="125"/>
        <v>26.997438421681878</v>
      </c>
      <c r="V112" s="74">
        <f t="shared" si="125"/>
        <v>35.024358431743082</v>
      </c>
      <c r="W112" s="74">
        <f t="shared" ref="W112:Y112" si="126">W80*1000000/W$6</f>
        <v>25.925940350498351</v>
      </c>
      <c r="X112" s="74">
        <f t="shared" si="126"/>
        <v>45.099361847454873</v>
      </c>
      <c r="Y112" s="74">
        <f t="shared" si="126"/>
        <v>26.770305807271576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0</v>
      </c>
      <c r="C114" s="74">
        <f t="shared" si="130"/>
        <v>0</v>
      </c>
      <c r="D114" s="74">
        <f t="shared" si="130"/>
        <v>0</v>
      </c>
      <c r="E114" s="74">
        <f t="shared" si="130"/>
        <v>0</v>
      </c>
      <c r="F114" s="74">
        <f t="shared" si="130"/>
        <v>0</v>
      </c>
      <c r="G114" s="74">
        <f t="shared" si="130"/>
        <v>0</v>
      </c>
      <c r="H114" s="74">
        <f t="shared" si="130"/>
        <v>0</v>
      </c>
      <c r="I114" s="74">
        <f t="shared" si="130"/>
        <v>0</v>
      </c>
      <c r="J114" s="74">
        <f t="shared" si="130"/>
        <v>0</v>
      </c>
      <c r="K114" s="74">
        <f t="shared" si="130"/>
        <v>0</v>
      </c>
      <c r="L114" s="74">
        <f t="shared" si="130"/>
        <v>0</v>
      </c>
      <c r="M114" s="74">
        <f t="shared" si="130"/>
        <v>0</v>
      </c>
      <c r="N114" s="74">
        <f t="shared" si="130"/>
        <v>0</v>
      </c>
      <c r="O114" s="74">
        <f t="shared" si="130"/>
        <v>0</v>
      </c>
      <c r="P114" s="74">
        <f t="shared" si="130"/>
        <v>0</v>
      </c>
      <c r="Q114" s="74">
        <f t="shared" si="130"/>
        <v>0</v>
      </c>
      <c r="R114" s="74">
        <f t="shared" ref="R114:V114" si="131">R82*1000000/R$6</f>
        <v>0</v>
      </c>
      <c r="S114" s="74">
        <f t="shared" si="131"/>
        <v>0</v>
      </c>
      <c r="T114" s="74">
        <f t="shared" si="131"/>
        <v>0</v>
      </c>
      <c r="U114" s="74">
        <f t="shared" si="131"/>
        <v>0</v>
      </c>
      <c r="V114" s="74">
        <f t="shared" si="131"/>
        <v>0</v>
      </c>
      <c r="W114" s="74">
        <f t="shared" ref="W114:Y114" si="132">W82*1000000/W$6</f>
        <v>0</v>
      </c>
      <c r="X114" s="74">
        <f t="shared" si="132"/>
        <v>0</v>
      </c>
      <c r="Y114" s="74">
        <f t="shared" si="132"/>
        <v>0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212.63888651688976</v>
      </c>
      <c r="C115" s="193">
        <f t="shared" si="133"/>
        <v>206.82968718159583</v>
      </c>
      <c r="D115" s="193">
        <f t="shared" si="133"/>
        <v>191.5980872626113</v>
      </c>
      <c r="E115" s="193">
        <f t="shared" si="133"/>
        <v>169.45103373755884</v>
      </c>
      <c r="F115" s="193">
        <f t="shared" si="133"/>
        <v>196.10217711669875</v>
      </c>
      <c r="G115" s="193">
        <f t="shared" si="133"/>
        <v>189.60541040092278</v>
      </c>
      <c r="H115" s="193">
        <f t="shared" si="133"/>
        <v>167.41726953987398</v>
      </c>
      <c r="I115" s="193">
        <f t="shared" si="133"/>
        <v>161.08569335301971</v>
      </c>
      <c r="J115" s="193">
        <f t="shared" si="133"/>
        <v>190.55201249585866</v>
      </c>
      <c r="K115" s="193">
        <f t="shared" si="133"/>
        <v>205.52431281106206</v>
      </c>
      <c r="L115" s="193">
        <f t="shared" si="133"/>
        <v>189.18047734177367</v>
      </c>
      <c r="M115" s="193">
        <f t="shared" si="133"/>
        <v>173.79767787719791</v>
      </c>
      <c r="N115" s="193">
        <f t="shared" si="133"/>
        <v>175.81939101315581</v>
      </c>
      <c r="O115" s="193">
        <f t="shared" si="133"/>
        <v>186.88553435517579</v>
      </c>
      <c r="P115" s="193">
        <f t="shared" si="133"/>
        <v>168.71162881985771</v>
      </c>
      <c r="Q115" s="193">
        <f t="shared" si="133"/>
        <v>174.92574730229393</v>
      </c>
      <c r="R115" s="193">
        <f t="shared" ref="R115:V115" si="134">R83*1000000/R$6</f>
        <v>167.71128357471366</v>
      </c>
      <c r="S115" s="193">
        <f t="shared" si="134"/>
        <v>163.64464394732246</v>
      </c>
      <c r="T115" s="193">
        <f t="shared" si="134"/>
        <v>159.77642562459494</v>
      </c>
      <c r="U115" s="193">
        <f t="shared" si="134"/>
        <v>145.75182044639303</v>
      </c>
      <c r="V115" s="193">
        <f t="shared" si="134"/>
        <v>138.67216060462954</v>
      </c>
      <c r="W115" s="193">
        <f t="shared" ref="W115:Y115" si="135">W83*1000000/W$6</f>
        <v>132.87225824018469</v>
      </c>
      <c r="X115" s="193">
        <f t="shared" si="135"/>
        <v>104.53756754873007</v>
      </c>
      <c r="Y115" s="193">
        <f t="shared" si="135"/>
        <v>104.43689241859258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0.81170944258102129</v>
      </c>
      <c r="C118" s="206">
        <f t="shared" si="139"/>
        <v>0.89317268453069543</v>
      </c>
      <c r="D118" s="206">
        <f t="shared" si="139"/>
        <v>0.82155631692832221</v>
      </c>
      <c r="E118" s="206">
        <f t="shared" si="139"/>
        <v>0.95670320057279179</v>
      </c>
      <c r="F118" s="206">
        <f t="shared" si="139"/>
        <v>0.80603025936267769</v>
      </c>
      <c r="G118" s="206">
        <f t="shared" si="139"/>
        <v>0.82221453175594361</v>
      </c>
      <c r="H118" s="206">
        <f t="shared" si="139"/>
        <v>0.93028233393145254</v>
      </c>
      <c r="I118" s="206">
        <f t="shared" si="139"/>
        <v>0.99335034939713607</v>
      </c>
      <c r="J118" s="206">
        <f t="shared" si="139"/>
        <v>0.96243926595526441</v>
      </c>
      <c r="K118" s="206">
        <f t="shared" si="139"/>
        <v>1.084306323269502</v>
      </c>
      <c r="L118" s="206">
        <f t="shared" si="139"/>
        <v>1.0489110684257619</v>
      </c>
      <c r="M118" s="206">
        <f t="shared" si="139"/>
        <v>1.1171350891734839</v>
      </c>
      <c r="N118" s="206">
        <f t="shared" si="139"/>
        <v>1.4549899292975703</v>
      </c>
      <c r="O118" s="206">
        <f t="shared" si="139"/>
        <v>1.2702886677600072</v>
      </c>
      <c r="P118" s="206">
        <f t="shared" si="139"/>
        <v>1.3301392965082355</v>
      </c>
      <c r="Q118" s="206">
        <f t="shared" si="139"/>
        <v>1.3039841004765975</v>
      </c>
      <c r="R118" s="206">
        <f t="shared" ref="R118:V118" si="140">IF(R104=0,"",R104/R97)</f>
        <v>1.3413722074622842</v>
      </c>
      <c r="S118" s="206">
        <f t="shared" si="140"/>
        <v>1.5196634915233975</v>
      </c>
      <c r="T118" s="206">
        <f t="shared" si="140"/>
        <v>1.464293271847279</v>
      </c>
      <c r="U118" s="206">
        <f t="shared" si="140"/>
        <v>1.5429675464129147</v>
      </c>
      <c r="V118" s="206">
        <f t="shared" si="140"/>
        <v>1.614152949803132</v>
      </c>
      <c r="W118" s="206">
        <f t="shared" ref="W118:Y118" si="141">IF(W104=0,"",W104/W97)</f>
        <v>1.9080151170058577</v>
      </c>
      <c r="X118" s="206">
        <f t="shared" si="141"/>
        <v>1.7716119382352471</v>
      </c>
      <c r="Y118" s="206">
        <f t="shared" si="141"/>
        <v>1.7347413103598348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0.49096236824128725</v>
      </c>
      <c r="C119" s="199">
        <f t="shared" si="142"/>
        <v>0.48976697174684286</v>
      </c>
      <c r="D119" s="199">
        <f t="shared" si="142"/>
        <v>0.50336835580245176</v>
      </c>
      <c r="E119" s="199">
        <f t="shared" si="142"/>
        <v>0.55143828345685575</v>
      </c>
      <c r="F119" s="199">
        <f t="shared" si="142"/>
        <v>0.60108049226451732</v>
      </c>
      <c r="G119" s="199">
        <f t="shared" si="142"/>
        <v>0.61611885544615086</v>
      </c>
      <c r="H119" s="199">
        <f t="shared" si="142"/>
        <v>0.66738921292036302</v>
      </c>
      <c r="I119" s="199">
        <f t="shared" si="142"/>
        <v>0.74714043922191908</v>
      </c>
      <c r="J119" s="199">
        <f t="shared" si="142"/>
        <v>0.79394225713368816</v>
      </c>
      <c r="K119" s="199">
        <f t="shared" si="142"/>
        <v>0.79134195483904968</v>
      </c>
      <c r="L119" s="199">
        <f t="shared" si="142"/>
        <v>0.91915810818845034</v>
      </c>
      <c r="M119" s="199">
        <f t="shared" si="142"/>
        <v>0.96386790468565142</v>
      </c>
      <c r="N119" s="199">
        <f t="shared" si="142"/>
        <v>1.0027726379873394</v>
      </c>
      <c r="O119" s="199">
        <f t="shared" si="142"/>
        <v>1.0292576799208752</v>
      </c>
      <c r="P119" s="199">
        <f t="shared" si="142"/>
        <v>1.0642575016937479</v>
      </c>
      <c r="Q119" s="199">
        <f t="shared" si="142"/>
        <v>1.1176847917596733</v>
      </c>
      <c r="R119" s="199">
        <f t="shared" ref="R119:V119" si="143">IF(R105=0,"",R105/R98)</f>
        <v>1.2369384868814806</v>
      </c>
      <c r="S119" s="199">
        <f t="shared" si="143"/>
        <v>1.154539667817462</v>
      </c>
      <c r="T119" s="199">
        <f t="shared" si="143"/>
        <v>1.5154563667702887</v>
      </c>
      <c r="U119" s="199">
        <f t="shared" si="143"/>
        <v>1.5534247453369692</v>
      </c>
      <c r="V119" s="199">
        <f t="shared" si="143"/>
        <v>1.500742756628219</v>
      </c>
      <c r="W119" s="199">
        <f t="shared" ref="W119:Y119" si="144">IF(W105=0,"",W105/W98)</f>
        <v>1.5899972173860475</v>
      </c>
      <c r="X119" s="199">
        <f t="shared" si="144"/>
        <v>1.5045156968823146</v>
      </c>
      <c r="Y119" s="199">
        <f t="shared" si="144"/>
        <v>1.6076697208729254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1.8642351734849061</v>
      </c>
      <c r="C120" s="200">
        <f t="shared" si="145"/>
        <v>1.9914769117603133</v>
      </c>
      <c r="D120" s="200">
        <f t="shared" si="145"/>
        <v>2.0964846400245882</v>
      </c>
      <c r="E120" s="200">
        <f t="shared" si="145"/>
        <v>2.2133473142235727</v>
      </c>
      <c r="F120" s="200">
        <f t="shared" si="145"/>
        <v>2.3702202832359394</v>
      </c>
      <c r="G120" s="200">
        <f t="shared" si="145"/>
        <v>2.5426237207823763</v>
      </c>
      <c r="H120" s="200">
        <f t="shared" si="145"/>
        <v>2.7652647668207226</v>
      </c>
      <c r="I120" s="200">
        <f t="shared" si="145"/>
        <v>2.9145106824585807</v>
      </c>
      <c r="J120" s="200">
        <f t="shared" si="145"/>
        <v>3.0064371157259342</v>
      </c>
      <c r="K120" s="200">
        <f t="shared" si="145"/>
        <v>3.1562032321859506</v>
      </c>
      <c r="L120" s="200">
        <f t="shared" si="145"/>
        <v>3.2820108784307069</v>
      </c>
      <c r="M120" s="200">
        <f t="shared" si="145"/>
        <v>3.4093672172596281</v>
      </c>
      <c r="N120" s="200">
        <f t="shared" si="145"/>
        <v>3.5585694675643089</v>
      </c>
      <c r="O120" s="200">
        <f t="shared" si="145"/>
        <v>3.7198285133754556</v>
      </c>
      <c r="P120" s="200">
        <f t="shared" si="145"/>
        <v>3.8464525276384878</v>
      </c>
      <c r="Q120" s="200">
        <f t="shared" si="145"/>
        <v>3.9996755051927071</v>
      </c>
      <c r="R120" s="200">
        <f t="shared" ref="R120:V120" si="146">IF(R106=0,"",R106/R99)</f>
        <v>4.138777579266641</v>
      </c>
      <c r="S120" s="200">
        <f t="shared" si="146"/>
        <v>4.2890455966716221</v>
      </c>
      <c r="T120" s="200">
        <f t="shared" si="146"/>
        <v>4.4039888850869247</v>
      </c>
      <c r="U120" s="200">
        <f t="shared" si="146"/>
        <v>4.4859852813087304</v>
      </c>
      <c r="V120" s="200">
        <f t="shared" si="146"/>
        <v>4.5394944789916796</v>
      </c>
      <c r="W120" s="200">
        <f t="shared" ref="W120:Y120" si="147">IF(W106=0,"",W106/W99)</f>
        <v>4.5788479028222842</v>
      </c>
      <c r="X120" s="200">
        <f t="shared" si="147"/>
        <v>4.6032372254883516</v>
      </c>
      <c r="Y120" s="200">
        <f t="shared" si="147"/>
        <v>4.6279942096262969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0.51785273086119321</v>
      </c>
      <c r="C121" s="200">
        <f t="shared" si="148"/>
        <v>0.52047534255532524</v>
      </c>
      <c r="D121" s="200">
        <f t="shared" si="148"/>
        <v>0.5296322556076285</v>
      </c>
      <c r="E121" s="200">
        <f t="shared" si="148"/>
        <v>0.53481373223584672</v>
      </c>
      <c r="F121" s="200">
        <f t="shared" si="148"/>
        <v>0.53889666776382839</v>
      </c>
      <c r="G121" s="200">
        <f t="shared" si="148"/>
        <v>0.54497383988506642</v>
      </c>
      <c r="H121" s="200">
        <f t="shared" si="148"/>
        <v>0.55134503165012549</v>
      </c>
      <c r="I121" s="200">
        <f t="shared" si="148"/>
        <v>0.55688332928026629</v>
      </c>
      <c r="J121" s="200">
        <f t="shared" si="148"/>
        <v>0.56075026512258952</v>
      </c>
      <c r="K121" s="200">
        <f t="shared" si="148"/>
        <v>0.57235076383321037</v>
      </c>
      <c r="L121" s="200">
        <f t="shared" si="148"/>
        <v>0.6359297313609078</v>
      </c>
      <c r="M121" s="200">
        <f t="shared" si="148"/>
        <v>0.64340714148280642</v>
      </c>
      <c r="N121" s="200">
        <f t="shared" si="148"/>
        <v>0.67447150172920822</v>
      </c>
      <c r="O121" s="200">
        <f t="shared" si="148"/>
        <v>0.67266163710712068</v>
      </c>
      <c r="P121" s="200">
        <f t="shared" si="148"/>
        <v>0.68494661322977524</v>
      </c>
      <c r="Q121" s="200">
        <f t="shared" si="148"/>
        <v>0.68725486651027001</v>
      </c>
      <c r="R121" s="200">
        <f t="shared" ref="R121:V121" si="149">IF(R107=0,"",R107/R100)</f>
        <v>0.6998124583953429</v>
      </c>
      <c r="S121" s="200">
        <f t="shared" si="149"/>
        <v>0.70035978707740609</v>
      </c>
      <c r="T121" s="200">
        <f t="shared" si="149"/>
        <v>0.69260711460671287</v>
      </c>
      <c r="U121" s="200">
        <f t="shared" si="149"/>
        <v>0.70154069399558916</v>
      </c>
      <c r="V121" s="200">
        <f t="shared" si="149"/>
        <v>0.71464416192605529</v>
      </c>
      <c r="W121" s="200">
        <f t="shared" ref="W121:Y121" si="150">IF(W107=0,"",W107/W100)</f>
        <v>0.71218037080070173</v>
      </c>
      <c r="X121" s="200">
        <f t="shared" si="150"/>
        <v>0.70686745673588525</v>
      </c>
      <c r="Y121" s="200">
        <f t="shared" si="150"/>
        <v>0.71543016293901218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0.60268808442096355</v>
      </c>
      <c r="C122" s="201">
        <f t="shared" si="151"/>
        <v>0.59545238797495925</v>
      </c>
      <c r="D122" s="201">
        <f t="shared" si="151"/>
        <v>0.6074057364707407</v>
      </c>
      <c r="E122" s="201">
        <f t="shared" si="151"/>
        <v>0.61598945821464979</v>
      </c>
      <c r="F122" s="201">
        <f t="shared" si="151"/>
        <v>0.61390378960705294</v>
      </c>
      <c r="G122" s="201">
        <f t="shared" si="151"/>
        <v>0.61589468215973375</v>
      </c>
      <c r="H122" s="201">
        <f t="shared" si="151"/>
        <v>0.61839426903809303</v>
      </c>
      <c r="I122" s="201">
        <f t="shared" si="151"/>
        <v>0.61471898228660027</v>
      </c>
      <c r="J122" s="201">
        <f t="shared" si="151"/>
        <v>0.6074362276560703</v>
      </c>
      <c r="K122" s="201">
        <f t="shared" si="151"/>
        <v>0.60468480768072852</v>
      </c>
      <c r="L122" s="201">
        <f t="shared" si="151"/>
        <v>0.61772228403933571</v>
      </c>
      <c r="M122" s="201">
        <f t="shared" si="151"/>
        <v>0.6219834909035572</v>
      </c>
      <c r="N122" s="201">
        <f t="shared" si="151"/>
        <v>0.60911835267376657</v>
      </c>
      <c r="O122" s="201">
        <f t="shared" si="151"/>
        <v>0.61982076208944248</v>
      </c>
      <c r="P122" s="201">
        <f t="shared" si="151"/>
        <v>0.62484386989853213</v>
      </c>
      <c r="Q122" s="201">
        <f t="shared" si="151"/>
        <v>0.62998608968000536</v>
      </c>
      <c r="R122" s="201">
        <f t="shared" ref="R122:V122" si="152">IF(R108=0,"",R108/R101)</f>
        <v>0.64245372946633783</v>
      </c>
      <c r="S122" s="201">
        <f t="shared" si="152"/>
        <v>0.61494954453867001</v>
      </c>
      <c r="T122" s="201">
        <f t="shared" si="152"/>
        <v>0.62778004736185911</v>
      </c>
      <c r="U122" s="201">
        <f t="shared" si="152"/>
        <v>0.63676594239625461</v>
      </c>
      <c r="V122" s="201">
        <f t="shared" si="152"/>
        <v>0.64282642311658833</v>
      </c>
      <c r="W122" s="201">
        <f t="shared" ref="W122:Y122" si="153">IF(W108=0,"",W108/W101)</f>
        <v>0.64494538734121476</v>
      </c>
      <c r="X122" s="201">
        <f t="shared" si="153"/>
        <v>0.66917038354446978</v>
      </c>
      <c r="Y122" s="201">
        <f t="shared" si="153"/>
        <v>0.67394403575029882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53.384416725856006</v>
      </c>
      <c r="C126" s="203">
        <f t="shared" si="154"/>
        <v>51.459742867818456</v>
      </c>
      <c r="D126" s="203">
        <f t="shared" si="154"/>
        <v>53.935512989421341</v>
      </c>
      <c r="E126" s="203">
        <f t="shared" si="154"/>
        <v>57.56417521569459</v>
      </c>
      <c r="F126" s="203">
        <f t="shared" si="154"/>
        <v>56.065543002145937</v>
      </c>
      <c r="G126" s="203">
        <f t="shared" si="154"/>
        <v>55.729808745687386</v>
      </c>
      <c r="H126" s="203">
        <f t="shared" si="154"/>
        <v>56.517126531469941</v>
      </c>
      <c r="I126" s="203">
        <f t="shared" si="154"/>
        <v>54.804633486144752</v>
      </c>
      <c r="J126" s="203">
        <f t="shared" si="154"/>
        <v>53.66137061833679</v>
      </c>
      <c r="K126" s="203">
        <f t="shared" si="154"/>
        <v>48.556546790487452</v>
      </c>
      <c r="L126" s="203">
        <f t="shared" si="154"/>
        <v>50.276523574048269</v>
      </c>
      <c r="M126" s="203">
        <f t="shared" si="154"/>
        <v>49.101527588393822</v>
      </c>
      <c r="N126" s="203">
        <f t="shared" si="154"/>
        <v>50.407063165603134</v>
      </c>
      <c r="O126" s="203">
        <f t="shared" si="154"/>
        <v>49.598132283894046</v>
      </c>
      <c r="P126" s="203">
        <f t="shared" si="154"/>
        <v>47.793302612908263</v>
      </c>
      <c r="Q126" s="203">
        <f t="shared" si="154"/>
        <v>49.133431877415383</v>
      </c>
      <c r="R126" s="203">
        <f t="shared" ref="R126:V126" si="155">IF(R96=0,0,R96/R$19)</f>
        <v>46.560037649410241</v>
      </c>
      <c r="S126" s="203">
        <f t="shared" si="155"/>
        <v>49.264608464127463</v>
      </c>
      <c r="T126" s="203">
        <f t="shared" si="155"/>
        <v>47.711317370879982</v>
      </c>
      <c r="U126" s="203">
        <f t="shared" si="155"/>
        <v>48.502416618808113</v>
      </c>
      <c r="V126" s="203">
        <f t="shared" si="155"/>
        <v>47.297679050959431</v>
      </c>
      <c r="W126" s="203">
        <f t="shared" ref="W126:Y126" si="156">IF(W96=0,0,W96/W$19)</f>
        <v>48.027847892570634</v>
      </c>
      <c r="X126" s="203">
        <f t="shared" si="156"/>
        <v>48.991294682198436</v>
      </c>
      <c r="Y126" s="203">
        <f t="shared" si="156"/>
        <v>45.300341071093278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37.143435595784112</v>
      </c>
      <c r="C127" s="192">
        <f t="shared" si="157"/>
        <v>34.611290899312351</v>
      </c>
      <c r="D127" s="192">
        <f t="shared" si="157"/>
        <v>36.61478533141554</v>
      </c>
      <c r="E127" s="192">
        <f t="shared" si="157"/>
        <v>39.785875372202106</v>
      </c>
      <c r="F127" s="192">
        <f t="shared" si="157"/>
        <v>37.900117289368218</v>
      </c>
      <c r="G127" s="192">
        <f t="shared" si="157"/>
        <v>37.309047942407702</v>
      </c>
      <c r="H127" s="192">
        <f t="shared" si="157"/>
        <v>37.932193371979771</v>
      </c>
      <c r="I127" s="192">
        <f t="shared" si="157"/>
        <v>36.331269084044081</v>
      </c>
      <c r="J127" s="192">
        <f t="shared" si="157"/>
        <v>35.413615033734445</v>
      </c>
      <c r="K127" s="192">
        <f t="shared" si="157"/>
        <v>30.474947531018795</v>
      </c>
      <c r="L127" s="192">
        <f t="shared" si="157"/>
        <v>32.462598690876526</v>
      </c>
      <c r="M127" s="192">
        <f t="shared" si="157"/>
        <v>31.556905236490159</v>
      </c>
      <c r="N127" s="192">
        <f t="shared" si="157"/>
        <v>33.051927458453385</v>
      </c>
      <c r="O127" s="192">
        <f t="shared" si="157"/>
        <v>32.486196477683286</v>
      </c>
      <c r="P127" s="192">
        <f t="shared" si="157"/>
        <v>31.089754577755539</v>
      </c>
      <c r="Q127" s="192">
        <f t="shared" si="157"/>
        <v>32.806136934033169</v>
      </c>
      <c r="R127" s="192">
        <f t="shared" ref="R127:V127" si="158">IF(R97=0,0,R97/R$19)</f>
        <v>30.421797857886695</v>
      </c>
      <c r="S127" s="192">
        <f t="shared" si="158"/>
        <v>33.57141978264071</v>
      </c>
      <c r="T127" s="192">
        <f t="shared" si="158"/>
        <v>32.453056487159344</v>
      </c>
      <c r="U127" s="192">
        <f t="shared" si="158"/>
        <v>32.85705237233104</v>
      </c>
      <c r="V127" s="192">
        <f t="shared" si="158"/>
        <v>32.379685498677766</v>
      </c>
      <c r="W127" s="192">
        <f t="shared" ref="W127:Y127" si="159">IF(W97=0,0,W97/W$19)</f>
        <v>33.215490684349312</v>
      </c>
      <c r="X127" s="192">
        <f t="shared" si="159"/>
        <v>34.36189415316111</v>
      </c>
      <c r="Y127" s="192">
        <f t="shared" si="159"/>
        <v>31.011590491077197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4.3377497325345784</v>
      </c>
      <c r="C128" s="74">
        <f t="shared" si="160"/>
        <v>4.3378449782725088</v>
      </c>
      <c r="D128" s="74">
        <f t="shared" si="160"/>
        <v>5.9056334169961184</v>
      </c>
      <c r="E128" s="74">
        <f t="shared" si="160"/>
        <v>7.2010476711839715</v>
      </c>
      <c r="F128" s="74">
        <f t="shared" si="160"/>
        <v>6.0807491915353333</v>
      </c>
      <c r="G128" s="74">
        <f t="shared" si="160"/>
        <v>5.8471194936470834</v>
      </c>
      <c r="H128" s="74">
        <f t="shared" si="160"/>
        <v>6.0860482356097219</v>
      </c>
      <c r="I128" s="74">
        <f t="shared" si="160"/>
        <v>5.4639001597133108</v>
      </c>
      <c r="J128" s="74">
        <f t="shared" si="160"/>
        <v>4.8460381600370086</v>
      </c>
      <c r="K128" s="74">
        <f t="shared" si="160"/>
        <v>4.4691806675434274</v>
      </c>
      <c r="L128" s="74">
        <f t="shared" si="160"/>
        <v>5.3350837976633843</v>
      </c>
      <c r="M128" s="74">
        <f t="shared" si="160"/>
        <v>4.8035063326814305</v>
      </c>
      <c r="N128" s="74">
        <f t="shared" si="160"/>
        <v>5.5725680373421786</v>
      </c>
      <c r="O128" s="74">
        <f t="shared" si="160"/>
        <v>5.4362298307571022</v>
      </c>
      <c r="P128" s="74">
        <f t="shared" si="160"/>
        <v>5.0978665493413393</v>
      </c>
      <c r="Q128" s="74">
        <f t="shared" si="160"/>
        <v>6.2894925855055073</v>
      </c>
      <c r="R128" s="74">
        <f t="shared" ref="R128:V128" si="161">IF(R98=0,0,R98/R$19)</f>
        <v>4.5592889485468646</v>
      </c>
      <c r="S128" s="74">
        <f t="shared" si="161"/>
        <v>7.3609950009178258</v>
      </c>
      <c r="T128" s="74">
        <f t="shared" si="161"/>
        <v>4.9282757087080862</v>
      </c>
      <c r="U128" s="74">
        <f t="shared" si="161"/>
        <v>5.5644114453500721</v>
      </c>
      <c r="V128" s="74">
        <f t="shared" si="161"/>
        <v>6.1512084434420595</v>
      </c>
      <c r="W128" s="74">
        <f t="shared" ref="W128:Y128" si="162">IF(W98=0,0,W98/W$19)</f>
        <v>6.7150430112256334</v>
      </c>
      <c r="X128" s="74">
        <f t="shared" si="162"/>
        <v>7.9867014930657838</v>
      </c>
      <c r="Y128" s="74">
        <f t="shared" si="162"/>
        <v>7.5543497472606438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7.4965432476149516</v>
      </c>
      <c r="C129" s="74">
        <f t="shared" si="163"/>
        <v>8.3452212086757882</v>
      </c>
      <c r="D129" s="74">
        <f t="shared" si="163"/>
        <v>6.4205748831990181</v>
      </c>
      <c r="E129" s="74">
        <f t="shared" si="163"/>
        <v>9.47447118184229</v>
      </c>
      <c r="F129" s="74">
        <f t="shared" si="163"/>
        <v>4.8900117298860151</v>
      </c>
      <c r="G129" s="74">
        <f t="shared" si="163"/>
        <v>4.6074771295202579</v>
      </c>
      <c r="H129" s="74">
        <f t="shared" si="163"/>
        <v>5.8999575319755504</v>
      </c>
      <c r="I129" s="74">
        <f t="shared" si="163"/>
        <v>6.0796397246233242</v>
      </c>
      <c r="J129" s="74">
        <f t="shared" si="163"/>
        <v>5.17611664660906</v>
      </c>
      <c r="K129" s="74">
        <f t="shared" si="163"/>
        <v>5.5367482136051214</v>
      </c>
      <c r="L129" s="74">
        <f t="shared" si="163"/>
        <v>4.5627413626921527</v>
      </c>
      <c r="M129" s="74">
        <f t="shared" si="163"/>
        <v>4.9192542813025781</v>
      </c>
      <c r="N129" s="74">
        <f t="shared" si="163"/>
        <v>8.5010264564801972</v>
      </c>
      <c r="O129" s="74">
        <f t="shared" si="163"/>
        <v>5.900018722785938</v>
      </c>
      <c r="P129" s="74">
        <f t="shared" si="163"/>
        <v>5.8999231288227927</v>
      </c>
      <c r="Q129" s="74">
        <f t="shared" si="163"/>
        <v>5.4511949905272283</v>
      </c>
      <c r="R129" s="74">
        <f t="shared" ref="R129:V129" si="164">IF(R99=0,0,R99/R$19)</f>
        <v>5.121996500079379</v>
      </c>
      <c r="S129" s="74">
        <f t="shared" si="164"/>
        <v>6.9127416332521303</v>
      </c>
      <c r="T129" s="74">
        <f t="shared" si="164"/>
        <v>5.7895870328727428</v>
      </c>
      <c r="U129" s="74">
        <f t="shared" si="164"/>
        <v>6.1748063971092666</v>
      </c>
      <c r="V129" s="74">
        <f t="shared" si="164"/>
        <v>6.4771147378809681</v>
      </c>
      <c r="W129" s="74">
        <f t="shared" ref="W129:Y129" si="165">IF(W99=0,0,W99/W$19)</f>
        <v>8.8581229053004389</v>
      </c>
      <c r="X129" s="74">
        <f t="shared" si="165"/>
        <v>7.8079113739884747</v>
      </c>
      <c r="Y129" s="74">
        <f t="shared" si="165"/>
        <v>6.4138054576785466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14.249162771295131</v>
      </c>
      <c r="C130" s="74">
        <f t="shared" si="166"/>
        <v>11.832991230551002</v>
      </c>
      <c r="D130" s="74">
        <f t="shared" si="166"/>
        <v>14.211250815183867</v>
      </c>
      <c r="E130" s="74">
        <f t="shared" si="166"/>
        <v>13.719500290238468</v>
      </c>
      <c r="F130" s="74">
        <f t="shared" si="166"/>
        <v>16.382674497590447</v>
      </c>
      <c r="G130" s="74">
        <f t="shared" si="166"/>
        <v>16.653406111561111</v>
      </c>
      <c r="H130" s="74">
        <f t="shared" si="166"/>
        <v>16.913420816822523</v>
      </c>
      <c r="I130" s="74">
        <f t="shared" si="166"/>
        <v>16.413483153144792</v>
      </c>
      <c r="J130" s="74">
        <f t="shared" si="166"/>
        <v>16.05156653293151</v>
      </c>
      <c r="K130" s="74">
        <f t="shared" si="166"/>
        <v>10.666128607650446</v>
      </c>
      <c r="L130" s="74">
        <f t="shared" si="166"/>
        <v>12.789454238093501</v>
      </c>
      <c r="M130" s="74">
        <f t="shared" si="166"/>
        <v>12.666318802172942</v>
      </c>
      <c r="N130" s="74">
        <f t="shared" si="166"/>
        <v>10.568101948246394</v>
      </c>
      <c r="O130" s="74">
        <f t="shared" si="166"/>
        <v>11.64498555214624</v>
      </c>
      <c r="P130" s="74">
        <f t="shared" si="166"/>
        <v>11.31639245968287</v>
      </c>
      <c r="Q130" s="74">
        <f t="shared" si="166"/>
        <v>11.787568037179101</v>
      </c>
      <c r="R130" s="74">
        <f t="shared" ref="R130:V130" si="167">IF(R100=0,0,R100/R$19)</f>
        <v>11.223581177115717</v>
      </c>
      <c r="S130" s="74">
        <f t="shared" si="167"/>
        <v>11.737875031004551</v>
      </c>
      <c r="T130" s="74">
        <f t="shared" si="167"/>
        <v>14.037463095400446</v>
      </c>
      <c r="U130" s="74">
        <f t="shared" si="167"/>
        <v>13.990985813636708</v>
      </c>
      <c r="V130" s="74">
        <f t="shared" si="167"/>
        <v>13.017106613609398</v>
      </c>
      <c r="W130" s="74">
        <f t="shared" ref="W130:Y130" si="168">IF(W100=0,0,W100/W$19)</f>
        <v>11.309962969312444</v>
      </c>
      <c r="X130" s="74">
        <f t="shared" si="168"/>
        <v>13.090700896583627</v>
      </c>
      <c r="Y130" s="74">
        <f t="shared" si="168"/>
        <v>11.637907136713306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11.059979844339448</v>
      </c>
      <c r="C131" s="193">
        <f t="shared" si="169"/>
        <v>10.095233481813052</v>
      </c>
      <c r="D131" s="193">
        <f t="shared" si="169"/>
        <v>10.077326216036536</v>
      </c>
      <c r="E131" s="193">
        <f t="shared" si="169"/>
        <v>9.3908562289373751</v>
      </c>
      <c r="F131" s="193">
        <f t="shared" si="169"/>
        <v>10.546681870356418</v>
      </c>
      <c r="G131" s="193">
        <f t="shared" si="169"/>
        <v>10.201045207679252</v>
      </c>
      <c r="H131" s="193">
        <f t="shared" si="169"/>
        <v>9.0327667875719744</v>
      </c>
      <c r="I131" s="193">
        <f t="shared" si="169"/>
        <v>8.3742460465626571</v>
      </c>
      <c r="J131" s="193">
        <f t="shared" si="169"/>
        <v>9.3398936941568689</v>
      </c>
      <c r="K131" s="193">
        <f t="shared" si="169"/>
        <v>9.8028900422198006</v>
      </c>
      <c r="L131" s="193">
        <f t="shared" si="169"/>
        <v>9.7753192924274881</v>
      </c>
      <c r="M131" s="193">
        <f t="shared" si="169"/>
        <v>9.1678258203332099</v>
      </c>
      <c r="N131" s="193">
        <f t="shared" si="169"/>
        <v>8.4102310163846123</v>
      </c>
      <c r="O131" s="193">
        <f t="shared" si="169"/>
        <v>9.5049623719940026</v>
      </c>
      <c r="P131" s="193">
        <f t="shared" si="169"/>
        <v>8.7755724399085384</v>
      </c>
      <c r="Q131" s="193">
        <f t="shared" si="169"/>
        <v>9.2778813208213329</v>
      </c>
      <c r="R131" s="193">
        <f t="shared" ref="R131:V131" si="170">IF(R101=0,0,R101/R$19)</f>
        <v>9.5169312321447403</v>
      </c>
      <c r="S131" s="193">
        <f t="shared" si="170"/>
        <v>7.5598081174662086</v>
      </c>
      <c r="T131" s="193">
        <f t="shared" si="170"/>
        <v>7.6977306501780696</v>
      </c>
      <c r="U131" s="193">
        <f t="shared" si="170"/>
        <v>7.1268487162349885</v>
      </c>
      <c r="V131" s="193">
        <f t="shared" si="170"/>
        <v>6.7342557037453421</v>
      </c>
      <c r="W131" s="193">
        <f t="shared" ref="W131:Y131" si="171">IF(W101=0,0,W101/W$19)</f>
        <v>6.3323617985108038</v>
      </c>
      <c r="X131" s="193">
        <f t="shared" si="171"/>
        <v>5.4765803895232201</v>
      </c>
      <c r="Y131" s="193">
        <f t="shared" si="171"/>
        <v>5.4055281494246952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16.240981130071898</v>
      </c>
      <c r="C132" s="77">
        <f t="shared" si="172"/>
        <v>16.848451968506108</v>
      </c>
      <c r="D132" s="77">
        <f t="shared" si="172"/>
        <v>17.320727658005797</v>
      </c>
      <c r="E132" s="77">
        <f t="shared" si="172"/>
        <v>17.778299843492491</v>
      </c>
      <c r="F132" s="77">
        <f t="shared" si="172"/>
        <v>18.165425712777722</v>
      </c>
      <c r="G132" s="77">
        <f t="shared" si="172"/>
        <v>18.420760803279684</v>
      </c>
      <c r="H132" s="77">
        <f t="shared" si="172"/>
        <v>18.584933159490177</v>
      </c>
      <c r="I132" s="77">
        <f t="shared" si="172"/>
        <v>18.473364402100671</v>
      </c>
      <c r="J132" s="77">
        <f t="shared" si="172"/>
        <v>18.247755584602341</v>
      </c>
      <c r="K132" s="77">
        <f t="shared" si="172"/>
        <v>18.081599259468661</v>
      </c>
      <c r="L132" s="77">
        <f t="shared" si="172"/>
        <v>17.813924883171747</v>
      </c>
      <c r="M132" s="77">
        <f t="shared" si="172"/>
        <v>17.544622351903655</v>
      </c>
      <c r="N132" s="77">
        <f t="shared" si="172"/>
        <v>17.355135707149746</v>
      </c>
      <c r="O132" s="77">
        <f t="shared" si="172"/>
        <v>17.111935806210763</v>
      </c>
      <c r="P132" s="77">
        <f t="shared" si="172"/>
        <v>16.703548035152725</v>
      </c>
      <c r="Q132" s="77">
        <f t="shared" si="172"/>
        <v>16.327294943382217</v>
      </c>
      <c r="R132" s="77">
        <f t="shared" ref="R132:V132" si="173">IF(R102=0,0,R102/R$19)</f>
        <v>16.138239791523535</v>
      </c>
      <c r="S132" s="77">
        <f t="shared" si="173"/>
        <v>15.693188681486751</v>
      </c>
      <c r="T132" s="77">
        <f t="shared" si="173"/>
        <v>15.258260883720638</v>
      </c>
      <c r="U132" s="77">
        <f t="shared" si="173"/>
        <v>15.645364246477079</v>
      </c>
      <c r="V132" s="77">
        <f t="shared" si="173"/>
        <v>14.917993552281668</v>
      </c>
      <c r="W132" s="77">
        <f t="shared" ref="W132:Y132" si="174">IF(W102=0,0,W102/W$19)</f>
        <v>14.81235720822132</v>
      </c>
      <c r="X132" s="77">
        <f t="shared" si="174"/>
        <v>14.629400529037325</v>
      </c>
      <c r="Y132" s="77">
        <f t="shared" si="174"/>
        <v>14.288750580016091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30.149677402997984</v>
      </c>
      <c r="C134" s="153">
        <f t="shared" si="175"/>
        <v>30.913859607611638</v>
      </c>
      <c r="D134" s="153">
        <f t="shared" si="175"/>
        <v>30.081108181998911</v>
      </c>
      <c r="E134" s="153">
        <f t="shared" si="175"/>
        <v>38.06327430617597</v>
      </c>
      <c r="F134" s="153">
        <f t="shared" si="175"/>
        <v>30.548641368625368</v>
      </c>
      <c r="G134" s="153">
        <f t="shared" si="175"/>
        <v>30.676041384226799</v>
      </c>
      <c r="H134" s="153">
        <f t="shared" si="175"/>
        <v>35.287649381224512</v>
      </c>
      <c r="I134" s="153">
        <f t="shared" si="175"/>
        <v>36.089678838676562</v>
      </c>
      <c r="J134" s="153">
        <f t="shared" si="175"/>
        <v>34.083453657889699</v>
      </c>
      <c r="K134" s="153">
        <f t="shared" si="175"/>
        <v>33.044178309189974</v>
      </c>
      <c r="L134" s="153">
        <f t="shared" si="175"/>
        <v>34.050379076724035</v>
      </c>
      <c r="M134" s="153">
        <f t="shared" si="175"/>
        <v>35.253326145405616</v>
      </c>
      <c r="N134" s="153">
        <f t="shared" si="175"/>
        <v>48.090221595923509</v>
      </c>
      <c r="O134" s="153">
        <f t="shared" si="175"/>
        <v>41.266847244226135</v>
      </c>
      <c r="P134" s="153">
        <f t="shared" si="175"/>
        <v>41.353704282669447</v>
      </c>
      <c r="Q134" s="153">
        <f t="shared" si="175"/>
        <v>42.77868096003732</v>
      </c>
      <c r="R134" s="153">
        <f t="shared" ref="R134:V134" si="176">IF(R104=0,0,R104/R$19)</f>
        <v>40.80695414760487</v>
      </c>
      <c r="S134" s="153">
        <f t="shared" si="176"/>
        <v>51.017261002285444</v>
      </c>
      <c r="T134" s="153">
        <f t="shared" si="176"/>
        <v>47.520792265027112</v>
      </c>
      <c r="U134" s="153">
        <f t="shared" si="176"/>
        <v>50.697365481296259</v>
      </c>
      <c r="V134" s="153">
        <f t="shared" si="176"/>
        <v>52.265764861388412</v>
      </c>
      <c r="W134" s="153">
        <f t="shared" ref="W134:Y134" si="177">IF(W104=0,0,W104/W$19)</f>
        <v>63.37565834450573</v>
      </c>
      <c r="X134" s="153">
        <f t="shared" si="177"/>
        <v>60.875941902116153</v>
      </c>
      <c r="Y134" s="153">
        <f t="shared" si="177"/>
        <v>53.797087124833851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2.129671881523187</v>
      </c>
      <c r="C135" s="74">
        <f t="shared" si="178"/>
        <v>2.1245331989157763</v>
      </c>
      <c r="D135" s="74">
        <f t="shared" si="178"/>
        <v>2.9727089830853513</v>
      </c>
      <c r="E135" s="74">
        <f t="shared" si="178"/>
        <v>3.9709333668886777</v>
      </c>
      <c r="F135" s="74">
        <f t="shared" si="178"/>
        <v>3.6550197173851235</v>
      </c>
      <c r="G135" s="74">
        <f t="shared" si="178"/>
        <v>3.6025205700827181</v>
      </c>
      <c r="H135" s="74">
        <f t="shared" si="178"/>
        <v>4.0617629417589365</v>
      </c>
      <c r="I135" s="74">
        <f t="shared" si="178"/>
        <v>4.0823007651929171</v>
      </c>
      <c r="J135" s="74">
        <f t="shared" si="178"/>
        <v>3.8474744749357677</v>
      </c>
      <c r="K135" s="74">
        <f t="shared" si="178"/>
        <v>3.5366501659827048</v>
      </c>
      <c r="L135" s="74">
        <f t="shared" si="178"/>
        <v>4.903785530487129</v>
      </c>
      <c r="M135" s="74">
        <f t="shared" si="178"/>
        <v>4.6299455840259078</v>
      </c>
      <c r="N135" s="74">
        <f t="shared" si="178"/>
        <v>5.5880187511695469</v>
      </c>
      <c r="O135" s="74">
        <f t="shared" si="178"/>
        <v>5.5952813031217072</v>
      </c>
      <c r="P135" s="74">
        <f t="shared" si="178"/>
        <v>5.4254427177701414</v>
      </c>
      <c r="Q135" s="74">
        <f t="shared" si="178"/>
        <v>7.0296702107047322</v>
      </c>
      <c r="R135" s="74">
        <f t="shared" ref="R135:V135" si="179">IF(R105=0,0,R105/R$19)</f>
        <v>5.6395599732710151</v>
      </c>
      <c r="S135" s="74">
        <f t="shared" si="179"/>
        <v>8.4985607231656637</v>
      </c>
      <c r="T135" s="74">
        <f t="shared" si="179"/>
        <v>7.4685867999610265</v>
      </c>
      <c r="U135" s="74">
        <f t="shared" si="179"/>
        <v>8.6438944324430533</v>
      </c>
      <c r="V135" s="74">
        <f t="shared" si="179"/>
        <v>9.231381516006012</v>
      </c>
      <c r="W135" s="74">
        <f t="shared" ref="W135:Y135" si="180">IF(W105=0,0,W105/W$19)</f>
        <v>10.676899702476382</v>
      </c>
      <c r="X135" s="74">
        <f t="shared" si="180"/>
        <v>12.016117762630891</v>
      </c>
      <c r="Y135" s="74">
        <f t="shared" si="180"/>
        <v>12.144899349554972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13.97531960175456</v>
      </c>
      <c r="C136" s="74">
        <f t="shared" si="181"/>
        <v>16.619315360610326</v>
      </c>
      <c r="D136" s="74">
        <f t="shared" si="181"/>
        <v>13.460636622754405</v>
      </c>
      <c r="E136" s="74">
        <f t="shared" si="181"/>
        <v>20.97029534401927</v>
      </c>
      <c r="F136" s="74">
        <f t="shared" si="181"/>
        <v>11.590404987437497</v>
      </c>
      <c r="G136" s="74">
        <f t="shared" si="181"/>
        <v>11.715080642480501</v>
      </c>
      <c r="H136" s="74">
        <f t="shared" si="181"/>
        <v>16.314944688910536</v>
      </c>
      <c r="I136" s="74">
        <f t="shared" si="181"/>
        <v>17.719174922914224</v>
      </c>
      <c r="J136" s="74">
        <f t="shared" si="181"/>
        <v>15.561669201692336</v>
      </c>
      <c r="K136" s="74">
        <f t="shared" si="181"/>
        <v>17.475102607580272</v>
      </c>
      <c r="L136" s="74">
        <f t="shared" si="181"/>
        <v>14.974966787821392</v>
      </c>
      <c r="M136" s="74">
        <f t="shared" si="181"/>
        <v>16.77154428003708</v>
      </c>
      <c r="N136" s="74">
        <f t="shared" si="181"/>
        <v>30.251493190986839</v>
      </c>
      <c r="O136" s="74">
        <f t="shared" si="181"/>
        <v>21.947057874468172</v>
      </c>
      <c r="P136" s="74">
        <f t="shared" si="181"/>
        <v>22.693774231733208</v>
      </c>
      <c r="Q136" s="74">
        <f t="shared" si="181"/>
        <v>21.803011077640946</v>
      </c>
      <c r="R136" s="74">
        <f t="shared" ref="R136:V136" si="182">IF(R106=0,0,R106/R$19)</f>
        <v>21.19880427561074</v>
      </c>
      <c r="S136" s="74">
        <f t="shared" si="182"/>
        <v>29.649064063028646</v>
      </c>
      <c r="T136" s="74">
        <f t="shared" si="182"/>
        <v>25.497276942014945</v>
      </c>
      <c r="U136" s="74">
        <f t="shared" si="182"/>
        <v>27.700090612363159</v>
      </c>
      <c r="V136" s="74">
        <f t="shared" si="182"/>
        <v>29.402826592406299</v>
      </c>
      <c r="W136" s="74">
        <f t="shared" ref="W136:Y136" si="183">IF(W106=0,0,W106/W$19)</f>
        <v>40.559997487876949</v>
      </c>
      <c r="X136" s="74">
        <f t="shared" si="183"/>
        <v>35.941668290057649</v>
      </c>
      <c r="Y136" s="74">
        <f t="shared" si="183"/>
        <v>29.683054519805857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7.3789678536008312</v>
      </c>
      <c r="C137" s="74">
        <f t="shared" si="184"/>
        <v>6.1587801641751918</v>
      </c>
      <c r="D137" s="74">
        <f t="shared" si="184"/>
        <v>7.5267368242515804</v>
      </c>
      <c r="E137" s="74">
        <f t="shared" si="184"/>
        <v>7.3373771546332165</v>
      </c>
      <c r="F137" s="74">
        <f t="shared" si="184"/>
        <v>8.8285686958109437</v>
      </c>
      <c r="G137" s="74">
        <f t="shared" si="184"/>
        <v>9.0756706757828915</v>
      </c>
      <c r="H137" s="74">
        <f t="shared" si="184"/>
        <v>9.3251305355629057</v>
      </c>
      <c r="I137" s="74">
        <f t="shared" si="184"/>
        <v>9.1403951434088366</v>
      </c>
      <c r="J137" s="74">
        <f t="shared" si="184"/>
        <v>9.000920188974229</v>
      </c>
      <c r="K137" s="74">
        <f t="shared" si="184"/>
        <v>6.1047668557319898</v>
      </c>
      <c r="L137" s="74">
        <f t="shared" si="184"/>
        <v>8.1331941978834248</v>
      </c>
      <c r="M137" s="74">
        <f t="shared" si="184"/>
        <v>8.1495999736160165</v>
      </c>
      <c r="N137" s="74">
        <f t="shared" si="184"/>
        <v>7.1278835914611163</v>
      </c>
      <c r="O137" s="74">
        <f t="shared" si="184"/>
        <v>7.8331350455954567</v>
      </c>
      <c r="P137" s="74">
        <f t="shared" si="184"/>
        <v>7.7511246892387469</v>
      </c>
      <c r="Q137" s="74">
        <f t="shared" si="184"/>
        <v>8.1010634978722482</v>
      </c>
      <c r="R137" s="74">
        <f t="shared" ref="R137:V137" si="185">IF(R107=0,0,R107/R$19)</f>
        <v>7.8544019355570462</v>
      </c>
      <c r="S137" s="74">
        <f t="shared" si="185"/>
        <v>8.2207356574555472</v>
      </c>
      <c r="T137" s="74">
        <f t="shared" si="185"/>
        <v>9.7224468109035183</v>
      </c>
      <c r="U137" s="74">
        <f t="shared" si="185"/>
        <v>9.8152458973811392</v>
      </c>
      <c r="V137" s="74">
        <f t="shared" si="185"/>
        <v>9.3025992465850003</v>
      </c>
      <c r="W137" s="74">
        <f t="shared" ref="W137:Y137" si="186">IF(W107=0,0,W107/W$19)</f>
        <v>8.0547336212271432</v>
      </c>
      <c r="X137" s="74">
        <f t="shared" si="186"/>
        <v>9.2533904496582409</v>
      </c>
      <c r="Y137" s="74">
        <f t="shared" si="186"/>
        <v>8.3261097990878934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6.6657180661194095</v>
      </c>
      <c r="C138" s="77">
        <f t="shared" si="187"/>
        <v>6.0112308839103434</v>
      </c>
      <c r="D138" s="77">
        <f t="shared" si="187"/>
        <v>6.1210257519075739</v>
      </c>
      <c r="E138" s="77">
        <f t="shared" si="187"/>
        <v>5.7846684406348032</v>
      </c>
      <c r="F138" s="77">
        <f t="shared" si="187"/>
        <v>6.4746479679918059</v>
      </c>
      <c r="G138" s="77">
        <f t="shared" si="187"/>
        <v>6.2827694958806886</v>
      </c>
      <c r="H138" s="77">
        <f t="shared" si="187"/>
        <v>5.5858112149921348</v>
      </c>
      <c r="I138" s="77">
        <f t="shared" si="187"/>
        <v>5.1478080071605818</v>
      </c>
      <c r="J138" s="77">
        <f t="shared" si="187"/>
        <v>5.6733897922873666</v>
      </c>
      <c r="K138" s="77">
        <f t="shared" si="187"/>
        <v>5.9276586798950097</v>
      </c>
      <c r="L138" s="77">
        <f t="shared" si="187"/>
        <v>6.0384325605320921</v>
      </c>
      <c r="M138" s="77">
        <f t="shared" si="187"/>
        <v>5.7022363077266176</v>
      </c>
      <c r="N138" s="77">
        <f t="shared" si="187"/>
        <v>5.1228260623060127</v>
      </c>
      <c r="O138" s="77">
        <f t="shared" si="187"/>
        <v>5.8913730210407973</v>
      </c>
      <c r="P138" s="77">
        <f t="shared" si="187"/>
        <v>5.4833626439273555</v>
      </c>
      <c r="Q138" s="77">
        <f t="shared" si="187"/>
        <v>5.844936173819395</v>
      </c>
      <c r="R138" s="77">
        <f t="shared" ref="R138:V138" si="188">IF(R108=0,0,R108/R$19)</f>
        <v>6.1141879631660592</v>
      </c>
      <c r="S138" s="77">
        <f t="shared" si="188"/>
        <v>4.648900558635586</v>
      </c>
      <c r="T138" s="77">
        <f t="shared" si="188"/>
        <v>4.8324817121476231</v>
      </c>
      <c r="U138" s="77">
        <f t="shared" si="188"/>
        <v>4.5381345391089098</v>
      </c>
      <c r="V138" s="77">
        <f t="shared" si="188"/>
        <v>4.3289575063911014</v>
      </c>
      <c r="W138" s="77">
        <f t="shared" ref="W138:Y138" si="189">IF(W108=0,0,W108/W$19)</f>
        <v>4.0840275329252611</v>
      </c>
      <c r="X138" s="77">
        <f t="shared" si="189"/>
        <v>3.664765399769375</v>
      </c>
      <c r="Y138" s="77">
        <f t="shared" si="189"/>
        <v>3.6430234563851234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2.9068338290119375</v>
      </c>
      <c r="C140" s="203">
        <f t="shared" si="190"/>
        <v>2.8764143943565745</v>
      </c>
      <c r="D140" s="203">
        <f t="shared" si="190"/>
        <v>3.0167527774326355</v>
      </c>
      <c r="E140" s="203">
        <f t="shared" si="190"/>
        <v>2.98455646720421</v>
      </c>
      <c r="F140" s="203">
        <f t="shared" si="190"/>
        <v>2.9533215675775972</v>
      </c>
      <c r="G140" s="203">
        <f t="shared" si="190"/>
        <v>2.8407818334638031</v>
      </c>
      <c r="H140" s="203">
        <f t="shared" si="190"/>
        <v>2.5990618117672732</v>
      </c>
      <c r="I140" s="203">
        <f t="shared" si="190"/>
        <v>2.3635314506020819</v>
      </c>
      <c r="J140" s="203">
        <f t="shared" si="190"/>
        <v>2.5004980305336413</v>
      </c>
      <c r="K140" s="203">
        <f t="shared" si="190"/>
        <v>2.6332074177087743</v>
      </c>
      <c r="L140" s="203">
        <f t="shared" si="190"/>
        <v>2.3914453148431218</v>
      </c>
      <c r="M140" s="203">
        <f t="shared" si="190"/>
        <v>2.1737853666258862</v>
      </c>
      <c r="N140" s="203">
        <f t="shared" si="190"/>
        <v>2.3005346073300847</v>
      </c>
      <c r="O140" s="203">
        <f t="shared" si="190"/>
        <v>2.4086664555683397</v>
      </c>
      <c r="P140" s="203">
        <f t="shared" si="190"/>
        <v>2.1603912171125126</v>
      </c>
      <c r="Q140" s="203">
        <f t="shared" si="190"/>
        <v>2.364604796812408</v>
      </c>
      <c r="R140" s="203">
        <f t="shared" ref="R140:V140" si="191">IF(R110=0,0,R110/R$19)</f>
        <v>1.9775636542611739</v>
      </c>
      <c r="S140" s="203">
        <f t="shared" si="191"/>
        <v>2.1559788975813756</v>
      </c>
      <c r="T140" s="203">
        <f t="shared" si="191"/>
        <v>1.560829442212708</v>
      </c>
      <c r="U140" s="203">
        <f t="shared" si="191"/>
        <v>1.5483901943003924</v>
      </c>
      <c r="V140" s="203">
        <f t="shared" si="191"/>
        <v>1.5434940679651781</v>
      </c>
      <c r="W140" s="203">
        <f t="shared" ref="W140:Y140" si="192">IF(W110=0,0,W110/W$19)</f>
        <v>1.404427561632646</v>
      </c>
      <c r="X140" s="203">
        <f t="shared" si="192"/>
        <v>1.316117725110183</v>
      </c>
      <c r="Y140" s="203">
        <f t="shared" si="192"/>
        <v>1.1429794427908371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2.9068338290119375</v>
      </c>
      <c r="C141" s="192">
        <f t="shared" si="193"/>
        <v>2.8764143943565745</v>
      </c>
      <c r="D141" s="192">
        <f t="shared" si="193"/>
        <v>3.0167527774326355</v>
      </c>
      <c r="E141" s="192">
        <f t="shared" si="193"/>
        <v>2.98455646720421</v>
      </c>
      <c r="F141" s="192">
        <f t="shared" si="193"/>
        <v>2.9533215675775972</v>
      </c>
      <c r="G141" s="192">
        <f t="shared" si="193"/>
        <v>2.8407818334638031</v>
      </c>
      <c r="H141" s="192">
        <f t="shared" si="193"/>
        <v>2.5990618117672732</v>
      </c>
      <c r="I141" s="192">
        <f t="shared" si="193"/>
        <v>2.3635314506020819</v>
      </c>
      <c r="J141" s="192">
        <f t="shared" si="193"/>
        <v>2.5004980305336413</v>
      </c>
      <c r="K141" s="192">
        <f t="shared" si="193"/>
        <v>2.6332074177087743</v>
      </c>
      <c r="L141" s="192">
        <f t="shared" si="193"/>
        <v>2.3914453148431218</v>
      </c>
      <c r="M141" s="192">
        <f t="shared" si="193"/>
        <v>2.1737853666258862</v>
      </c>
      <c r="N141" s="192">
        <f t="shared" si="193"/>
        <v>2.3005346073300847</v>
      </c>
      <c r="O141" s="192">
        <f t="shared" si="193"/>
        <v>2.4086664555683397</v>
      </c>
      <c r="P141" s="192">
        <f t="shared" si="193"/>
        <v>2.1603912171125126</v>
      </c>
      <c r="Q141" s="192">
        <f t="shared" si="193"/>
        <v>2.364604796812408</v>
      </c>
      <c r="R141" s="192">
        <f t="shared" ref="R141:V141" si="194">IF(R111=0,0,R111/R$19)</f>
        <v>1.9775636542611739</v>
      </c>
      <c r="S141" s="192">
        <f t="shared" si="194"/>
        <v>2.1559788975813756</v>
      </c>
      <c r="T141" s="192">
        <f t="shared" si="194"/>
        <v>1.560829442212708</v>
      </c>
      <c r="U141" s="192">
        <f t="shared" si="194"/>
        <v>1.5483901943003924</v>
      </c>
      <c r="V141" s="192">
        <f t="shared" si="194"/>
        <v>1.5434940679651781</v>
      </c>
      <c r="W141" s="192">
        <f t="shared" ref="W141:Y141" si="195">IF(W111=0,0,W111/W$19)</f>
        <v>1.404427561632646</v>
      </c>
      <c r="X141" s="192">
        <f t="shared" si="195"/>
        <v>1.316117725110183</v>
      </c>
      <c r="Y141" s="192">
        <f t="shared" si="195"/>
        <v>1.1429794427908371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0.82626801903947522</v>
      </c>
      <c r="C142" s="74">
        <f t="shared" si="196"/>
        <v>0.85742021452395534</v>
      </c>
      <c r="D142" s="74">
        <f t="shared" si="196"/>
        <v>1.1513039762296451</v>
      </c>
      <c r="E142" s="74">
        <f t="shared" si="196"/>
        <v>1.3391044526106199</v>
      </c>
      <c r="F142" s="74">
        <f t="shared" si="196"/>
        <v>1.0541949455558808</v>
      </c>
      <c r="G142" s="74">
        <f t="shared" si="196"/>
        <v>1.0100536659352606</v>
      </c>
      <c r="H142" s="74">
        <f t="shared" si="196"/>
        <v>0.98806912126216684</v>
      </c>
      <c r="I142" s="74">
        <f t="shared" si="196"/>
        <v>0.81910461951376967</v>
      </c>
      <c r="J142" s="74">
        <f t="shared" si="196"/>
        <v>0.68129570274767814</v>
      </c>
      <c r="K142" s="74">
        <f t="shared" si="196"/>
        <v>0.67930717337422963</v>
      </c>
      <c r="L142" s="74">
        <f t="shared" si="196"/>
        <v>0.60081660482220001</v>
      </c>
      <c r="M142" s="74">
        <f t="shared" si="196"/>
        <v>0.53519430849309324</v>
      </c>
      <c r="N142" s="74">
        <f t="shared" si="196"/>
        <v>0.65026124836639787</v>
      </c>
      <c r="O142" s="74">
        <f t="shared" si="196"/>
        <v>0.6631770397138369</v>
      </c>
      <c r="P142" s="74">
        <f t="shared" si="196"/>
        <v>0.59373561182087342</v>
      </c>
      <c r="Q142" s="74">
        <f t="shared" si="196"/>
        <v>0.75184899637962144</v>
      </c>
      <c r="R142" s="74">
        <f t="shared" ref="R142:V142" si="197">IF(R112=0,0,R112/R$19)</f>
        <v>0.4407579398462862</v>
      </c>
      <c r="S142" s="74">
        <f t="shared" si="197"/>
        <v>0.66568047000347619</v>
      </c>
      <c r="T142" s="74">
        <f t="shared" si="197"/>
        <v>0.11666540729934298</v>
      </c>
      <c r="U142" s="74">
        <f t="shared" si="197"/>
        <v>0.24198407100133876</v>
      </c>
      <c r="V142" s="74">
        <f t="shared" si="197"/>
        <v>0.31123185296742367</v>
      </c>
      <c r="W142" s="74">
        <f t="shared" ref="W142:Y142" si="198">IF(W112=0,0,W112/W$19)</f>
        <v>0.22929167655948537</v>
      </c>
      <c r="X142" s="74">
        <f t="shared" si="198"/>
        <v>0.39666725158092292</v>
      </c>
      <c r="Y142" s="74">
        <f t="shared" si="198"/>
        <v>0.23320297688441899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</v>
      </c>
      <c r="C144" s="74">
        <f t="shared" si="202"/>
        <v>0</v>
      </c>
      <c r="D144" s="74">
        <f t="shared" si="202"/>
        <v>0</v>
      </c>
      <c r="E144" s="74">
        <f t="shared" si="202"/>
        <v>0</v>
      </c>
      <c r="F144" s="74">
        <f t="shared" si="202"/>
        <v>0</v>
      </c>
      <c r="G144" s="74">
        <f t="shared" si="202"/>
        <v>0</v>
      </c>
      <c r="H144" s="74">
        <f t="shared" si="202"/>
        <v>0</v>
      </c>
      <c r="I144" s="74">
        <f t="shared" si="202"/>
        <v>0</v>
      </c>
      <c r="J144" s="74">
        <f t="shared" si="202"/>
        <v>0</v>
      </c>
      <c r="K144" s="74">
        <f t="shared" si="202"/>
        <v>0</v>
      </c>
      <c r="L144" s="74">
        <f t="shared" si="202"/>
        <v>0</v>
      </c>
      <c r="M144" s="74">
        <f t="shared" si="202"/>
        <v>0</v>
      </c>
      <c r="N144" s="74">
        <f t="shared" si="202"/>
        <v>0</v>
      </c>
      <c r="O144" s="74">
        <f t="shared" si="202"/>
        <v>0</v>
      </c>
      <c r="P144" s="74">
        <f t="shared" si="202"/>
        <v>0</v>
      </c>
      <c r="Q144" s="74">
        <f t="shared" si="202"/>
        <v>0</v>
      </c>
      <c r="R144" s="74">
        <f t="shared" ref="R144:V144" si="203">IF(R114=0,0,R114/R$19)</f>
        <v>0</v>
      </c>
      <c r="S144" s="74">
        <f t="shared" si="203"/>
        <v>0</v>
      </c>
      <c r="T144" s="74">
        <f t="shared" si="203"/>
        <v>0</v>
      </c>
      <c r="U144" s="74">
        <f t="shared" si="203"/>
        <v>0</v>
      </c>
      <c r="V144" s="74">
        <f t="shared" si="203"/>
        <v>0</v>
      </c>
      <c r="W144" s="74">
        <f t="shared" ref="W144:Y144" si="204">IF(W114=0,0,W114/W$19)</f>
        <v>0</v>
      </c>
      <c r="X144" s="74">
        <f t="shared" si="204"/>
        <v>0</v>
      </c>
      <c r="Y144" s="74">
        <f t="shared" si="204"/>
        <v>0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2.0805658099724624</v>
      </c>
      <c r="C145" s="193">
        <f t="shared" si="205"/>
        <v>2.0189941798326196</v>
      </c>
      <c r="D145" s="193">
        <f t="shared" si="205"/>
        <v>1.8654488012029908</v>
      </c>
      <c r="E145" s="193">
        <f t="shared" si="205"/>
        <v>1.64545201459359</v>
      </c>
      <c r="F145" s="193">
        <f t="shared" si="205"/>
        <v>1.8991266220217162</v>
      </c>
      <c r="G145" s="193">
        <f t="shared" si="205"/>
        <v>1.8307281675285427</v>
      </c>
      <c r="H145" s="193">
        <f t="shared" si="205"/>
        <v>1.6109926905051064</v>
      </c>
      <c r="I145" s="193">
        <f t="shared" si="205"/>
        <v>1.5444268310883125</v>
      </c>
      <c r="J145" s="193">
        <f t="shared" si="205"/>
        <v>1.8192023277859632</v>
      </c>
      <c r="K145" s="193">
        <f t="shared" si="205"/>
        <v>1.9539002443345448</v>
      </c>
      <c r="L145" s="193">
        <f t="shared" si="205"/>
        <v>1.7906287100209215</v>
      </c>
      <c r="M145" s="193">
        <f t="shared" si="205"/>
        <v>1.6385910581327925</v>
      </c>
      <c r="N145" s="193">
        <f t="shared" si="205"/>
        <v>1.6502733589636869</v>
      </c>
      <c r="O145" s="193">
        <f t="shared" si="205"/>
        <v>1.7454894158545029</v>
      </c>
      <c r="P145" s="193">
        <f t="shared" si="205"/>
        <v>1.5666556052916392</v>
      </c>
      <c r="Q145" s="193">
        <f t="shared" si="205"/>
        <v>1.6127558004327864</v>
      </c>
      <c r="R145" s="193">
        <f t="shared" ref="R145:V145" si="206">IF(R115=0,0,R115/R$19)</f>
        <v>1.5368057144148877</v>
      </c>
      <c r="S145" s="193">
        <f t="shared" si="206"/>
        <v>1.4902984275778997</v>
      </c>
      <c r="T145" s="193">
        <f t="shared" si="206"/>
        <v>1.4441640349133651</v>
      </c>
      <c r="U145" s="193">
        <f t="shared" si="206"/>
        <v>1.3064061232990538</v>
      </c>
      <c r="V145" s="193">
        <f t="shared" si="206"/>
        <v>1.2322622149977547</v>
      </c>
      <c r="W145" s="193">
        <f t="shared" ref="W145:Y145" si="207">IF(W115=0,0,W115/W$19)</f>
        <v>1.1751358850731604</v>
      </c>
      <c r="X145" s="193">
        <f t="shared" si="207"/>
        <v>0.91945047352926024</v>
      </c>
      <c r="Y145" s="193">
        <f t="shared" si="207"/>
        <v>0.90977646590641825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1890.0048251190888</v>
      </c>
      <c r="C150" s="203">
        <f t="shared" si="211"/>
        <v>1828.6381099561124</v>
      </c>
      <c r="D150" s="203">
        <f t="shared" si="211"/>
        <v>1924.2472655591018</v>
      </c>
      <c r="E150" s="203">
        <f t="shared" si="211"/>
        <v>2061.9887064745412</v>
      </c>
      <c r="F150" s="203">
        <f t="shared" si="211"/>
        <v>2016.4976482868292</v>
      </c>
      <c r="G150" s="203">
        <f t="shared" si="211"/>
        <v>2013.1954887580796</v>
      </c>
      <c r="H150" s="203">
        <f t="shared" si="211"/>
        <v>2062.2802071683445</v>
      </c>
      <c r="I150" s="203">
        <f t="shared" si="211"/>
        <v>2029.1826863825938</v>
      </c>
      <c r="J150" s="203">
        <f t="shared" si="211"/>
        <v>2021.120023987751</v>
      </c>
      <c r="K150" s="203">
        <f t="shared" si="211"/>
        <v>1855.2522864633495</v>
      </c>
      <c r="L150" s="203">
        <f t="shared" si="211"/>
        <v>1951.407569127068</v>
      </c>
      <c r="M150" s="203">
        <f t="shared" si="211"/>
        <v>1933.1740468295843</v>
      </c>
      <c r="N150" s="203">
        <f t="shared" si="211"/>
        <v>2016.6482773705711</v>
      </c>
      <c r="O150" s="203">
        <f t="shared" si="211"/>
        <v>2019.9101253422318</v>
      </c>
      <c r="P150" s="203">
        <f t="shared" si="211"/>
        <v>1985.6580816874518</v>
      </c>
      <c r="Q150" s="203">
        <f t="shared" si="211"/>
        <v>2095.6352206864558</v>
      </c>
      <c r="R150" s="203">
        <f t="shared" ref="R150:V150" si="212">IF(R96=0,0,R96/R$17)</f>
        <v>2012.3086984397842</v>
      </c>
      <c r="S150" s="203">
        <f t="shared" si="212"/>
        <v>2160.3700680272109</v>
      </c>
      <c r="T150" s="203">
        <f t="shared" si="212"/>
        <v>2123.3202130415275</v>
      </c>
      <c r="U150" s="203">
        <f t="shared" si="212"/>
        <v>2203.2870287726582</v>
      </c>
      <c r="V150" s="203">
        <f t="shared" si="212"/>
        <v>2188.5773664429785</v>
      </c>
      <c r="W150" s="203">
        <f t="shared" ref="W150:Y150" si="213">IF(W96=0,0,W96/W$17)</f>
        <v>2241.2303221118909</v>
      </c>
      <c r="X150" s="203">
        <f t="shared" si="213"/>
        <v>2304.5538608234938</v>
      </c>
      <c r="Y150" s="203">
        <f t="shared" si="213"/>
        <v>2158.6603474580807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1315.0143207152635</v>
      </c>
      <c r="C151" s="192">
        <f t="shared" si="214"/>
        <v>1229.9230825119523</v>
      </c>
      <c r="D151" s="192">
        <f t="shared" si="214"/>
        <v>1306.2988863539458</v>
      </c>
      <c r="E151" s="192">
        <f t="shared" si="214"/>
        <v>1425.1576677210355</v>
      </c>
      <c r="F151" s="192">
        <f t="shared" si="214"/>
        <v>1363.1455844614004</v>
      </c>
      <c r="G151" s="192">
        <f t="shared" si="214"/>
        <v>1347.7599995052283</v>
      </c>
      <c r="H151" s="192">
        <f t="shared" si="214"/>
        <v>1384.1257757851117</v>
      </c>
      <c r="I151" s="192">
        <f t="shared" si="214"/>
        <v>1345.1925049054005</v>
      </c>
      <c r="J151" s="192">
        <f t="shared" si="214"/>
        <v>1333.8303819249854</v>
      </c>
      <c r="K151" s="192">
        <f t="shared" si="214"/>
        <v>1164.3891467555829</v>
      </c>
      <c r="L151" s="192">
        <f t="shared" si="214"/>
        <v>1259.9868943923907</v>
      </c>
      <c r="M151" s="192">
        <f t="shared" si="214"/>
        <v>1242.4255048200005</v>
      </c>
      <c r="N151" s="192">
        <f t="shared" si="214"/>
        <v>1322.3169212196965</v>
      </c>
      <c r="O151" s="192">
        <f t="shared" si="214"/>
        <v>1323.0175044401435</v>
      </c>
      <c r="P151" s="192">
        <f t="shared" si="214"/>
        <v>1291.6793579844889</v>
      </c>
      <c r="Q151" s="192">
        <f t="shared" si="214"/>
        <v>1399.2447379850967</v>
      </c>
      <c r="R151" s="192">
        <f t="shared" ref="R151:V151" si="215">IF(R97=0,0,R97/R$17)</f>
        <v>1314.8195650648838</v>
      </c>
      <c r="S151" s="192">
        <f t="shared" si="215"/>
        <v>1472.1864782992161</v>
      </c>
      <c r="T151" s="192">
        <f t="shared" si="215"/>
        <v>1444.2743275879698</v>
      </c>
      <c r="U151" s="192">
        <f t="shared" si="215"/>
        <v>1492.5754703032333</v>
      </c>
      <c r="V151" s="192">
        <f t="shared" si="215"/>
        <v>1498.2859251633954</v>
      </c>
      <c r="W151" s="192">
        <f t="shared" ref="W151:Y151" si="216">IF(W97=0,0,W97/W$17)</f>
        <v>1550.0083420790609</v>
      </c>
      <c r="X151" s="192">
        <f t="shared" si="216"/>
        <v>1616.3858569071431</v>
      </c>
      <c r="Y151" s="192">
        <f t="shared" si="216"/>
        <v>1477.7701253868461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153.57230494341289</v>
      </c>
      <c r="C152" s="74">
        <f t="shared" si="217"/>
        <v>154.14668244118906</v>
      </c>
      <c r="D152" s="74">
        <f t="shared" si="217"/>
        <v>210.69418504053348</v>
      </c>
      <c r="E152" s="74">
        <f t="shared" si="217"/>
        <v>257.94652519780709</v>
      </c>
      <c r="F152" s="74">
        <f t="shared" si="217"/>
        <v>218.70503321592213</v>
      </c>
      <c r="G152" s="74">
        <f t="shared" si="217"/>
        <v>211.22259077823691</v>
      </c>
      <c r="H152" s="74">
        <f t="shared" si="217"/>
        <v>222.07669756849751</v>
      </c>
      <c r="I152" s="74">
        <f t="shared" si="217"/>
        <v>202.30500413831479</v>
      </c>
      <c r="J152" s="74">
        <f t="shared" si="217"/>
        <v>182.52282134054684</v>
      </c>
      <c r="K152" s="74">
        <f t="shared" si="217"/>
        <v>170.75879979385383</v>
      </c>
      <c r="L152" s="74">
        <f t="shared" si="217"/>
        <v>207.07324541550878</v>
      </c>
      <c r="M152" s="74">
        <f t="shared" si="217"/>
        <v>189.11863300799303</v>
      </c>
      <c r="N152" s="74">
        <f t="shared" si="217"/>
        <v>222.94315572633789</v>
      </c>
      <c r="O152" s="74">
        <f t="shared" si="217"/>
        <v>221.39333021617648</v>
      </c>
      <c r="P152" s="74">
        <f t="shared" si="217"/>
        <v>211.79996693364697</v>
      </c>
      <c r="Q152" s="74">
        <f t="shared" si="217"/>
        <v>268.2589365081617</v>
      </c>
      <c r="R152" s="74">
        <f t="shared" ref="R152:V152" si="218">IF(R98=0,0,R98/R$17)</f>
        <v>197.05088898220524</v>
      </c>
      <c r="S152" s="74">
        <f t="shared" si="218"/>
        <v>322.79711067754357</v>
      </c>
      <c r="T152" s="74">
        <f t="shared" si="218"/>
        <v>219.32547672909575</v>
      </c>
      <c r="U152" s="74">
        <f t="shared" si="218"/>
        <v>252.77081875421013</v>
      </c>
      <c r="V152" s="74">
        <f t="shared" si="218"/>
        <v>284.63120909348623</v>
      </c>
      <c r="W152" s="74">
        <f t="shared" ref="W152:Y152" si="219">IF(W98=0,0,W98/W$17)</f>
        <v>313.35899215614211</v>
      </c>
      <c r="X152" s="74">
        <f t="shared" si="219"/>
        <v>375.69498582321552</v>
      </c>
      <c r="Y152" s="74">
        <f t="shared" si="219"/>
        <v>359.98129075119488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265.40522082437332</v>
      </c>
      <c r="C153" s="74">
        <f t="shared" si="220"/>
        <v>296.55005423165449</v>
      </c>
      <c r="D153" s="74">
        <f t="shared" si="220"/>
        <v>229.06565595726084</v>
      </c>
      <c r="E153" s="74">
        <f t="shared" si="220"/>
        <v>339.38213313357505</v>
      </c>
      <c r="F153" s="74">
        <f t="shared" si="220"/>
        <v>175.87802820410988</v>
      </c>
      <c r="G153" s="74">
        <f t="shared" si="220"/>
        <v>166.44148581299424</v>
      </c>
      <c r="H153" s="74">
        <f t="shared" si="220"/>
        <v>215.28634571596498</v>
      </c>
      <c r="I153" s="74">
        <f t="shared" si="220"/>
        <v>225.10322364929877</v>
      </c>
      <c r="J153" s="74">
        <f t="shared" si="220"/>
        <v>194.95500916972574</v>
      </c>
      <c r="K153" s="74">
        <f t="shared" si="220"/>
        <v>211.54850296881349</v>
      </c>
      <c r="L153" s="74">
        <f t="shared" si="220"/>
        <v>177.09593659579448</v>
      </c>
      <c r="M153" s="74">
        <f t="shared" si="220"/>
        <v>193.67574031683074</v>
      </c>
      <c r="N153" s="74">
        <f t="shared" si="220"/>
        <v>340.10274121744334</v>
      </c>
      <c r="O153" s="74">
        <f t="shared" si="220"/>
        <v>240.28137772708067</v>
      </c>
      <c r="P153" s="74">
        <f t="shared" si="220"/>
        <v>245.12283942724613</v>
      </c>
      <c r="Q153" s="74">
        <f t="shared" si="220"/>
        <v>232.50393429630228</v>
      </c>
      <c r="R153" s="74">
        <f t="shared" ref="R153:V153" si="221">IF(R99=0,0,R99/R$17)</f>
        <v>221.37091443306468</v>
      </c>
      <c r="S153" s="74">
        <f t="shared" si="221"/>
        <v>303.14013605442221</v>
      </c>
      <c r="T153" s="74">
        <f t="shared" si="221"/>
        <v>257.656838030735</v>
      </c>
      <c r="U153" s="74">
        <f t="shared" si="221"/>
        <v>280.49882435461217</v>
      </c>
      <c r="V153" s="74">
        <f t="shared" si="221"/>
        <v>299.71167718203247</v>
      </c>
      <c r="W153" s="74">
        <f t="shared" ref="W153:Y153" si="222">IF(W99=0,0,W99/W$17)</f>
        <v>413.36629733568117</v>
      </c>
      <c r="X153" s="74">
        <f t="shared" si="222"/>
        <v>367.28468636349493</v>
      </c>
      <c r="Y153" s="74">
        <f t="shared" si="222"/>
        <v>305.63186038870072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504.47280392615835</v>
      </c>
      <c r="C154" s="74">
        <f t="shared" si="223"/>
        <v>420.48905635892754</v>
      </c>
      <c r="D154" s="74">
        <f t="shared" si="223"/>
        <v>507.01215220953998</v>
      </c>
      <c r="E154" s="74">
        <f t="shared" si="223"/>
        <v>491.44202189894196</v>
      </c>
      <c r="F154" s="74">
        <f t="shared" si="223"/>
        <v>589.2322240734436</v>
      </c>
      <c r="G154" s="74">
        <f t="shared" si="223"/>
        <v>601.5911916949741</v>
      </c>
      <c r="H154" s="74">
        <f t="shared" si="223"/>
        <v>617.16182556839829</v>
      </c>
      <c r="I154" s="74">
        <f t="shared" si="223"/>
        <v>607.72153226814169</v>
      </c>
      <c r="J154" s="74">
        <f t="shared" si="223"/>
        <v>604.57163434796075</v>
      </c>
      <c r="K154" s="74">
        <f t="shared" si="223"/>
        <v>407.53226485480434</v>
      </c>
      <c r="L154" s="74">
        <f t="shared" si="223"/>
        <v>496.40341119572639</v>
      </c>
      <c r="M154" s="74">
        <f t="shared" si="223"/>
        <v>498.68507111412453</v>
      </c>
      <c r="N154" s="74">
        <f t="shared" si="223"/>
        <v>422.80075946877798</v>
      </c>
      <c r="O154" s="74">
        <f t="shared" si="223"/>
        <v>474.24818522616846</v>
      </c>
      <c r="P154" s="74">
        <f t="shared" si="223"/>
        <v>470.15972771564202</v>
      </c>
      <c r="Q154" s="74">
        <f t="shared" si="223"/>
        <v>502.76241249708289</v>
      </c>
      <c r="R154" s="74">
        <f t="shared" ref="R154:V154" si="224">IF(R100=0,0,R100/R$17)</f>
        <v>485.07929053706573</v>
      </c>
      <c r="S154" s="74">
        <f t="shared" si="224"/>
        <v>514.7336936147783</v>
      </c>
      <c r="T154" s="74">
        <f t="shared" si="224"/>
        <v>624.71612130500512</v>
      </c>
      <c r="U154" s="74">
        <f t="shared" si="224"/>
        <v>635.55920945543915</v>
      </c>
      <c r="V154" s="74">
        <f t="shared" si="224"/>
        <v>602.33283075954307</v>
      </c>
      <c r="W154" s="74">
        <f t="shared" ref="W154:Y154" si="225">IF(W100=0,0,W100/W$17)</f>
        <v>527.78196527741511</v>
      </c>
      <c r="X154" s="74">
        <f t="shared" si="225"/>
        <v>615.78746770840803</v>
      </c>
      <c r="Y154" s="74">
        <f t="shared" si="225"/>
        <v>554.57173322373228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391.56399102131888</v>
      </c>
      <c r="C155" s="193">
        <f t="shared" si="226"/>
        <v>358.73728948018123</v>
      </c>
      <c r="D155" s="193">
        <f t="shared" si="226"/>
        <v>359.52689314661131</v>
      </c>
      <c r="E155" s="193">
        <f t="shared" si="226"/>
        <v>336.38698749071131</v>
      </c>
      <c r="F155" s="193">
        <f t="shared" si="226"/>
        <v>379.33029896792465</v>
      </c>
      <c r="G155" s="193">
        <f t="shared" si="226"/>
        <v>368.5047312190232</v>
      </c>
      <c r="H155" s="193">
        <f t="shared" si="226"/>
        <v>329.60090693225095</v>
      </c>
      <c r="I155" s="193">
        <f t="shared" si="226"/>
        <v>310.0627448496453</v>
      </c>
      <c r="J155" s="193">
        <f t="shared" si="226"/>
        <v>351.78091706675195</v>
      </c>
      <c r="K155" s="193">
        <f t="shared" si="226"/>
        <v>374.54957913811131</v>
      </c>
      <c r="L155" s="193">
        <f t="shared" si="226"/>
        <v>379.41430118536107</v>
      </c>
      <c r="M155" s="193">
        <f t="shared" si="226"/>
        <v>360.94606038105235</v>
      </c>
      <c r="N155" s="193">
        <f t="shared" si="226"/>
        <v>336.4702648071372</v>
      </c>
      <c r="O155" s="193">
        <f t="shared" si="226"/>
        <v>387.09461127071773</v>
      </c>
      <c r="P155" s="193">
        <f t="shared" si="226"/>
        <v>364.59682390795376</v>
      </c>
      <c r="Q155" s="193">
        <f t="shared" si="226"/>
        <v>395.71945468354988</v>
      </c>
      <c r="R155" s="193">
        <f t="shared" ref="R155:V155" si="227">IF(R101=0,0,R101/R$17)</f>
        <v>411.31847111254848</v>
      </c>
      <c r="S155" s="193">
        <f t="shared" si="227"/>
        <v>331.5155379524723</v>
      </c>
      <c r="T155" s="193">
        <f t="shared" si="227"/>
        <v>342.57589152313386</v>
      </c>
      <c r="U155" s="193">
        <f t="shared" si="227"/>
        <v>323.74661773897179</v>
      </c>
      <c r="V155" s="193">
        <f t="shared" si="227"/>
        <v>311.61020812833351</v>
      </c>
      <c r="W155" s="193">
        <f t="shared" ref="W155:Y155" si="228">IF(W101=0,0,W101/W$17)</f>
        <v>295.50108730982276</v>
      </c>
      <c r="X155" s="193">
        <f t="shared" si="228"/>
        <v>257.61871701202432</v>
      </c>
      <c r="Y155" s="193">
        <f t="shared" si="228"/>
        <v>257.58524102321809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574.99050440382541</v>
      </c>
      <c r="C156" s="77">
        <f t="shared" si="229"/>
        <v>598.71502744416011</v>
      </c>
      <c r="D156" s="77">
        <f t="shared" si="229"/>
        <v>617.94837920515613</v>
      </c>
      <c r="E156" s="77">
        <f t="shared" si="229"/>
        <v>636.83103875350616</v>
      </c>
      <c r="F156" s="77">
        <f t="shared" si="229"/>
        <v>653.35206382542879</v>
      </c>
      <c r="G156" s="77">
        <f t="shared" si="229"/>
        <v>665.43548925285131</v>
      </c>
      <c r="H156" s="77">
        <f t="shared" si="229"/>
        <v>678.15443138323326</v>
      </c>
      <c r="I156" s="77">
        <f t="shared" si="229"/>
        <v>683.99018147719335</v>
      </c>
      <c r="J156" s="77">
        <f t="shared" si="229"/>
        <v>687.28964206276555</v>
      </c>
      <c r="K156" s="77">
        <f t="shared" si="229"/>
        <v>690.86313970776666</v>
      </c>
      <c r="L156" s="77">
        <f t="shared" si="229"/>
        <v>691.42067473467739</v>
      </c>
      <c r="M156" s="77">
        <f t="shared" si="229"/>
        <v>690.74854200958339</v>
      </c>
      <c r="N156" s="77">
        <f t="shared" si="229"/>
        <v>694.33135615087463</v>
      </c>
      <c r="O156" s="77">
        <f t="shared" si="229"/>
        <v>696.89262090208842</v>
      </c>
      <c r="P156" s="77">
        <f t="shared" si="229"/>
        <v>693.97872370296307</v>
      </c>
      <c r="Q156" s="77">
        <f t="shared" si="229"/>
        <v>696.39048270135913</v>
      </c>
      <c r="R156" s="77">
        <f t="shared" ref="R156:V156" si="230">IF(R102=0,0,R102/R$17)</f>
        <v>697.48913337489989</v>
      </c>
      <c r="S156" s="77">
        <f t="shared" si="230"/>
        <v>688.18358972799479</v>
      </c>
      <c r="T156" s="77">
        <f t="shared" si="230"/>
        <v>679.04588545355784</v>
      </c>
      <c r="U156" s="77">
        <f t="shared" si="230"/>
        <v>710.7115584694252</v>
      </c>
      <c r="V156" s="77">
        <f t="shared" si="230"/>
        <v>690.29144127958352</v>
      </c>
      <c r="W156" s="77">
        <f t="shared" ref="W156:Y156" si="231">IF(W102=0,0,W102/W$17)</f>
        <v>691.22198003283006</v>
      </c>
      <c r="X156" s="77">
        <f t="shared" si="231"/>
        <v>688.16800391635081</v>
      </c>
      <c r="Y156" s="77">
        <f t="shared" si="231"/>
        <v>680.89022207123492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1067.409541253847</v>
      </c>
      <c r="C158" s="153">
        <f t="shared" si="232"/>
        <v>1098.5337013734686</v>
      </c>
      <c r="D158" s="153">
        <f t="shared" si="232"/>
        <v>1073.1981018805166</v>
      </c>
      <c r="E158" s="153">
        <f t="shared" si="232"/>
        <v>1363.4529020295699</v>
      </c>
      <c r="F158" s="153">
        <f t="shared" si="232"/>
        <v>1098.7365889925115</v>
      </c>
      <c r="G158" s="153">
        <f t="shared" si="232"/>
        <v>1108.147856912582</v>
      </c>
      <c r="H158" s="153">
        <f t="shared" si="232"/>
        <v>1287.6277571520561</v>
      </c>
      <c r="I158" s="153">
        <f t="shared" si="232"/>
        <v>1336.2474447541883</v>
      </c>
      <c r="J158" s="153">
        <f t="shared" si="232"/>
        <v>1283.7307336887129</v>
      </c>
      <c r="K158" s="153">
        <f t="shared" si="232"/>
        <v>1262.5545145734588</v>
      </c>
      <c r="L158" s="153">
        <f t="shared" si="232"/>
        <v>1321.6141995995802</v>
      </c>
      <c r="M158" s="153">
        <f t="shared" si="232"/>
        <v>1387.9571271185023</v>
      </c>
      <c r="N158" s="153">
        <f t="shared" si="232"/>
        <v>1923.957803714427</v>
      </c>
      <c r="O158" s="153">
        <f t="shared" si="232"/>
        <v>1680.6141431384392</v>
      </c>
      <c r="P158" s="153">
        <f t="shared" si="232"/>
        <v>1718.1134725436973</v>
      </c>
      <c r="Q158" s="153">
        <f t="shared" si="232"/>
        <v>1824.5928910081086</v>
      </c>
      <c r="R158" s="153">
        <f t="shared" ref="R158:V158" si="233">IF(R104=0,0,R104/R$17)</f>
        <v>1763.6624224056839</v>
      </c>
      <c r="S158" s="153">
        <f t="shared" si="233"/>
        <v>2237.2280437857216</v>
      </c>
      <c r="T158" s="153">
        <f t="shared" si="233"/>
        <v>2114.8411805888168</v>
      </c>
      <c r="U158" s="153">
        <f t="shared" si="233"/>
        <v>2302.9955112498819</v>
      </c>
      <c r="V158" s="153">
        <f t="shared" si="233"/>
        <v>2418.4626457510094</v>
      </c>
      <c r="W158" s="153">
        <f t="shared" ref="W158:Y158" si="234">IF(W104=0,0,W104/W$17)</f>
        <v>2957.4393481720349</v>
      </c>
      <c r="X158" s="153">
        <f t="shared" si="234"/>
        <v>2863.6084808913042</v>
      </c>
      <c r="Y158" s="153">
        <f t="shared" si="234"/>
        <v>2563.5488837241946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75.39822253129114</v>
      </c>
      <c r="C159" s="74">
        <f t="shared" si="235"/>
        <v>75.4959538640434</v>
      </c>
      <c r="D159" s="74">
        <f t="shared" si="235"/>
        <v>106.05678550099087</v>
      </c>
      <c r="E159" s="74">
        <f t="shared" si="235"/>
        <v>142.24158907873931</v>
      </c>
      <c r="F159" s="74">
        <f t="shared" si="235"/>
        <v>131.45932902615408</v>
      </c>
      <c r="G159" s="74">
        <f t="shared" si="235"/>
        <v>130.138220874658</v>
      </c>
      <c r="H159" s="74">
        <f t="shared" si="235"/>
        <v>148.21159239819303</v>
      </c>
      <c r="I159" s="74">
        <f t="shared" si="235"/>
        <v>151.15024964869266</v>
      </c>
      <c r="J159" s="74">
        <f t="shared" si="235"/>
        <v>144.91258075352266</v>
      </c>
      <c r="K159" s="74">
        <f t="shared" si="235"/>
        <v>135.1286024348382</v>
      </c>
      <c r="L159" s="74">
        <f t="shared" si="235"/>
        <v>190.33305251256175</v>
      </c>
      <c r="M159" s="74">
        <f t="shared" si="235"/>
        <v>182.2853805344289</v>
      </c>
      <c r="N159" s="74">
        <f t="shared" si="235"/>
        <v>223.56129638892207</v>
      </c>
      <c r="O159" s="74">
        <f t="shared" si="235"/>
        <v>227.87078540825803</v>
      </c>
      <c r="P159" s="74">
        <f t="shared" si="235"/>
        <v>225.40970366762153</v>
      </c>
      <c r="Q159" s="74">
        <f t="shared" si="235"/>
        <v>299.82893358879613</v>
      </c>
      <c r="R159" s="74">
        <f t="shared" ref="R159:V159" si="236">IF(R105=0,0,R105/R$17)</f>
        <v>243.73982845629956</v>
      </c>
      <c r="S159" s="74">
        <f t="shared" si="236"/>
        <v>372.68206893408768</v>
      </c>
      <c r="T159" s="74">
        <f t="shared" si="236"/>
        <v>332.37819010403695</v>
      </c>
      <c r="U159" s="74">
        <f t="shared" si="236"/>
        <v>392.66044475187607</v>
      </c>
      <c r="V159" s="74">
        <f t="shared" si="236"/>
        <v>427.15822535738153</v>
      </c>
      <c r="W159" s="74">
        <f t="shared" ref="W159:Y159" si="237">IF(W105=0,0,W105/W$17)</f>
        <v>498.23992557116225</v>
      </c>
      <c r="X159" s="74">
        <f t="shared" si="237"/>
        <v>565.23900341100648</v>
      </c>
      <c r="Y159" s="74">
        <f t="shared" si="237"/>
        <v>578.73102122144883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494.7777478873254</v>
      </c>
      <c r="C160" s="74">
        <f t="shared" si="238"/>
        <v>590.57258618360868</v>
      </c>
      <c r="D160" s="74">
        <f t="shared" si="238"/>
        <v>480.23262927155412</v>
      </c>
      <c r="E160" s="74">
        <f t="shared" si="238"/>
        <v>751.17053286666533</v>
      </c>
      <c r="F160" s="74">
        <f t="shared" si="238"/>
        <v>416.86966982492385</v>
      </c>
      <c r="G160" s="74">
        <f t="shared" si="238"/>
        <v>423.19806995038249</v>
      </c>
      <c r="H160" s="74">
        <f t="shared" si="238"/>
        <v>595.32374658594335</v>
      </c>
      <c r="I160" s="74">
        <f t="shared" si="238"/>
        <v>656.06574998174426</v>
      </c>
      <c r="J160" s="74">
        <f t="shared" si="238"/>
        <v>586.11997546455325</v>
      </c>
      <c r="K160" s="74">
        <f t="shared" si="238"/>
        <v>667.69006883426835</v>
      </c>
      <c r="L160" s="74">
        <f t="shared" si="238"/>
        <v>581.2307904332722</v>
      </c>
      <c r="M160" s="74">
        <f t="shared" si="238"/>
        <v>660.31171981469151</v>
      </c>
      <c r="N160" s="74">
        <f t="shared" si="238"/>
        <v>1210.2792307313191</v>
      </c>
      <c r="O160" s="74">
        <f t="shared" si="238"/>
        <v>893.80552010233282</v>
      </c>
      <c r="P160" s="74">
        <f t="shared" si="238"/>
        <v>942.85336529685401</v>
      </c>
      <c r="Q160" s="74">
        <f t="shared" si="238"/>
        <v>929.94029086585488</v>
      </c>
      <c r="R160" s="74">
        <f t="shared" ref="R160:V160" si="239">IF(R106=0,0,R106/R$17)</f>
        <v>916.20497735732238</v>
      </c>
      <c r="S160" s="74">
        <f t="shared" si="239"/>
        <v>1300.1818657186559</v>
      </c>
      <c r="T160" s="74">
        <f t="shared" si="239"/>
        <v>1134.7178508539989</v>
      </c>
      <c r="U160" s="74">
        <f t="shared" si="239"/>
        <v>1258.313597479193</v>
      </c>
      <c r="V160" s="74">
        <f t="shared" si="239"/>
        <v>1360.539503857173</v>
      </c>
      <c r="W160" s="74">
        <f t="shared" ref="W160:Y160" si="240">IF(W106=0,0,W106/W$17)</f>
        <v>1892.7414036528965</v>
      </c>
      <c r="X160" s="74">
        <f t="shared" si="240"/>
        <v>1690.6985406202539</v>
      </c>
      <c r="Y160" s="74">
        <f t="shared" si="240"/>
        <v>1414.4624801562197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261.24261915836433</v>
      </c>
      <c r="C161" s="74">
        <f t="shared" si="241"/>
        <v>218.85418564917828</v>
      </c>
      <c r="D161" s="74">
        <f t="shared" si="241"/>
        <v>268.52998979521698</v>
      </c>
      <c r="E161" s="74">
        <f t="shared" si="241"/>
        <v>262.82994190930384</v>
      </c>
      <c r="F161" s="74">
        <f t="shared" si="241"/>
        <v>317.53528209224822</v>
      </c>
      <c r="G161" s="74">
        <f t="shared" si="241"/>
        <v>327.85146177904306</v>
      </c>
      <c r="H161" s="74">
        <f t="shared" si="241"/>
        <v>340.26910625125782</v>
      </c>
      <c r="I161" s="74">
        <f t="shared" si="241"/>
        <v>338.42999016478757</v>
      </c>
      <c r="J161" s="74">
        <f t="shared" si="241"/>
        <v>339.01370424621626</v>
      </c>
      <c r="K161" s="74">
        <f t="shared" si="241"/>
        <v>233.25140307632546</v>
      </c>
      <c r="L161" s="74">
        <f t="shared" si="241"/>
        <v>315.67768792833658</v>
      </c>
      <c r="M161" s="74">
        <f t="shared" si="241"/>
        <v>320.85753610568884</v>
      </c>
      <c r="N161" s="74">
        <f t="shared" si="241"/>
        <v>285.16706317115643</v>
      </c>
      <c r="O161" s="74">
        <f t="shared" si="241"/>
        <v>319.0085606693155</v>
      </c>
      <c r="P161" s="74">
        <f t="shared" si="241"/>
        <v>322.03431317586228</v>
      </c>
      <c r="Q161" s="74">
        <f t="shared" si="241"/>
        <v>345.52591468706402</v>
      </c>
      <c r="R161" s="74">
        <f t="shared" ref="R161:V161" si="242">IF(R107=0,0,R107/R$17)</f>
        <v>339.46453082741277</v>
      </c>
      <c r="S161" s="74">
        <f t="shared" si="242"/>
        <v>360.49878006161293</v>
      </c>
      <c r="T161" s="74">
        <f t="shared" si="242"/>
        <v>432.68283022535678</v>
      </c>
      <c r="U161" s="74">
        <f t="shared" si="242"/>
        <v>445.87064887665679</v>
      </c>
      <c r="V161" s="74">
        <f t="shared" si="242"/>
        <v>430.45364103870219</v>
      </c>
      <c r="W161" s="74">
        <f t="shared" ref="W161:Y161" si="243">IF(W107=0,0,W107/W$17)</f>
        <v>375.8759557331926</v>
      </c>
      <c r="X161" s="74">
        <f t="shared" si="243"/>
        <v>435.28012118887341</v>
      </c>
      <c r="Y161" s="74">
        <f t="shared" si="243"/>
        <v>396.75734546162516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235.99095167686605</v>
      </c>
      <c r="C162" s="77">
        <f t="shared" si="244"/>
        <v>213.61097567663816</v>
      </c>
      <c r="D162" s="77">
        <f t="shared" si="244"/>
        <v>218.37869731275475</v>
      </c>
      <c r="E162" s="77">
        <f t="shared" si="244"/>
        <v>207.21083817486144</v>
      </c>
      <c r="F162" s="77">
        <f t="shared" si="244"/>
        <v>232.87230804918528</v>
      </c>
      <c r="G162" s="77">
        <f t="shared" si="244"/>
        <v>226.96010430849842</v>
      </c>
      <c r="H162" s="77">
        <f t="shared" si="244"/>
        <v>203.82331191666185</v>
      </c>
      <c r="I162" s="77">
        <f t="shared" si="244"/>
        <v>190.60145495896376</v>
      </c>
      <c r="J162" s="77">
        <f t="shared" si="244"/>
        <v>213.68447322442071</v>
      </c>
      <c r="K162" s="77">
        <f t="shared" si="244"/>
        <v>226.48444022802667</v>
      </c>
      <c r="L162" s="77">
        <f t="shared" si="244"/>
        <v>234.37266872540968</v>
      </c>
      <c r="M162" s="77">
        <f t="shared" si="244"/>
        <v>224.50249066369307</v>
      </c>
      <c r="N162" s="77">
        <f t="shared" si="244"/>
        <v>204.95021342302942</v>
      </c>
      <c r="O162" s="77">
        <f t="shared" si="244"/>
        <v>239.92927695853277</v>
      </c>
      <c r="P162" s="77">
        <f t="shared" si="244"/>
        <v>227.81609040335948</v>
      </c>
      <c r="Q162" s="77">
        <f t="shared" si="244"/>
        <v>249.29775186639367</v>
      </c>
      <c r="R162" s="77">
        <f t="shared" ref="R162:V162" si="245">IF(R108=0,0,R108/R$17)</f>
        <v>264.25308576464892</v>
      </c>
      <c r="S162" s="77">
        <f t="shared" si="245"/>
        <v>203.86532907136504</v>
      </c>
      <c r="T162" s="77">
        <f t="shared" si="245"/>
        <v>215.06230940542412</v>
      </c>
      <c r="U162" s="77">
        <f t="shared" si="245"/>
        <v>206.15082014215639</v>
      </c>
      <c r="V162" s="77">
        <f t="shared" si="245"/>
        <v>200.31127549775226</v>
      </c>
      <c r="W162" s="77">
        <f t="shared" ref="W162:Y162" si="246">IF(W108=0,0,W108/W$17)</f>
        <v>190.58206321478374</v>
      </c>
      <c r="X162" s="77">
        <f t="shared" si="246"/>
        <v>172.39081567117054</v>
      </c>
      <c r="Y162" s="77">
        <f t="shared" si="246"/>
        <v>173.59803688490103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102.91261569579066</v>
      </c>
      <c r="C164" s="203">
        <f t="shared" si="247"/>
        <v>102.21428807092187</v>
      </c>
      <c r="D164" s="203">
        <f t="shared" si="247"/>
        <v>107.62812776029656</v>
      </c>
      <c r="E164" s="203">
        <f t="shared" si="247"/>
        <v>106.90888397429423</v>
      </c>
      <c r="F164" s="203">
        <f t="shared" si="247"/>
        <v>106.22149856690146</v>
      </c>
      <c r="G164" s="203">
        <f t="shared" si="247"/>
        <v>102.62100840455153</v>
      </c>
      <c r="H164" s="203">
        <f t="shared" si="247"/>
        <v>94.838397855032269</v>
      </c>
      <c r="I164" s="203">
        <f t="shared" si="247"/>
        <v>87.511525818249936</v>
      </c>
      <c r="J164" s="203">
        <f t="shared" si="247"/>
        <v>94.179604084255828</v>
      </c>
      <c r="K164" s="203">
        <f t="shared" si="247"/>
        <v>100.60979219785686</v>
      </c>
      <c r="L164" s="203">
        <f t="shared" si="247"/>
        <v>92.820349475141128</v>
      </c>
      <c r="M164" s="203">
        <f t="shared" si="247"/>
        <v>85.584006456296052</v>
      </c>
      <c r="N164" s="203">
        <f t="shared" si="247"/>
        <v>92.038076839783443</v>
      </c>
      <c r="O164" s="203">
        <f t="shared" si="247"/>
        <v>98.094213191866004</v>
      </c>
      <c r="P164" s="203">
        <f t="shared" si="247"/>
        <v>89.757310027523388</v>
      </c>
      <c r="Q164" s="203">
        <f t="shared" si="247"/>
        <v>100.85493534356578</v>
      </c>
      <c r="R164" s="203">
        <f t="shared" ref="R164:V164" si="248">IF(R110=0,0,R110/R$17)</f>
        <v>85.469616093373858</v>
      </c>
      <c r="S164" s="203">
        <f t="shared" si="248"/>
        <v>94.544794383673405</v>
      </c>
      <c r="T164" s="203">
        <f t="shared" si="248"/>
        <v>69.462360009856297</v>
      </c>
      <c r="U164" s="203">
        <f t="shared" si="248"/>
        <v>70.337691777153864</v>
      </c>
      <c r="V164" s="203">
        <f t="shared" si="248"/>
        <v>71.421182818463606</v>
      </c>
      <c r="W164" s="203">
        <f t="shared" ref="W164:Y164" si="249">IF(W110=0,0,W110/W$17)</f>
        <v>65.537927982562337</v>
      </c>
      <c r="X164" s="203">
        <f t="shared" si="249"/>
        <v>61.910268025698976</v>
      </c>
      <c r="Y164" s="203">
        <f t="shared" si="249"/>
        <v>54.465470739837983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102.91261569579066</v>
      </c>
      <c r="C165" s="192">
        <f t="shared" si="250"/>
        <v>102.21428807092187</v>
      </c>
      <c r="D165" s="192">
        <f t="shared" si="250"/>
        <v>107.62812776029656</v>
      </c>
      <c r="E165" s="192">
        <f t="shared" si="250"/>
        <v>106.90888397429423</v>
      </c>
      <c r="F165" s="192">
        <f t="shared" si="250"/>
        <v>106.22149856690146</v>
      </c>
      <c r="G165" s="192">
        <f t="shared" si="250"/>
        <v>102.62100840455153</v>
      </c>
      <c r="H165" s="192">
        <f t="shared" si="250"/>
        <v>94.838397855032269</v>
      </c>
      <c r="I165" s="192">
        <f t="shared" si="250"/>
        <v>87.511525818249936</v>
      </c>
      <c r="J165" s="192">
        <f t="shared" si="250"/>
        <v>94.179604084255828</v>
      </c>
      <c r="K165" s="192">
        <f t="shared" si="250"/>
        <v>100.60979219785686</v>
      </c>
      <c r="L165" s="192">
        <f t="shared" si="250"/>
        <v>92.820349475141128</v>
      </c>
      <c r="M165" s="192">
        <f t="shared" si="250"/>
        <v>85.584006456296052</v>
      </c>
      <c r="N165" s="192">
        <f t="shared" si="250"/>
        <v>92.038076839783443</v>
      </c>
      <c r="O165" s="192">
        <f t="shared" si="250"/>
        <v>98.094213191866004</v>
      </c>
      <c r="P165" s="192">
        <f t="shared" si="250"/>
        <v>89.757310027523388</v>
      </c>
      <c r="Q165" s="192">
        <f t="shared" si="250"/>
        <v>100.85493534356578</v>
      </c>
      <c r="R165" s="192">
        <f t="shared" ref="R165:V165" si="251">IF(R111=0,0,R111/R$17)</f>
        <v>85.469616093373858</v>
      </c>
      <c r="S165" s="192">
        <f t="shared" si="251"/>
        <v>94.544794383673405</v>
      </c>
      <c r="T165" s="192">
        <f t="shared" si="251"/>
        <v>69.462360009856297</v>
      </c>
      <c r="U165" s="192">
        <f t="shared" si="251"/>
        <v>70.337691777153864</v>
      </c>
      <c r="V165" s="192">
        <f t="shared" si="251"/>
        <v>71.421182818463606</v>
      </c>
      <c r="W165" s="192">
        <f t="shared" ref="W165:Y165" si="252">IF(W111=0,0,W111/W$17)</f>
        <v>65.537927982562337</v>
      </c>
      <c r="X165" s="192">
        <f t="shared" si="252"/>
        <v>61.910268025698976</v>
      </c>
      <c r="Y165" s="192">
        <f t="shared" si="252"/>
        <v>54.465470739837983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29.252928824636484</v>
      </c>
      <c r="C166" s="74">
        <f t="shared" si="253"/>
        <v>30.468696366257589</v>
      </c>
      <c r="D166" s="74">
        <f t="shared" si="253"/>
        <v>41.074857831086774</v>
      </c>
      <c r="E166" s="74">
        <f t="shared" si="253"/>
        <v>47.967650847536831</v>
      </c>
      <c r="F166" s="74">
        <f t="shared" si="253"/>
        <v>37.916008919559204</v>
      </c>
      <c r="G166" s="74">
        <f t="shared" si="253"/>
        <v>36.487393899800217</v>
      </c>
      <c r="H166" s="74">
        <f t="shared" si="253"/>
        <v>36.054122301468475</v>
      </c>
      <c r="I166" s="74">
        <f t="shared" si="253"/>
        <v>30.32796328568724</v>
      </c>
      <c r="J166" s="74">
        <f t="shared" si="253"/>
        <v>25.660551924285119</v>
      </c>
      <c r="K166" s="74">
        <f t="shared" si="253"/>
        <v>25.955020896592934</v>
      </c>
      <c r="L166" s="74">
        <f t="shared" si="253"/>
        <v>23.319791961758796</v>
      </c>
      <c r="M166" s="74">
        <f t="shared" si="253"/>
        <v>21.071111185435072</v>
      </c>
      <c r="N166" s="74">
        <f t="shared" si="253"/>
        <v>26.015168192813377</v>
      </c>
      <c r="O166" s="74">
        <f t="shared" si="253"/>
        <v>27.008235103390376</v>
      </c>
      <c r="P166" s="74">
        <f t="shared" si="253"/>
        <v>24.667805979981441</v>
      </c>
      <c r="Q166" s="74">
        <f t="shared" si="253"/>
        <v>32.067803474056475</v>
      </c>
      <c r="R166" s="74">
        <f t="shared" ref="R166:V166" si="254">IF(R112=0,0,R112/R$17)</f>
        <v>19.049405478097061</v>
      </c>
      <c r="S166" s="74">
        <f t="shared" si="254"/>
        <v>29.191669376870717</v>
      </c>
      <c r="T166" s="74">
        <f t="shared" si="254"/>
        <v>5.1920179766951726</v>
      </c>
      <c r="U166" s="74">
        <f t="shared" si="254"/>
        <v>10.992449489622018</v>
      </c>
      <c r="V166" s="74">
        <f t="shared" si="254"/>
        <v>14.40144638781795</v>
      </c>
      <c r="W166" s="74">
        <f t="shared" ref="W166:Y166" si="255">IF(W112=0,0,W112/W$17)</f>
        <v>10.699947648341011</v>
      </c>
      <c r="X166" s="74">
        <f t="shared" si="255"/>
        <v>18.659254710923655</v>
      </c>
      <c r="Y166" s="74">
        <f t="shared" si="255"/>
        <v>11.112631984813209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0</v>
      </c>
      <c r="C168" s="74">
        <f t="shared" si="259"/>
        <v>0</v>
      </c>
      <c r="D168" s="74">
        <f t="shared" si="259"/>
        <v>0</v>
      </c>
      <c r="E168" s="74">
        <f t="shared" si="259"/>
        <v>0</v>
      </c>
      <c r="F168" s="74">
        <f t="shared" si="259"/>
        <v>0</v>
      </c>
      <c r="G168" s="74">
        <f t="shared" si="259"/>
        <v>0</v>
      </c>
      <c r="H168" s="74">
        <f t="shared" si="259"/>
        <v>0</v>
      </c>
      <c r="I168" s="74">
        <f t="shared" si="259"/>
        <v>0</v>
      </c>
      <c r="J168" s="74">
        <f t="shared" si="259"/>
        <v>0</v>
      </c>
      <c r="K168" s="74">
        <f t="shared" si="259"/>
        <v>0</v>
      </c>
      <c r="L168" s="74">
        <f t="shared" si="259"/>
        <v>0</v>
      </c>
      <c r="M168" s="74">
        <f t="shared" si="259"/>
        <v>0</v>
      </c>
      <c r="N168" s="74">
        <f t="shared" si="259"/>
        <v>0</v>
      </c>
      <c r="O168" s="74">
        <f t="shared" si="259"/>
        <v>0</v>
      </c>
      <c r="P168" s="74">
        <f t="shared" si="259"/>
        <v>0</v>
      </c>
      <c r="Q168" s="74">
        <f t="shared" si="259"/>
        <v>0</v>
      </c>
      <c r="R168" s="74">
        <f t="shared" ref="R168:V168" si="260">IF(R114=0,0,R114/R$17)</f>
        <v>0</v>
      </c>
      <c r="S168" s="74">
        <f t="shared" si="260"/>
        <v>0</v>
      </c>
      <c r="T168" s="74">
        <f t="shared" si="260"/>
        <v>0</v>
      </c>
      <c r="U168" s="74">
        <f t="shared" si="260"/>
        <v>0</v>
      </c>
      <c r="V168" s="74">
        <f t="shared" si="260"/>
        <v>0</v>
      </c>
      <c r="W168" s="74">
        <f t="shared" ref="W168:Y168" si="261">IF(W114=0,0,W114/W$17)</f>
        <v>0</v>
      </c>
      <c r="X168" s="74">
        <f t="shared" si="261"/>
        <v>0</v>
      </c>
      <c r="Y168" s="74">
        <f t="shared" si="261"/>
        <v>0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73.659686871154179</v>
      </c>
      <c r="C169" s="193">
        <f t="shared" si="262"/>
        <v>71.745591704664292</v>
      </c>
      <c r="D169" s="193">
        <f t="shared" si="262"/>
        <v>66.553269929209804</v>
      </c>
      <c r="E169" s="193">
        <f t="shared" si="262"/>
        <v>58.941233126757396</v>
      </c>
      <c r="F169" s="193">
        <f t="shared" si="262"/>
        <v>68.305489647342242</v>
      </c>
      <c r="G169" s="193">
        <f t="shared" si="262"/>
        <v>66.133614504751321</v>
      </c>
      <c r="H169" s="193">
        <f t="shared" si="262"/>
        <v>58.784275553563788</v>
      </c>
      <c r="I169" s="193">
        <f t="shared" si="262"/>
        <v>57.183562532562703</v>
      </c>
      <c r="J169" s="193">
        <f t="shared" si="262"/>
        <v>68.519052159970713</v>
      </c>
      <c r="K169" s="193">
        <f t="shared" si="262"/>
        <v>74.654771301263921</v>
      </c>
      <c r="L169" s="193">
        <f t="shared" si="262"/>
        <v>69.500557513382319</v>
      </c>
      <c r="M169" s="193">
        <f t="shared" si="262"/>
        <v>64.512895270860966</v>
      </c>
      <c r="N169" s="193">
        <f t="shared" si="262"/>
        <v>66.022908646970066</v>
      </c>
      <c r="O169" s="193">
        <f t="shared" si="262"/>
        <v>71.085978088475642</v>
      </c>
      <c r="P169" s="193">
        <f t="shared" si="262"/>
        <v>65.089504047541965</v>
      </c>
      <c r="Q169" s="193">
        <f t="shared" si="262"/>
        <v>68.787131869509295</v>
      </c>
      <c r="R169" s="193">
        <f t="shared" ref="R169:V169" si="263">IF(R115=0,0,R115/R$17)</f>
        <v>66.420210615276801</v>
      </c>
      <c r="S169" s="193">
        <f t="shared" si="263"/>
        <v>65.353125006802699</v>
      </c>
      <c r="T169" s="193">
        <f t="shared" si="263"/>
        <v>64.270342033161128</v>
      </c>
      <c r="U169" s="193">
        <f t="shared" si="263"/>
        <v>59.345242287531867</v>
      </c>
      <c r="V169" s="193">
        <f t="shared" si="263"/>
        <v>57.019736430645665</v>
      </c>
      <c r="W169" s="193">
        <f t="shared" ref="W169:Y169" si="264">IF(W115=0,0,W115/W$17)</f>
        <v>54.837980334221321</v>
      </c>
      <c r="X169" s="193">
        <f t="shared" si="264"/>
        <v>43.251013314775328</v>
      </c>
      <c r="Y169" s="193">
        <f t="shared" si="264"/>
        <v>43.352838755024777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134669</v>
      </c>
      <c r="C3" s="67">
        <f t="shared" si="0"/>
        <v>135775</v>
      </c>
      <c r="D3" s="67">
        <f t="shared" si="0"/>
        <v>137082</v>
      </c>
      <c r="E3" s="67">
        <f t="shared" si="0"/>
        <v>138194</v>
      </c>
      <c r="F3" s="67">
        <f t="shared" si="0"/>
        <v>139280</v>
      </c>
      <c r="G3" s="67">
        <f t="shared" si="0"/>
        <v>140449</v>
      </c>
      <c r="H3" s="67">
        <f t="shared" si="0"/>
        <v>142205</v>
      </c>
      <c r="I3" s="67">
        <f t="shared" si="0"/>
        <v>143989</v>
      </c>
      <c r="J3" s="67">
        <f t="shared" si="0"/>
        <v>146649</v>
      </c>
      <c r="K3" s="67">
        <f t="shared" si="0"/>
        <v>149265</v>
      </c>
      <c r="L3" s="67">
        <f t="shared" si="0"/>
        <v>152104</v>
      </c>
      <c r="M3" s="67">
        <f t="shared" si="0"/>
        <v>154042</v>
      </c>
      <c r="N3" s="67">
        <f t="shared" si="0"/>
        <v>156795</v>
      </c>
      <c r="O3" s="67">
        <f t="shared" si="0"/>
        <v>160313</v>
      </c>
      <c r="P3" s="67">
        <f t="shared" si="0"/>
        <v>165184</v>
      </c>
      <c r="Q3" s="67">
        <f t="shared" si="0"/>
        <v>172554</v>
      </c>
      <c r="R3" s="67">
        <f t="shared" si="0"/>
        <v>178073</v>
      </c>
      <c r="S3" s="67">
        <f t="shared" si="0"/>
        <v>183456</v>
      </c>
      <c r="T3" s="67">
        <f t="shared" si="0"/>
        <v>191004</v>
      </c>
      <c r="U3" s="67">
        <f t="shared" si="0"/>
        <v>200720</v>
      </c>
      <c r="V3" s="67">
        <f t="shared" si="0"/>
        <v>211700</v>
      </c>
      <c r="W3" s="67">
        <f t="shared" si="0"/>
        <v>213011</v>
      </c>
      <c r="X3" s="67">
        <f t="shared" si="0"/>
        <v>215215</v>
      </c>
      <c r="Y3" s="67">
        <f t="shared" si="0"/>
        <v>225011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134669</v>
      </c>
      <c r="C4" s="71">
        <f t="shared" si="1"/>
        <v>135775</v>
      </c>
      <c r="D4" s="71">
        <f t="shared" si="1"/>
        <v>137082</v>
      </c>
      <c r="E4" s="71">
        <f t="shared" si="1"/>
        <v>138194</v>
      </c>
      <c r="F4" s="71">
        <f t="shared" si="1"/>
        <v>139280</v>
      </c>
      <c r="G4" s="71">
        <f t="shared" si="1"/>
        <v>140449</v>
      </c>
      <c r="H4" s="71">
        <f t="shared" si="1"/>
        <v>142205</v>
      </c>
      <c r="I4" s="71">
        <f t="shared" si="1"/>
        <v>143989</v>
      </c>
      <c r="J4" s="71">
        <f t="shared" si="1"/>
        <v>146649</v>
      </c>
      <c r="K4" s="71">
        <f t="shared" si="1"/>
        <v>149265</v>
      </c>
      <c r="L4" s="71">
        <f t="shared" si="1"/>
        <v>152104</v>
      </c>
      <c r="M4" s="71">
        <f t="shared" si="1"/>
        <v>154042</v>
      </c>
      <c r="N4" s="71">
        <f t="shared" si="1"/>
        <v>156795</v>
      </c>
      <c r="O4" s="71">
        <f t="shared" si="1"/>
        <v>160313</v>
      </c>
      <c r="P4" s="71">
        <f t="shared" si="1"/>
        <v>165184</v>
      </c>
      <c r="Q4" s="71">
        <f t="shared" si="1"/>
        <v>172554</v>
      </c>
      <c r="R4" s="71">
        <f t="shared" ref="R4:V4" si="2">SUM(R5:R13)</f>
        <v>178073</v>
      </c>
      <c r="S4" s="71">
        <f t="shared" si="2"/>
        <v>183456</v>
      </c>
      <c r="T4" s="71">
        <f t="shared" si="2"/>
        <v>191004</v>
      </c>
      <c r="U4" s="71">
        <f t="shared" si="2"/>
        <v>200720</v>
      </c>
      <c r="V4" s="71">
        <f t="shared" si="2"/>
        <v>211700</v>
      </c>
      <c r="W4" s="71">
        <f t="shared" ref="W4:Y4" si="3">SUM(W5:W13)</f>
        <v>213011</v>
      </c>
      <c r="X4" s="71">
        <f t="shared" si="3"/>
        <v>215215</v>
      </c>
      <c r="Y4" s="71">
        <f t="shared" si="3"/>
        <v>225011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88806</v>
      </c>
      <c r="C6" s="82">
        <v>86960</v>
      </c>
      <c r="D6" s="82">
        <v>84710</v>
      </c>
      <c r="E6" s="82">
        <v>78434</v>
      </c>
      <c r="F6" s="82">
        <v>71113</v>
      </c>
      <c r="G6" s="82">
        <v>64553</v>
      </c>
      <c r="H6" s="82">
        <v>57741</v>
      </c>
      <c r="I6" s="82">
        <v>51604</v>
      </c>
      <c r="J6" s="82">
        <v>46231</v>
      </c>
      <c r="K6" s="82">
        <v>42992</v>
      </c>
      <c r="L6" s="82">
        <v>38051</v>
      </c>
      <c r="M6" s="82">
        <v>36006</v>
      </c>
      <c r="N6" s="82">
        <v>36007</v>
      </c>
      <c r="O6" s="82">
        <v>36906</v>
      </c>
      <c r="P6" s="82">
        <v>36572</v>
      </c>
      <c r="Q6" s="82">
        <v>35422</v>
      </c>
      <c r="R6" s="82">
        <v>29481</v>
      </c>
      <c r="S6" s="82">
        <v>24215</v>
      </c>
      <c r="T6" s="82">
        <v>15552</v>
      </c>
      <c r="U6" s="82">
        <v>13510</v>
      </c>
      <c r="V6" s="82">
        <v>13143</v>
      </c>
      <c r="W6" s="82">
        <v>12676</v>
      </c>
      <c r="X6" s="82">
        <v>12953</v>
      </c>
      <c r="Y6" s="82">
        <v>11797</v>
      </c>
      <c r="DA6" s="89" t="s">
        <v>337</v>
      </c>
    </row>
    <row r="7" spans="1:105" ht="12" customHeight="1" x14ac:dyDescent="0.25">
      <c r="A7" s="28" t="s">
        <v>200</v>
      </c>
      <c r="B7" s="82">
        <v>5400</v>
      </c>
      <c r="C7" s="82">
        <v>5024</v>
      </c>
      <c r="D7" s="82">
        <v>4078</v>
      </c>
      <c r="E7" s="82">
        <v>3432</v>
      </c>
      <c r="F7" s="82">
        <v>3149</v>
      </c>
      <c r="G7" s="82">
        <v>3025</v>
      </c>
      <c r="H7" s="82">
        <v>2916</v>
      </c>
      <c r="I7" s="82">
        <v>2929</v>
      </c>
      <c r="J7" s="82">
        <v>2983</v>
      </c>
      <c r="K7" s="82">
        <v>3022</v>
      </c>
      <c r="L7" s="82">
        <v>2745</v>
      </c>
      <c r="M7" s="82">
        <v>2603</v>
      </c>
      <c r="N7" s="82">
        <v>2427</v>
      </c>
      <c r="O7" s="82">
        <v>2379</v>
      </c>
      <c r="P7" s="82">
        <v>2316</v>
      </c>
      <c r="Q7" s="82">
        <v>2131</v>
      </c>
      <c r="R7" s="82">
        <v>1925</v>
      </c>
      <c r="S7" s="82">
        <v>1408</v>
      </c>
      <c r="T7" s="82">
        <v>799</v>
      </c>
      <c r="U7" s="82">
        <v>405</v>
      </c>
      <c r="V7" s="82">
        <v>208</v>
      </c>
      <c r="W7" s="82">
        <v>158</v>
      </c>
      <c r="X7" s="82">
        <v>138</v>
      </c>
      <c r="Y7" s="82">
        <v>123</v>
      </c>
      <c r="DA7" s="89" t="s">
        <v>338</v>
      </c>
    </row>
    <row r="8" spans="1:105" ht="12" customHeight="1" x14ac:dyDescent="0.25">
      <c r="A8" s="28" t="s">
        <v>189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DA8" s="89" t="s">
        <v>339</v>
      </c>
    </row>
    <row r="9" spans="1:105" ht="12" customHeight="1" x14ac:dyDescent="0.25">
      <c r="A9" s="28" t="s">
        <v>202</v>
      </c>
      <c r="B9" s="82">
        <v>0</v>
      </c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9318</v>
      </c>
      <c r="M9" s="82">
        <v>12158</v>
      </c>
      <c r="N9" s="82">
        <v>14127</v>
      </c>
      <c r="O9" s="82">
        <v>14259</v>
      </c>
      <c r="P9" s="82">
        <v>15212</v>
      </c>
      <c r="Q9" s="82">
        <v>14773</v>
      </c>
      <c r="R9" s="82">
        <v>15100</v>
      </c>
      <c r="S9" s="82">
        <v>14578</v>
      </c>
      <c r="T9" s="82">
        <v>14825</v>
      </c>
      <c r="U9" s="82">
        <v>14576</v>
      </c>
      <c r="V9" s="82">
        <v>13062</v>
      </c>
      <c r="W9" s="82">
        <v>11133</v>
      </c>
      <c r="X9" s="82">
        <v>8333</v>
      </c>
      <c r="Y9" s="82">
        <v>6458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30944</v>
      </c>
      <c r="C12" s="82">
        <v>33988</v>
      </c>
      <c r="D12" s="82">
        <v>37875</v>
      </c>
      <c r="E12" s="82">
        <v>45312</v>
      </c>
      <c r="F12" s="82">
        <v>52735</v>
      </c>
      <c r="G12" s="82">
        <v>59371</v>
      </c>
      <c r="H12" s="82">
        <v>66473</v>
      </c>
      <c r="I12" s="82">
        <v>73610</v>
      </c>
      <c r="J12" s="82">
        <v>80849</v>
      </c>
      <c r="K12" s="82">
        <v>87527</v>
      </c>
      <c r="L12" s="82">
        <v>87892</v>
      </c>
      <c r="M12" s="82">
        <v>90744</v>
      </c>
      <c r="N12" s="82">
        <v>93704</v>
      </c>
      <c r="O12" s="82">
        <v>96680</v>
      </c>
      <c r="P12" s="82">
        <v>101528</v>
      </c>
      <c r="Q12" s="82">
        <v>108671</v>
      </c>
      <c r="R12" s="82">
        <v>114688</v>
      </c>
      <c r="S12" s="82">
        <v>118607</v>
      </c>
      <c r="T12" s="82">
        <v>129152</v>
      </c>
      <c r="U12" s="82">
        <v>139077</v>
      </c>
      <c r="V12" s="82">
        <v>147657</v>
      </c>
      <c r="W12" s="82">
        <v>146011</v>
      </c>
      <c r="X12" s="82">
        <v>148200</v>
      </c>
      <c r="Y12" s="82">
        <v>151496</v>
      </c>
      <c r="DA12" s="89" t="s">
        <v>343</v>
      </c>
    </row>
    <row r="13" spans="1:105" ht="12" customHeight="1" x14ac:dyDescent="0.25">
      <c r="A13" s="73" t="s">
        <v>94</v>
      </c>
      <c r="B13" s="83">
        <v>9519</v>
      </c>
      <c r="C13" s="83">
        <v>9803</v>
      </c>
      <c r="D13" s="83">
        <v>10419</v>
      </c>
      <c r="E13" s="83">
        <v>11016</v>
      </c>
      <c r="F13" s="83">
        <v>12283</v>
      </c>
      <c r="G13" s="83">
        <v>13500</v>
      </c>
      <c r="H13" s="83">
        <v>15075</v>
      </c>
      <c r="I13" s="83">
        <v>15846</v>
      </c>
      <c r="J13" s="83">
        <v>16586</v>
      </c>
      <c r="K13" s="83">
        <v>15724</v>
      </c>
      <c r="L13" s="83">
        <v>14098</v>
      </c>
      <c r="M13" s="83">
        <v>12531</v>
      </c>
      <c r="N13" s="83">
        <v>10530</v>
      </c>
      <c r="O13" s="83">
        <v>10089</v>
      </c>
      <c r="P13" s="83">
        <v>9556</v>
      </c>
      <c r="Q13" s="83">
        <v>11557</v>
      </c>
      <c r="R13" s="83">
        <v>16879</v>
      </c>
      <c r="S13" s="83">
        <v>24648</v>
      </c>
      <c r="T13" s="83">
        <v>30676</v>
      </c>
      <c r="U13" s="83">
        <v>33152</v>
      </c>
      <c r="V13" s="83">
        <v>37630</v>
      </c>
      <c r="W13" s="83">
        <v>43033</v>
      </c>
      <c r="X13" s="83">
        <v>45591</v>
      </c>
      <c r="Y13" s="83">
        <v>55137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94206</v>
      </c>
      <c r="C14" s="85">
        <f t="shared" si="4"/>
        <v>91984</v>
      </c>
      <c r="D14" s="85">
        <f t="shared" si="4"/>
        <v>88788</v>
      </c>
      <c r="E14" s="85">
        <f t="shared" si="4"/>
        <v>81866</v>
      </c>
      <c r="F14" s="85">
        <f t="shared" si="4"/>
        <v>74262</v>
      </c>
      <c r="G14" s="85">
        <f t="shared" si="4"/>
        <v>67578</v>
      </c>
      <c r="H14" s="85">
        <f t="shared" si="4"/>
        <v>60657</v>
      </c>
      <c r="I14" s="85">
        <f t="shared" si="4"/>
        <v>54533</v>
      </c>
      <c r="J14" s="85">
        <f t="shared" si="4"/>
        <v>49214</v>
      </c>
      <c r="K14" s="85">
        <f t="shared" si="4"/>
        <v>46014</v>
      </c>
      <c r="L14" s="85">
        <f t="shared" si="4"/>
        <v>50114</v>
      </c>
      <c r="M14" s="85">
        <f t="shared" si="4"/>
        <v>50767</v>
      </c>
      <c r="N14" s="85">
        <f t="shared" si="4"/>
        <v>52561</v>
      </c>
      <c r="O14" s="85">
        <f t="shared" si="4"/>
        <v>53544</v>
      </c>
      <c r="P14" s="85">
        <f t="shared" si="4"/>
        <v>54100</v>
      </c>
      <c r="Q14" s="85">
        <f t="shared" si="4"/>
        <v>52326</v>
      </c>
      <c r="R14" s="85">
        <f t="shared" ref="R14:V14" si="5">SUM(R5:R11)</f>
        <v>46506</v>
      </c>
      <c r="S14" s="85">
        <f t="shared" si="5"/>
        <v>40201</v>
      </c>
      <c r="T14" s="85">
        <f t="shared" si="5"/>
        <v>31176</v>
      </c>
      <c r="U14" s="85">
        <f t="shared" si="5"/>
        <v>28491</v>
      </c>
      <c r="V14" s="85">
        <f t="shared" si="5"/>
        <v>26413</v>
      </c>
      <c r="W14" s="85">
        <f t="shared" ref="W14:Y14" si="6">SUM(W5:W11)</f>
        <v>23967</v>
      </c>
      <c r="X14" s="85">
        <f t="shared" si="6"/>
        <v>21424</v>
      </c>
      <c r="Y14" s="85">
        <f t="shared" si="6"/>
        <v>18378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44663</v>
      </c>
      <c r="C15" s="71">
        <f t="shared" si="7"/>
        <v>49340</v>
      </c>
      <c r="D15" s="71">
        <f t="shared" si="7"/>
        <v>50470</v>
      </c>
      <c r="E15" s="71">
        <f t="shared" si="7"/>
        <v>50615</v>
      </c>
      <c r="F15" s="71">
        <f t="shared" si="7"/>
        <v>52187</v>
      </c>
      <c r="G15" s="71">
        <f t="shared" si="7"/>
        <v>52283</v>
      </c>
      <c r="H15" s="71">
        <f t="shared" si="7"/>
        <v>52379</v>
      </c>
      <c r="I15" s="71">
        <f t="shared" si="7"/>
        <v>54233</v>
      </c>
      <c r="J15" s="71">
        <f t="shared" si="7"/>
        <v>56887</v>
      </c>
      <c r="K15" s="71">
        <f t="shared" si="7"/>
        <v>60039</v>
      </c>
      <c r="L15" s="71">
        <f t="shared" si="7"/>
        <v>62997</v>
      </c>
      <c r="M15" s="71">
        <f t="shared" si="7"/>
        <v>64805</v>
      </c>
      <c r="N15" s="71">
        <f t="shared" si="7"/>
        <v>66942</v>
      </c>
      <c r="O15" s="71">
        <f t="shared" si="7"/>
        <v>69152</v>
      </c>
      <c r="P15" s="71">
        <f t="shared" si="7"/>
        <v>70489</v>
      </c>
      <c r="Q15" s="71">
        <f t="shared" si="7"/>
        <v>75399</v>
      </c>
      <c r="R15" s="71">
        <f t="shared" si="7"/>
        <v>78786</v>
      </c>
      <c r="S15" s="71">
        <f t="shared" si="7"/>
        <v>84149</v>
      </c>
      <c r="T15" s="71">
        <f t="shared" si="7"/>
        <v>89285</v>
      </c>
      <c r="U15" s="71">
        <f t="shared" si="7"/>
        <v>97106</v>
      </c>
      <c r="V15" s="71">
        <f t="shared" si="7"/>
        <v>108610</v>
      </c>
      <c r="W15" s="71">
        <f t="shared" si="7"/>
        <v>127946</v>
      </c>
      <c r="X15" s="71">
        <f t="shared" si="7"/>
        <v>133365</v>
      </c>
      <c r="Y15" s="71">
        <f t="shared" si="7"/>
        <v>136785</v>
      </c>
      <c r="DA15" s="88" t="s">
        <v>345</v>
      </c>
    </row>
    <row r="16" spans="1:105" ht="12" customHeight="1" x14ac:dyDescent="0.25">
      <c r="A16" s="28" t="s">
        <v>91</v>
      </c>
      <c r="B16" s="82">
        <v>44663</v>
      </c>
      <c r="C16" s="82">
        <v>49340</v>
      </c>
      <c r="D16" s="82">
        <v>50470</v>
      </c>
      <c r="E16" s="82">
        <v>50615</v>
      </c>
      <c r="F16" s="82">
        <v>52187</v>
      </c>
      <c r="G16" s="82">
        <v>52283</v>
      </c>
      <c r="H16" s="82">
        <v>52379</v>
      </c>
      <c r="I16" s="82">
        <v>54233</v>
      </c>
      <c r="J16" s="82">
        <v>56887</v>
      </c>
      <c r="K16" s="82">
        <v>60039</v>
      </c>
      <c r="L16" s="82">
        <v>62997</v>
      </c>
      <c r="M16" s="82">
        <v>64805</v>
      </c>
      <c r="N16" s="82">
        <v>66942</v>
      </c>
      <c r="O16" s="82">
        <v>69152</v>
      </c>
      <c r="P16" s="82">
        <v>70489</v>
      </c>
      <c r="Q16" s="82">
        <v>75399</v>
      </c>
      <c r="R16" s="82">
        <v>78786</v>
      </c>
      <c r="S16" s="82">
        <v>84149</v>
      </c>
      <c r="T16" s="82">
        <v>89285</v>
      </c>
      <c r="U16" s="82">
        <v>97106</v>
      </c>
      <c r="V16" s="82">
        <v>108610</v>
      </c>
      <c r="W16" s="82">
        <v>127946</v>
      </c>
      <c r="X16" s="82">
        <v>133365</v>
      </c>
      <c r="Y16" s="82">
        <v>136785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134669</v>
      </c>
      <c r="C17" s="71">
        <f t="shared" si="8"/>
        <v>135775</v>
      </c>
      <c r="D17" s="71">
        <f t="shared" si="8"/>
        <v>137082</v>
      </c>
      <c r="E17" s="71">
        <f t="shared" si="8"/>
        <v>138194</v>
      </c>
      <c r="F17" s="71">
        <f t="shared" si="8"/>
        <v>139280</v>
      </c>
      <c r="G17" s="71">
        <f t="shared" si="8"/>
        <v>140449</v>
      </c>
      <c r="H17" s="71">
        <f t="shared" si="8"/>
        <v>142205</v>
      </c>
      <c r="I17" s="71">
        <f t="shared" si="8"/>
        <v>143989</v>
      </c>
      <c r="J17" s="71">
        <f t="shared" si="8"/>
        <v>146649</v>
      </c>
      <c r="K17" s="71">
        <f t="shared" si="8"/>
        <v>149265</v>
      </c>
      <c r="L17" s="71">
        <f t="shared" si="8"/>
        <v>152104</v>
      </c>
      <c r="M17" s="71">
        <f t="shared" si="8"/>
        <v>154042</v>
      </c>
      <c r="N17" s="71">
        <f t="shared" si="8"/>
        <v>156795</v>
      </c>
      <c r="O17" s="71">
        <f t="shared" si="8"/>
        <v>160313</v>
      </c>
      <c r="P17" s="71">
        <f t="shared" si="8"/>
        <v>165184</v>
      </c>
      <c r="Q17" s="71">
        <f t="shared" si="8"/>
        <v>172554</v>
      </c>
      <c r="R17" s="71">
        <f t="shared" ref="R17:V17" si="9">SUM(R18:R25)</f>
        <v>178073</v>
      </c>
      <c r="S17" s="71">
        <f t="shared" si="9"/>
        <v>183456</v>
      </c>
      <c r="T17" s="71">
        <f t="shared" si="9"/>
        <v>191004</v>
      </c>
      <c r="U17" s="71">
        <f t="shared" si="9"/>
        <v>200720</v>
      </c>
      <c r="V17" s="71">
        <f t="shared" si="9"/>
        <v>211700</v>
      </c>
      <c r="W17" s="71">
        <f t="shared" ref="W17:Y17" si="10">SUM(W18:W25)</f>
        <v>213011</v>
      </c>
      <c r="X17" s="71">
        <f t="shared" si="10"/>
        <v>215215</v>
      </c>
      <c r="Y17" s="71">
        <f t="shared" si="10"/>
        <v>225011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DA21" s="89" t="s">
        <v>351</v>
      </c>
    </row>
    <row r="22" spans="1:105" ht="12" customHeight="1" x14ac:dyDescent="0.25">
      <c r="A22" s="28" t="s">
        <v>202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134669</v>
      </c>
      <c r="C25" s="83">
        <v>135775</v>
      </c>
      <c r="D25" s="83">
        <v>137082</v>
      </c>
      <c r="E25" s="83">
        <v>138194</v>
      </c>
      <c r="F25" s="83">
        <v>139280</v>
      </c>
      <c r="G25" s="83">
        <v>140449</v>
      </c>
      <c r="H25" s="83">
        <v>142205</v>
      </c>
      <c r="I25" s="83">
        <v>143989</v>
      </c>
      <c r="J25" s="83">
        <v>146649</v>
      </c>
      <c r="K25" s="83">
        <v>149265</v>
      </c>
      <c r="L25" s="83">
        <v>152104</v>
      </c>
      <c r="M25" s="83">
        <v>154042</v>
      </c>
      <c r="N25" s="83">
        <v>156795</v>
      </c>
      <c r="O25" s="83">
        <v>160313</v>
      </c>
      <c r="P25" s="83">
        <v>165184</v>
      </c>
      <c r="Q25" s="83">
        <v>172554</v>
      </c>
      <c r="R25" s="83">
        <v>178073</v>
      </c>
      <c r="S25" s="83">
        <v>183456</v>
      </c>
      <c r="T25" s="83">
        <v>191004</v>
      </c>
      <c r="U25" s="83">
        <v>200720</v>
      </c>
      <c r="V25" s="83">
        <v>211700</v>
      </c>
      <c r="W25" s="83">
        <v>213011</v>
      </c>
      <c r="X25" s="83">
        <v>215215</v>
      </c>
      <c r="Y25" s="83">
        <v>225011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4354</v>
      </c>
      <c r="E26" s="85">
        <v>5783</v>
      </c>
      <c r="F26" s="85">
        <v>6260</v>
      </c>
      <c r="G26" s="85">
        <v>7853</v>
      </c>
      <c r="H26" s="85">
        <v>9339</v>
      </c>
      <c r="I26" s="85">
        <v>11582</v>
      </c>
      <c r="J26" s="85">
        <v>13493</v>
      </c>
      <c r="K26" s="85">
        <v>30507</v>
      </c>
      <c r="L26" s="85">
        <v>53670</v>
      </c>
      <c r="M26" s="85">
        <v>61302</v>
      </c>
      <c r="N26" s="85">
        <v>69166</v>
      </c>
      <c r="O26" s="85">
        <v>69428</v>
      </c>
      <c r="P26" s="85">
        <v>71845</v>
      </c>
      <c r="Q26" s="85">
        <v>72220</v>
      </c>
      <c r="R26" s="85">
        <v>74452</v>
      </c>
      <c r="S26" s="85">
        <v>73657</v>
      </c>
      <c r="T26" s="85">
        <v>72142</v>
      </c>
      <c r="U26" s="85">
        <v>68845</v>
      </c>
      <c r="V26" s="85">
        <v>66493</v>
      </c>
      <c r="W26" s="85">
        <v>55625</v>
      </c>
      <c r="X26" s="85">
        <v>57772</v>
      </c>
      <c r="Y26" s="85">
        <v>53965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134669</v>
      </c>
      <c r="C27" s="71">
        <f t="shared" si="11"/>
        <v>135775</v>
      </c>
      <c r="D27" s="71">
        <f t="shared" si="11"/>
        <v>137082</v>
      </c>
      <c r="E27" s="71">
        <f t="shared" si="11"/>
        <v>138194</v>
      </c>
      <c r="F27" s="71">
        <f t="shared" si="11"/>
        <v>139280</v>
      </c>
      <c r="G27" s="71">
        <f t="shared" si="11"/>
        <v>140449</v>
      </c>
      <c r="H27" s="71">
        <f t="shared" si="11"/>
        <v>142205</v>
      </c>
      <c r="I27" s="71">
        <f t="shared" si="11"/>
        <v>143989</v>
      </c>
      <c r="J27" s="71">
        <f t="shared" si="11"/>
        <v>146649</v>
      </c>
      <c r="K27" s="71">
        <f t="shared" si="11"/>
        <v>149265</v>
      </c>
      <c r="L27" s="71">
        <f t="shared" si="11"/>
        <v>152104</v>
      </c>
      <c r="M27" s="71">
        <f t="shared" si="11"/>
        <v>154042</v>
      </c>
      <c r="N27" s="71">
        <f t="shared" si="11"/>
        <v>156795</v>
      </c>
      <c r="O27" s="71">
        <f t="shared" si="11"/>
        <v>160313</v>
      </c>
      <c r="P27" s="71">
        <f t="shared" si="11"/>
        <v>165184</v>
      </c>
      <c r="Q27" s="71">
        <f t="shared" si="11"/>
        <v>172554</v>
      </c>
      <c r="R27" s="71">
        <f t="shared" ref="R27:V27" si="12">SUM(R28:R32)</f>
        <v>178073</v>
      </c>
      <c r="S27" s="71">
        <f t="shared" si="12"/>
        <v>183456</v>
      </c>
      <c r="T27" s="71">
        <f t="shared" si="12"/>
        <v>191004</v>
      </c>
      <c r="U27" s="71">
        <f t="shared" si="12"/>
        <v>200720</v>
      </c>
      <c r="V27" s="71">
        <f t="shared" si="12"/>
        <v>211700</v>
      </c>
      <c r="W27" s="71">
        <f t="shared" ref="W27:Y27" si="13">SUM(W28:W32)</f>
        <v>213011</v>
      </c>
      <c r="X27" s="71">
        <f t="shared" si="13"/>
        <v>215215</v>
      </c>
      <c r="Y27" s="71">
        <f t="shared" si="13"/>
        <v>225011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109141</v>
      </c>
      <c r="C29" s="82">
        <v>109925</v>
      </c>
      <c r="D29" s="82">
        <v>106717</v>
      </c>
      <c r="E29" s="82">
        <v>104133</v>
      </c>
      <c r="F29" s="82">
        <v>103644</v>
      </c>
      <c r="G29" s="82">
        <v>104557</v>
      </c>
      <c r="H29" s="82">
        <v>107483</v>
      </c>
      <c r="I29" s="82">
        <v>112283</v>
      </c>
      <c r="J29" s="82">
        <v>117784</v>
      </c>
      <c r="K29" s="82">
        <v>120419</v>
      </c>
      <c r="L29" s="82">
        <v>119810</v>
      </c>
      <c r="M29" s="82">
        <v>119347</v>
      </c>
      <c r="N29" s="82">
        <v>122549</v>
      </c>
      <c r="O29" s="82">
        <v>122118</v>
      </c>
      <c r="P29" s="82">
        <v>121355</v>
      </c>
      <c r="Q29" s="82">
        <v>124615</v>
      </c>
      <c r="R29" s="82">
        <v>129432</v>
      </c>
      <c r="S29" s="82">
        <v>139274</v>
      </c>
      <c r="T29" s="82">
        <v>146534</v>
      </c>
      <c r="U29" s="82">
        <v>153730</v>
      </c>
      <c r="V29" s="82">
        <v>157054</v>
      </c>
      <c r="W29" s="82">
        <v>155253</v>
      </c>
      <c r="X29" s="82">
        <v>152815</v>
      </c>
      <c r="Y29" s="82">
        <v>151007</v>
      </c>
      <c r="DA29" s="89" t="s">
        <v>359</v>
      </c>
    </row>
    <row r="30" spans="1:105" ht="12" customHeight="1" x14ac:dyDescent="0.25">
      <c r="A30" s="28" t="s">
        <v>189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25528</v>
      </c>
      <c r="C32" s="86">
        <v>25850</v>
      </c>
      <c r="D32" s="86">
        <v>30365</v>
      </c>
      <c r="E32" s="86">
        <v>34061</v>
      </c>
      <c r="F32" s="86">
        <v>35636</v>
      </c>
      <c r="G32" s="86">
        <v>35892</v>
      </c>
      <c r="H32" s="86">
        <v>34722</v>
      </c>
      <c r="I32" s="86">
        <v>31706</v>
      </c>
      <c r="J32" s="86">
        <v>28865</v>
      </c>
      <c r="K32" s="86">
        <v>28846</v>
      </c>
      <c r="L32" s="86">
        <v>32294</v>
      </c>
      <c r="M32" s="86">
        <v>34695</v>
      </c>
      <c r="N32" s="86">
        <v>34246</v>
      </c>
      <c r="O32" s="86">
        <v>38195</v>
      </c>
      <c r="P32" s="86">
        <v>43829</v>
      </c>
      <c r="Q32" s="86">
        <v>47939</v>
      </c>
      <c r="R32" s="86">
        <v>48641</v>
      </c>
      <c r="S32" s="86">
        <v>44182</v>
      </c>
      <c r="T32" s="86">
        <v>44470</v>
      </c>
      <c r="U32" s="86">
        <v>46990</v>
      </c>
      <c r="V32" s="86">
        <v>54646</v>
      </c>
      <c r="W32" s="86">
        <v>57758</v>
      </c>
      <c r="X32" s="86">
        <v>62400</v>
      </c>
      <c r="Y32" s="86">
        <v>74004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43.957321780476789</v>
      </c>
      <c r="C3" s="65">
        <f t="shared" si="0"/>
        <v>41.39383863640721</v>
      </c>
      <c r="D3" s="65">
        <f t="shared" si="0"/>
        <v>44.326663698160573</v>
      </c>
      <c r="E3" s="65">
        <f t="shared" si="0"/>
        <v>48.68524856018027</v>
      </c>
      <c r="F3" s="65">
        <f t="shared" si="0"/>
        <v>46.868180173845808</v>
      </c>
      <c r="G3" s="65">
        <f t="shared" si="0"/>
        <v>46.663785337985495</v>
      </c>
      <c r="H3" s="65">
        <f t="shared" si="0"/>
        <v>48.200305680756188</v>
      </c>
      <c r="I3" s="65">
        <f t="shared" si="0"/>
        <v>46.915873006853737</v>
      </c>
      <c r="J3" s="65">
        <f t="shared" si="0"/>
        <v>46.773749984628601</v>
      </c>
      <c r="K3" s="65">
        <f t="shared" si="0"/>
        <v>41.141683105733847</v>
      </c>
      <c r="L3" s="65">
        <f t="shared" si="0"/>
        <v>44.85542510099728</v>
      </c>
      <c r="M3" s="65">
        <f t="shared" si="0"/>
        <v>44.333010990519966</v>
      </c>
      <c r="N3" s="65">
        <f t="shared" si="0"/>
        <v>47.474474736680946</v>
      </c>
      <c r="O3" s="65">
        <f t="shared" si="0"/>
        <v>47.945335295903746</v>
      </c>
      <c r="P3" s="65">
        <f t="shared" si="0"/>
        <v>47.552903456337653</v>
      </c>
      <c r="Q3" s="65">
        <f t="shared" si="0"/>
        <v>52.794117562472081</v>
      </c>
      <c r="R3" s="65">
        <f t="shared" ref="R3:V3" si="1">SUM(R4,R15,R17,R27)</f>
        <v>50.833095024759174</v>
      </c>
      <c r="S3" s="65">
        <f t="shared" si="1"/>
        <v>58.150100040301155</v>
      </c>
      <c r="T3" s="65">
        <f t="shared" si="1"/>
        <v>58.967746250119419</v>
      </c>
      <c r="U3" s="65">
        <f t="shared" si="1"/>
        <v>63.26671921276391</v>
      </c>
      <c r="V3" s="65">
        <f t="shared" si="1"/>
        <v>66.328460877042119</v>
      </c>
      <c r="W3" s="65">
        <f t="shared" ref="W3:Y3" si="2">SUM(W4,W15,W17,W27)</f>
        <v>68.787451036591179</v>
      </c>
      <c r="X3" s="65">
        <f t="shared" si="2"/>
        <v>72.295949847877566</v>
      </c>
      <c r="Y3" s="65">
        <f t="shared" si="2"/>
        <v>68.875904921415753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5.1335009198191104</v>
      </c>
      <c r="C4" s="69">
        <f t="shared" si="3"/>
        <v>5.1879040161408438</v>
      </c>
      <c r="D4" s="69">
        <f t="shared" si="3"/>
        <v>7.1494895854326019</v>
      </c>
      <c r="E4" s="69">
        <f t="shared" si="3"/>
        <v>8.8117904277719656</v>
      </c>
      <c r="F4" s="69">
        <f t="shared" si="3"/>
        <v>7.5195980668057727</v>
      </c>
      <c r="G4" s="69">
        <f t="shared" si="3"/>
        <v>7.3132053468178073</v>
      </c>
      <c r="H4" s="69">
        <f t="shared" si="3"/>
        <v>7.7335202440708439</v>
      </c>
      <c r="I4" s="69">
        <f t="shared" si="3"/>
        <v>7.0557305725336779</v>
      </c>
      <c r="J4" s="69">
        <f t="shared" si="3"/>
        <v>6.4005715625931137</v>
      </c>
      <c r="K4" s="69">
        <f t="shared" si="3"/>
        <v>6.033467804306893</v>
      </c>
      <c r="L4" s="69">
        <f t="shared" si="3"/>
        <v>7.3717897316979233</v>
      </c>
      <c r="M4" s="69">
        <f t="shared" si="3"/>
        <v>6.7482504207527096</v>
      </c>
      <c r="N4" s="69">
        <f t="shared" si="3"/>
        <v>8.0042152107402842</v>
      </c>
      <c r="O4" s="69">
        <f t="shared" si="3"/>
        <v>8.0231572249553427</v>
      </c>
      <c r="P4" s="69">
        <f t="shared" si="3"/>
        <v>7.7973711644404613</v>
      </c>
      <c r="Q4" s="69">
        <f t="shared" si="3"/>
        <v>10.121527311647798</v>
      </c>
      <c r="R4" s="69">
        <f t="shared" ref="R4:V4" si="4">SUM(R5:R14)</f>
        <v>7.6183126799238057</v>
      </c>
      <c r="S4" s="69">
        <f t="shared" si="4"/>
        <v>12.750208316207789</v>
      </c>
      <c r="T4" s="69">
        <f t="shared" si="4"/>
        <v>8.9547593631654028</v>
      </c>
      <c r="U4" s="69">
        <f t="shared" si="4"/>
        <v>10.71435296471414</v>
      </c>
      <c r="V4" s="69">
        <f t="shared" si="4"/>
        <v>12.600498809787346</v>
      </c>
      <c r="W4" s="69">
        <f t="shared" ref="W4:Y4" si="5">SUM(W5:W14)</f>
        <v>13.90648407795261</v>
      </c>
      <c r="X4" s="69">
        <f t="shared" si="5"/>
        <v>16.803677003921351</v>
      </c>
      <c r="Y4" s="69">
        <f t="shared" si="5"/>
        <v>16.778006761218911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4.0467710572394697</v>
      </c>
      <c r="C6" s="72">
        <v>4.256306448319858</v>
      </c>
      <c r="D6" s="72">
        <v>5.8747077699423196</v>
      </c>
      <c r="E6" s="72">
        <v>6.9525548932025014</v>
      </c>
      <c r="F6" s="72">
        <v>5.4778442175382676</v>
      </c>
      <c r="G6" s="72">
        <v>5.301748652735311</v>
      </c>
      <c r="H6" s="72">
        <v>5.2713410304100394</v>
      </c>
      <c r="I6" s="72">
        <v>4.404665201565507</v>
      </c>
      <c r="J6" s="72">
        <v>3.7055228739780977</v>
      </c>
      <c r="K6" s="72">
        <v>3.7696160948736868</v>
      </c>
      <c r="L6" s="72">
        <v>3.3910316259246782</v>
      </c>
      <c r="M6" s="72">
        <v>3.0504831592978388</v>
      </c>
      <c r="N6" s="72">
        <v>3.8480963361615856</v>
      </c>
      <c r="O6" s="72">
        <v>4.0411683156189149</v>
      </c>
      <c r="P6" s="72">
        <v>3.7342148090742193</v>
      </c>
      <c r="Q6" s="72">
        <v>5.0551065252698892</v>
      </c>
      <c r="R6" s="72">
        <v>2.9785420846469841</v>
      </c>
      <c r="S6" s="72">
        <v>4.8057131938473221</v>
      </c>
      <c r="T6" s="72">
        <v>0.86684818954810672</v>
      </c>
      <c r="U6" s="72">
        <v>2.0029043661029848</v>
      </c>
      <c r="V6" s="72">
        <v>2.7764020254132054</v>
      </c>
      <c r="W6" s="72">
        <v>2.0589758287952611</v>
      </c>
      <c r="X6" s="72">
        <v>3.6377854208464702</v>
      </c>
      <c r="Y6" s="72">
        <v>2.2522881436896851</v>
      </c>
      <c r="DA6" s="89" t="s">
        <v>365</v>
      </c>
    </row>
    <row r="7" spans="1:105" ht="12" customHeight="1" x14ac:dyDescent="0.25">
      <c r="A7" s="28" t="s">
        <v>200</v>
      </c>
      <c r="B7" s="72">
        <v>0.22631996292300194</v>
      </c>
      <c r="C7" s="72">
        <v>0.22631996292300191</v>
      </c>
      <c r="D7" s="72">
        <v>0.22908080451475848</v>
      </c>
      <c r="E7" s="72">
        <v>0.22908080451475851</v>
      </c>
      <c r="F7" s="72">
        <v>0.22908080451475857</v>
      </c>
      <c r="G7" s="72">
        <v>0.22780748643494772</v>
      </c>
      <c r="H7" s="72">
        <v>0.22445585752129027</v>
      </c>
      <c r="I7" s="72">
        <v>0.22089118828567145</v>
      </c>
      <c r="J7" s="72">
        <v>0.22445585752129021</v>
      </c>
      <c r="K7" s="72">
        <v>0.2278074864349478</v>
      </c>
      <c r="L7" s="72">
        <v>0.22445585752129035</v>
      </c>
      <c r="M7" s="72">
        <v>0.22089118828567153</v>
      </c>
      <c r="N7" s="72">
        <v>0.22445585752129024</v>
      </c>
      <c r="O7" s="72">
        <v>0.2278074864349478</v>
      </c>
      <c r="P7" s="72">
        <v>0.22445585752129024</v>
      </c>
      <c r="Q7" s="72">
        <v>0.23097274405163026</v>
      </c>
      <c r="R7" s="72">
        <v>0.22445585752129021</v>
      </c>
      <c r="S7" s="72">
        <v>0.23009458297506322</v>
      </c>
      <c r="T7" s="72">
        <v>5.6491831470335534E-2</v>
      </c>
      <c r="U7" s="72">
        <v>4.1100601891660211E-2</v>
      </c>
      <c r="V7" s="72">
        <v>2.5709372312983082E-2</v>
      </c>
      <c r="W7" s="72">
        <v>2.6741186586415115E-2</v>
      </c>
      <c r="X7" s="72">
        <v>3.0782459157352449E-2</v>
      </c>
      <c r="Y7" s="72">
        <v>2.364574376612261E-2</v>
      </c>
      <c r="DA7" s="89" t="s">
        <v>366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367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0.74041272570937222</v>
      </c>
      <c r="M9" s="72">
        <v>0.71650902837489294</v>
      </c>
      <c r="N9" s="72">
        <v>0.95537403267411858</v>
      </c>
      <c r="O9" s="72">
        <v>0.85984522785898454</v>
      </c>
      <c r="P9" s="72">
        <v>1.0748065348237317</v>
      </c>
      <c r="Q9" s="72">
        <v>1.1464316423043839</v>
      </c>
      <c r="R9" s="72">
        <v>1.0867583834909713</v>
      </c>
      <c r="S9" s="72">
        <v>1.354514187446259</v>
      </c>
      <c r="T9" s="72">
        <v>1.3377472055030086</v>
      </c>
      <c r="U9" s="72">
        <v>1.6741186586414447</v>
      </c>
      <c r="V9" s="72">
        <v>1.4416165090283743</v>
      </c>
      <c r="W9" s="72">
        <v>1.5659501289767859</v>
      </c>
      <c r="X9" s="72">
        <v>1.1400687876182292</v>
      </c>
      <c r="Y9" s="72">
        <v>0.87575236457437544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0.38792912696456333</v>
      </c>
      <c r="C12" s="72">
        <v>0.3859438865874012</v>
      </c>
      <c r="D12" s="72">
        <v>0.5700716696635536</v>
      </c>
      <c r="E12" s="72">
        <v>0.98006717860227943</v>
      </c>
      <c r="F12" s="72">
        <v>1.022934208216115</v>
      </c>
      <c r="G12" s="72">
        <v>1.0156764011749821</v>
      </c>
      <c r="H12" s="72">
        <v>1.2580705517444204</v>
      </c>
      <c r="I12" s="72">
        <v>1.4278537233989099</v>
      </c>
      <c r="J12" s="72">
        <v>1.380318550611906</v>
      </c>
      <c r="K12" s="72">
        <v>1.2410126773707004</v>
      </c>
      <c r="L12" s="72">
        <v>1.8127190817482912</v>
      </c>
      <c r="M12" s="72">
        <v>1.7255640583579381</v>
      </c>
      <c r="N12" s="72">
        <v>2.0755226838118594</v>
      </c>
      <c r="O12" s="72">
        <v>2.0430165088232304</v>
      </c>
      <c r="P12" s="72">
        <v>2.0011199187074586</v>
      </c>
      <c r="Q12" s="72">
        <v>2.7348463527966285</v>
      </c>
      <c r="R12" s="72">
        <v>2.2831358958955059</v>
      </c>
      <c r="S12" s="72">
        <v>3.0734083747948553</v>
      </c>
      <c r="T12" s="72">
        <v>3.1213946264083972</v>
      </c>
      <c r="U12" s="72">
        <v>3.7460766255757711</v>
      </c>
      <c r="V12" s="72">
        <v>3.9524914604686279</v>
      </c>
      <c r="W12" s="72">
        <v>4.5425334872851062</v>
      </c>
      <c r="X12" s="72">
        <v>4.8504610802087864</v>
      </c>
      <c r="Y12" s="72">
        <v>5.1027175942627023</v>
      </c>
      <c r="DA12" s="89" t="s">
        <v>371</v>
      </c>
    </row>
    <row r="13" spans="1:105" ht="12" customHeight="1" x14ac:dyDescent="0.25">
      <c r="A13" s="73" t="s">
        <v>94</v>
      </c>
      <c r="B13" s="74">
        <v>0.43552726612633563</v>
      </c>
      <c r="C13" s="74">
        <v>0.28421334966559897</v>
      </c>
      <c r="D13" s="74">
        <v>0.42141916197915563</v>
      </c>
      <c r="E13" s="74">
        <v>0.596304838163359</v>
      </c>
      <c r="F13" s="74">
        <v>0.73610824556730159</v>
      </c>
      <c r="G13" s="74">
        <v>0.7160703271614749</v>
      </c>
      <c r="H13" s="74">
        <v>0.93152574909335362</v>
      </c>
      <c r="I13" s="74">
        <v>0.96272108248064847</v>
      </c>
      <c r="J13" s="74">
        <v>1.0550155265801811</v>
      </c>
      <c r="K13" s="74">
        <v>0.75886233908021372</v>
      </c>
      <c r="L13" s="74">
        <v>1.1624408156478623</v>
      </c>
      <c r="M13" s="74">
        <v>0.99752901300580288</v>
      </c>
      <c r="N13" s="74">
        <v>0.86452535094399263</v>
      </c>
      <c r="O13" s="74">
        <v>0.80351068732192188</v>
      </c>
      <c r="P13" s="74">
        <v>0.71738024059355265</v>
      </c>
      <c r="Q13" s="74">
        <v>0.89410893390669366</v>
      </c>
      <c r="R13" s="74">
        <v>1.006490235919852</v>
      </c>
      <c r="S13" s="74">
        <v>3.2275613070831288</v>
      </c>
      <c r="T13" s="74">
        <v>3.5337806325462391</v>
      </c>
      <c r="U13" s="74">
        <v>3.2010751158007613</v>
      </c>
      <c r="V13" s="74">
        <v>4.3576722873663831</v>
      </c>
      <c r="W13" s="74">
        <v>5.67155551737343</v>
      </c>
      <c r="X13" s="74">
        <v>7.1006512427538233</v>
      </c>
      <c r="Y13" s="74">
        <v>8.4951438096725926</v>
      </c>
      <c r="DA13" s="90" t="s">
        <v>372</v>
      </c>
    </row>
    <row r="14" spans="1:105" ht="12" customHeight="1" x14ac:dyDescent="0.25">
      <c r="A14" s="75" t="s">
        <v>97</v>
      </c>
      <c r="B14" s="76">
        <v>3.6953506565739883E-2</v>
      </c>
      <c r="C14" s="76">
        <v>3.5120368644983531E-2</v>
      </c>
      <c r="D14" s="76">
        <v>5.4210179332814537E-2</v>
      </c>
      <c r="E14" s="76">
        <v>5.3782713289066218E-2</v>
      </c>
      <c r="F14" s="76">
        <v>5.3630590969330386E-2</v>
      </c>
      <c r="G14" s="76">
        <v>5.1902479311091612E-2</v>
      </c>
      <c r="H14" s="76">
        <v>4.8127055301741072E-2</v>
      </c>
      <c r="I14" s="76">
        <v>3.959937680294176E-2</v>
      </c>
      <c r="J14" s="76">
        <v>3.525875390163849E-2</v>
      </c>
      <c r="K14" s="76">
        <v>3.6169206547344915E-2</v>
      </c>
      <c r="L14" s="76">
        <v>4.0729625146429652E-2</v>
      </c>
      <c r="M14" s="76">
        <v>3.7273973430564974E-2</v>
      </c>
      <c r="N14" s="76">
        <v>3.6240949627437326E-2</v>
      </c>
      <c r="O14" s="76">
        <v>4.7808998897342109E-2</v>
      </c>
      <c r="P14" s="76">
        <v>4.5393803720208604E-2</v>
      </c>
      <c r="Q14" s="76">
        <v>6.0061113318573535E-2</v>
      </c>
      <c r="R14" s="76">
        <v>3.8930222449201628E-2</v>
      </c>
      <c r="S14" s="76">
        <v>5.8916670061162087E-2</v>
      </c>
      <c r="T14" s="76">
        <v>3.8496877689314868E-2</v>
      </c>
      <c r="U14" s="76">
        <v>4.907759670151729E-2</v>
      </c>
      <c r="V14" s="76">
        <v>4.6607155197771893E-2</v>
      </c>
      <c r="W14" s="76">
        <v>4.0727928935611543E-2</v>
      </c>
      <c r="X14" s="76">
        <v>4.3928013336688006E-2</v>
      </c>
      <c r="Y14" s="76">
        <v>2.8459105253430712E-2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8.8717685505126873</v>
      </c>
      <c r="C15" s="69">
        <f t="shared" si="6"/>
        <v>9.9805794907208121</v>
      </c>
      <c r="D15" s="69">
        <f t="shared" si="6"/>
        <v>7.7728890397789652</v>
      </c>
      <c r="E15" s="69">
        <f t="shared" si="6"/>
        <v>11.59373722832647</v>
      </c>
      <c r="F15" s="69">
        <f t="shared" si="6"/>
        <v>6.0471039986150306</v>
      </c>
      <c r="G15" s="69">
        <f t="shared" si="6"/>
        <v>5.7627394848965405</v>
      </c>
      <c r="H15" s="69">
        <f t="shared" si="6"/>
        <v>7.497055436682726</v>
      </c>
      <c r="I15" s="69">
        <f t="shared" si="6"/>
        <v>7.8508571937862399</v>
      </c>
      <c r="J15" s="69">
        <f t="shared" si="6"/>
        <v>6.8365340756412385</v>
      </c>
      <c r="K15" s="69">
        <f t="shared" si="6"/>
        <v>7.4747016449666939</v>
      </c>
      <c r="L15" s="69">
        <f t="shared" si="6"/>
        <v>6.3046001153006879</v>
      </c>
      <c r="M15" s="69">
        <f t="shared" si="6"/>
        <v>6.910859999857375</v>
      </c>
      <c r="N15" s="69">
        <f t="shared" si="6"/>
        <v>12.210536473291368</v>
      </c>
      <c r="O15" s="69">
        <f t="shared" si="6"/>
        <v>8.7076483733762959</v>
      </c>
      <c r="P15" s="69">
        <f t="shared" si="6"/>
        <v>9.0241456954266557</v>
      </c>
      <c r="Q15" s="69">
        <f t="shared" si="6"/>
        <v>8.7724753988726505</v>
      </c>
      <c r="R15" s="69">
        <f t="shared" si="6"/>
        <v>8.5585650138530571</v>
      </c>
      <c r="S15" s="69">
        <f t="shared" si="6"/>
        <v>11.973774720550315</v>
      </c>
      <c r="T15" s="69">
        <f t="shared" si="6"/>
        <v>10.519776440240769</v>
      </c>
      <c r="U15" s="69">
        <f t="shared" si="6"/>
        <v>11.889677080347759</v>
      </c>
      <c r="V15" s="69">
        <f t="shared" si="6"/>
        <v>13.268104518964345</v>
      </c>
      <c r="W15" s="69">
        <f t="shared" si="6"/>
        <v>18.344684455062634</v>
      </c>
      <c r="X15" s="69">
        <f t="shared" si="6"/>
        <v>16.427510270373567</v>
      </c>
      <c r="Y15" s="69">
        <f t="shared" si="6"/>
        <v>14.244888697812177</v>
      </c>
      <c r="DA15" s="88" t="s">
        <v>247</v>
      </c>
    </row>
    <row r="16" spans="1:105" ht="12" customHeight="1" x14ac:dyDescent="0.25">
      <c r="A16" s="28" t="s">
        <v>91</v>
      </c>
      <c r="B16" s="72">
        <v>8.8717685505126873</v>
      </c>
      <c r="C16" s="72">
        <v>9.9805794907208121</v>
      </c>
      <c r="D16" s="72">
        <v>7.7728890397789652</v>
      </c>
      <c r="E16" s="72">
        <v>11.59373722832647</v>
      </c>
      <c r="F16" s="72">
        <v>6.0471039986150306</v>
      </c>
      <c r="G16" s="72">
        <v>5.7627394848965405</v>
      </c>
      <c r="H16" s="72">
        <v>7.497055436682726</v>
      </c>
      <c r="I16" s="72">
        <v>7.8508571937862399</v>
      </c>
      <c r="J16" s="72">
        <v>6.8365340756412385</v>
      </c>
      <c r="K16" s="72">
        <v>7.4747016449666939</v>
      </c>
      <c r="L16" s="72">
        <v>6.3046001153006879</v>
      </c>
      <c r="M16" s="72">
        <v>6.910859999857375</v>
      </c>
      <c r="N16" s="72">
        <v>12.210536473291368</v>
      </c>
      <c r="O16" s="72">
        <v>8.7076483733762959</v>
      </c>
      <c r="P16" s="72">
        <v>9.0241456954266557</v>
      </c>
      <c r="Q16" s="72">
        <v>8.7724753988726505</v>
      </c>
      <c r="R16" s="72">
        <v>8.5585650138530571</v>
      </c>
      <c r="S16" s="72">
        <v>11.973774720550315</v>
      </c>
      <c r="T16" s="72">
        <v>10.519776440240769</v>
      </c>
      <c r="U16" s="72">
        <v>11.889677080347759</v>
      </c>
      <c r="V16" s="72">
        <v>13.268104518964345</v>
      </c>
      <c r="W16" s="72">
        <v>18.344684455062634</v>
      </c>
      <c r="X16" s="72">
        <v>16.427510270373567</v>
      </c>
      <c r="Y16" s="72">
        <v>14.244888697812177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16.863142113631074</v>
      </c>
      <c r="C17" s="69">
        <f t="shared" si="7"/>
        <v>14.151824935058437</v>
      </c>
      <c r="D17" s="69">
        <f t="shared" si="7"/>
        <v>17.20445251591789</v>
      </c>
      <c r="E17" s="69">
        <f t="shared" si="7"/>
        <v>16.788301765465352</v>
      </c>
      <c r="F17" s="69">
        <f t="shared" si="7"/>
        <v>20.259202213549074</v>
      </c>
      <c r="G17" s="69">
        <f t="shared" si="7"/>
        <v>20.829021666159228</v>
      </c>
      <c r="H17" s="69">
        <f t="shared" si="7"/>
        <v>21.491824780169882</v>
      </c>
      <c r="I17" s="69">
        <f t="shared" si="7"/>
        <v>21.195320467108733</v>
      </c>
      <c r="J17" s="69">
        <f t="shared" si="7"/>
        <v>21.20065853649162</v>
      </c>
      <c r="K17" s="69">
        <f t="shared" si="7"/>
        <v>14.399449997224878</v>
      </c>
      <c r="L17" s="69">
        <f t="shared" si="7"/>
        <v>17.671918755557439</v>
      </c>
      <c r="M17" s="69">
        <f t="shared" si="7"/>
        <v>17.794395440806486</v>
      </c>
      <c r="N17" s="69">
        <f t="shared" si="7"/>
        <v>15.179601540253689</v>
      </c>
      <c r="O17" s="69">
        <f t="shared" si="7"/>
        <v>17.186460630968345</v>
      </c>
      <c r="P17" s="69">
        <f t="shared" si="7"/>
        <v>17.308831331024802</v>
      </c>
      <c r="Q17" s="69">
        <f t="shared" si="7"/>
        <v>18.969446295424113</v>
      </c>
      <c r="R17" s="69">
        <f t="shared" ref="R17:V17" si="8">SUM(R18:R26)</f>
        <v>18.753966190940119</v>
      </c>
      <c r="S17" s="69">
        <f t="shared" si="8"/>
        <v>20.331538306473671</v>
      </c>
      <c r="T17" s="69">
        <f t="shared" si="8"/>
        <v>25.506305149794045</v>
      </c>
      <c r="U17" s="69">
        <f t="shared" si="8"/>
        <v>26.939841132143503</v>
      </c>
      <c r="V17" s="69">
        <f t="shared" si="8"/>
        <v>26.665010282089813</v>
      </c>
      <c r="W17" s="69">
        <f t="shared" ref="W17:Y17" si="9">SUM(W18:W26)</f>
        <v>23.422310131453642</v>
      </c>
      <c r="X17" s="69">
        <f t="shared" si="9"/>
        <v>27.542272590520501</v>
      </c>
      <c r="Y17" s="69">
        <f t="shared" si="9"/>
        <v>25.847477434708274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378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16.863142113631074</v>
      </c>
      <c r="C25" s="74">
        <v>14.151824935058437</v>
      </c>
      <c r="D25" s="74">
        <v>16.965587511618665</v>
      </c>
      <c r="E25" s="74">
        <v>16.477811653685471</v>
      </c>
      <c r="F25" s="74">
        <v>19.853183296954061</v>
      </c>
      <c r="G25" s="74">
        <v>20.303570247414601</v>
      </c>
      <c r="H25" s="74">
        <v>20.846940859275644</v>
      </c>
      <c r="I25" s="74">
        <v>20.407100346730402</v>
      </c>
      <c r="J25" s="74">
        <v>20.293005913963675</v>
      </c>
      <c r="K25" s="74">
        <v>13.467979661885238</v>
      </c>
      <c r="L25" s="74">
        <v>14.094704654095702</v>
      </c>
      <c r="M25" s="74">
        <v>14.010130608476306</v>
      </c>
      <c r="N25" s="74">
        <v>11.034201712222735</v>
      </c>
      <c r="O25" s="74">
        <v>12.820080579377631</v>
      </c>
      <c r="P25" s="74">
        <v>12.669966326725575</v>
      </c>
      <c r="Q25" s="74">
        <v>14.163857301443029</v>
      </c>
      <c r="R25" s="74">
        <v>13.809856130750953</v>
      </c>
      <c r="S25" s="74">
        <v>15.342802278958624</v>
      </c>
      <c r="T25" s="74">
        <v>20.475694659682265</v>
      </c>
      <c r="U25" s="74">
        <v>21.871741390097071</v>
      </c>
      <c r="V25" s="74">
        <v>21.549877006079495</v>
      </c>
      <c r="W25" s="74">
        <v>19.822482100499215</v>
      </c>
      <c r="X25" s="74">
        <v>24.332728308491266</v>
      </c>
      <c r="Y25" s="74">
        <v>22.960203144080587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0.23886500429922611</v>
      </c>
      <c r="E26" s="77">
        <v>0.31049011177987962</v>
      </c>
      <c r="F26" s="77">
        <v>0.40601891659501288</v>
      </c>
      <c r="G26" s="77">
        <v>0.52545141874462586</v>
      </c>
      <c r="H26" s="77">
        <v>0.64488392089423896</v>
      </c>
      <c r="I26" s="77">
        <v>0.78822012037833178</v>
      </c>
      <c r="J26" s="77">
        <v>0.90765262252794487</v>
      </c>
      <c r="K26" s="77">
        <v>0.93147033533963886</v>
      </c>
      <c r="L26" s="77">
        <v>3.5772141014617369</v>
      </c>
      <c r="M26" s="77">
        <v>3.7842648323301811</v>
      </c>
      <c r="N26" s="77">
        <v>4.1453998280309543</v>
      </c>
      <c r="O26" s="77">
        <v>4.3663800515907134</v>
      </c>
      <c r="P26" s="77">
        <v>4.6388650042992259</v>
      </c>
      <c r="Q26" s="77">
        <v>4.8055889939810834</v>
      </c>
      <c r="R26" s="77">
        <v>4.9441100601891659</v>
      </c>
      <c r="S26" s="77">
        <v>4.9887360275150474</v>
      </c>
      <c r="T26" s="77">
        <v>5.0306104901117799</v>
      </c>
      <c r="U26" s="77">
        <v>5.0680997420464324</v>
      </c>
      <c r="V26" s="77">
        <v>5.1151332760103179</v>
      </c>
      <c r="W26" s="77">
        <v>3.5998280309544279</v>
      </c>
      <c r="X26" s="77">
        <v>3.2095442820292339</v>
      </c>
      <c r="Y26" s="77">
        <v>2.8872742906276869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13.088910196513922</v>
      </c>
      <c r="C27" s="69">
        <f t="shared" si="10"/>
        <v>12.073530194487116</v>
      </c>
      <c r="D27" s="69">
        <f t="shared" si="10"/>
        <v>12.199832557031113</v>
      </c>
      <c r="E27" s="69">
        <f t="shared" si="10"/>
        <v>11.491419138616479</v>
      </c>
      <c r="F27" s="69">
        <f t="shared" si="10"/>
        <v>13.042275894875935</v>
      </c>
      <c r="G27" s="69">
        <f t="shared" si="10"/>
        <v>12.758818840111923</v>
      </c>
      <c r="H27" s="69">
        <f t="shared" si="10"/>
        <v>11.477905219832733</v>
      </c>
      <c r="I27" s="69">
        <f t="shared" si="10"/>
        <v>10.813964773425084</v>
      </c>
      <c r="J27" s="69">
        <f t="shared" si="10"/>
        <v>12.335985809902629</v>
      </c>
      <c r="K27" s="69">
        <f t="shared" si="10"/>
        <v>13.234063659235384</v>
      </c>
      <c r="L27" s="69">
        <f t="shared" si="10"/>
        <v>13.507116498441228</v>
      </c>
      <c r="M27" s="69">
        <f t="shared" si="10"/>
        <v>12.8795051291034</v>
      </c>
      <c r="N27" s="69">
        <f t="shared" si="10"/>
        <v>12.080121512395609</v>
      </c>
      <c r="O27" s="69">
        <f t="shared" si="10"/>
        <v>14.028069066603763</v>
      </c>
      <c r="P27" s="69">
        <f t="shared" si="10"/>
        <v>13.42255526544573</v>
      </c>
      <c r="Q27" s="69">
        <f t="shared" si="10"/>
        <v>14.930668556527522</v>
      </c>
      <c r="R27" s="69">
        <f t="shared" ref="R27:V27" si="11">SUM(R28:R32)</f>
        <v>15.902251140042196</v>
      </c>
      <c r="S27" s="69">
        <f t="shared" si="11"/>
        <v>13.094578697069384</v>
      </c>
      <c r="T27" s="69">
        <f t="shared" si="11"/>
        <v>13.986905296919202</v>
      </c>
      <c r="U27" s="69">
        <f t="shared" si="11"/>
        <v>13.722848035558506</v>
      </c>
      <c r="V27" s="69">
        <f t="shared" si="11"/>
        <v>13.794847266200614</v>
      </c>
      <c r="W27" s="69">
        <f t="shared" ref="W27:Y27" si="12">SUM(W28:W32)</f>
        <v>13.113972372122294</v>
      </c>
      <c r="X27" s="69">
        <f t="shared" si="12"/>
        <v>11.522489983062144</v>
      </c>
      <c r="Y27" s="69">
        <f t="shared" si="12"/>
        <v>12.005532027676388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10.839237940153252</v>
      </c>
      <c r="C29" s="72">
        <v>10.629702549072864</v>
      </c>
      <c r="D29" s="72">
        <v>9.9416856411499346</v>
      </c>
      <c r="E29" s="72">
        <v>8.8638385178897501</v>
      </c>
      <c r="F29" s="72">
        <v>10.338549193553986</v>
      </c>
      <c r="G29" s="72">
        <v>10.079936643911291</v>
      </c>
      <c r="H29" s="72">
        <v>9.0116340340783516</v>
      </c>
      <c r="I29" s="72">
        <v>8.7795996307646735</v>
      </c>
      <c r="J29" s="72">
        <v>10.577452190510293</v>
      </c>
      <c r="K29" s="72">
        <v>11.612069201772913</v>
      </c>
      <c r="L29" s="72">
        <v>10.891943438563711</v>
      </c>
      <c r="M29" s="72">
        <v>10.13378167303234</v>
      </c>
      <c r="N29" s="72">
        <v>10.434878728326805</v>
      </c>
      <c r="O29" s="72">
        <v>11.340516981027683</v>
      </c>
      <c r="P29" s="72">
        <v>10.54876025541417</v>
      </c>
      <c r="Q29" s="72">
        <v>11.425289003534917</v>
      </c>
      <c r="R29" s="72">
        <v>11.304432979841406</v>
      </c>
      <c r="S29" s="72">
        <v>11.363762300563677</v>
      </c>
      <c r="T29" s="72">
        <v>11.551638482850864</v>
      </c>
      <c r="U29" s="72">
        <v>11.073707843699246</v>
      </c>
      <c r="V29" s="72">
        <v>11.112162033056274</v>
      </c>
      <c r="W29" s="72">
        <v>10.713337154867679</v>
      </c>
      <c r="X29" s="72">
        <v>8.5159549058947164</v>
      </c>
      <c r="Y29" s="72">
        <v>8.8950033438425535</v>
      </c>
      <c r="DA29" s="89" t="s">
        <v>385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2.249672256360669</v>
      </c>
      <c r="C32" s="77">
        <v>1.443827645414252</v>
      </c>
      <c r="D32" s="77">
        <v>2.2581469158811793</v>
      </c>
      <c r="E32" s="77">
        <v>2.6275806207267283</v>
      </c>
      <c r="F32" s="77">
        <v>2.7037267013219504</v>
      </c>
      <c r="G32" s="77">
        <v>2.6788821962006324</v>
      </c>
      <c r="H32" s="77">
        <v>2.466271185754382</v>
      </c>
      <c r="I32" s="77">
        <v>2.0343651426604112</v>
      </c>
      <c r="J32" s="77">
        <v>1.7585336193923362</v>
      </c>
      <c r="K32" s="77">
        <v>1.6219944574624703</v>
      </c>
      <c r="L32" s="77">
        <v>2.6151730598775176</v>
      </c>
      <c r="M32" s="77">
        <v>2.7457234560710591</v>
      </c>
      <c r="N32" s="77">
        <v>1.6452427840688035</v>
      </c>
      <c r="O32" s="77">
        <v>2.6875520855760797</v>
      </c>
      <c r="P32" s="77">
        <v>2.8737950100315599</v>
      </c>
      <c r="Q32" s="77">
        <v>3.5053795529926042</v>
      </c>
      <c r="R32" s="77">
        <v>4.5978181602007906</v>
      </c>
      <c r="S32" s="77">
        <v>1.7308163965057071</v>
      </c>
      <c r="T32" s="77">
        <v>2.4352668140683384</v>
      </c>
      <c r="U32" s="77">
        <v>2.6491401918592592</v>
      </c>
      <c r="V32" s="77">
        <v>2.6826852331443405</v>
      </c>
      <c r="W32" s="77">
        <v>2.4006352172546146</v>
      </c>
      <c r="X32" s="77">
        <v>3.0065350771674266</v>
      </c>
      <c r="Y32" s="77">
        <v>3.1105286838338353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35.680573159785411</v>
      </c>
      <c r="C3" s="65">
        <f t="shared" si="0"/>
        <v>36.971845977910249</v>
      </c>
      <c r="D3" s="65">
        <f t="shared" si="0"/>
        <v>36.416850569581165</v>
      </c>
      <c r="E3" s="65">
        <f t="shared" si="0"/>
        <v>46.577333118206369</v>
      </c>
      <c r="F3" s="65">
        <f t="shared" si="0"/>
        <v>37.777171421381652</v>
      </c>
      <c r="G3" s="65">
        <f t="shared" si="0"/>
        <v>38.367642411631607</v>
      </c>
      <c r="H3" s="65">
        <f t="shared" si="0"/>
        <v>44.839892864903319</v>
      </c>
      <c r="I3" s="65">
        <f t="shared" si="0"/>
        <v>46.603898843629821</v>
      </c>
      <c r="J3" s="65">
        <f t="shared" si="0"/>
        <v>45.016893601181017</v>
      </c>
      <c r="K3" s="65">
        <f t="shared" si="0"/>
        <v>44.610187141497263</v>
      </c>
      <c r="L3" s="65">
        <f t="shared" si="0"/>
        <v>47.049351867378796</v>
      </c>
      <c r="M3" s="65">
        <f t="shared" si="0"/>
        <v>49.525962186223573</v>
      </c>
      <c r="N3" s="65">
        <f t="shared" si="0"/>
        <v>69.074882640562706</v>
      </c>
      <c r="O3" s="65">
        <f t="shared" si="0"/>
        <v>60.90441609834042</v>
      </c>
      <c r="P3" s="65">
        <f t="shared" si="0"/>
        <v>63.251985550336997</v>
      </c>
      <c r="Q3" s="65">
        <f t="shared" si="0"/>
        <v>68.842689900155904</v>
      </c>
      <c r="R3" s="65">
        <f t="shared" ref="R3:V3" si="1">SUM(R4,R15,R17,R27)</f>
        <v>68.186100885501261</v>
      </c>
      <c r="S3" s="65">
        <f t="shared" si="1"/>
        <v>88.368584059678909</v>
      </c>
      <c r="T3" s="65">
        <f t="shared" si="1"/>
        <v>86.346074090047466</v>
      </c>
      <c r="U3" s="65">
        <f t="shared" si="1"/>
        <v>97.618494513313152</v>
      </c>
      <c r="V3" s="65">
        <f t="shared" si="1"/>
        <v>107.06428078057917</v>
      </c>
      <c r="W3" s="65">
        <f t="shared" ref="W3:Y3" si="2">SUM(W4,W15,W17,W27)</f>
        <v>131.24749643811623</v>
      </c>
      <c r="X3" s="65">
        <f t="shared" si="2"/>
        <v>128.0803678365566</v>
      </c>
      <c r="Y3" s="65">
        <f t="shared" si="2"/>
        <v>119.48187755559616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2.5203557689632166</v>
      </c>
      <c r="C4" s="69">
        <f t="shared" si="3"/>
        <v>2.5408640396985853</v>
      </c>
      <c r="D4" s="69">
        <f t="shared" si="3"/>
        <v>3.5988268174459614</v>
      </c>
      <c r="E4" s="69">
        <f t="shared" si="3"/>
        <v>4.8591585876721259</v>
      </c>
      <c r="F4" s="69">
        <f t="shared" si="3"/>
        <v>4.519883707626926</v>
      </c>
      <c r="G4" s="69">
        <f t="shared" si="3"/>
        <v>4.5058037079240565</v>
      </c>
      <c r="H4" s="69">
        <f t="shared" si="3"/>
        <v>5.1612679887941342</v>
      </c>
      <c r="I4" s="69">
        <f t="shared" si="3"/>
        <v>5.2716216389943362</v>
      </c>
      <c r="J4" s="69">
        <f t="shared" si="3"/>
        <v>5.0816842333508738</v>
      </c>
      <c r="K4" s="69">
        <f t="shared" si="3"/>
        <v>4.7745362067186861</v>
      </c>
      <c r="L4" s="69">
        <f t="shared" si="3"/>
        <v>6.7758403037505079</v>
      </c>
      <c r="M4" s="69">
        <f t="shared" si="3"/>
        <v>6.5044219933449803</v>
      </c>
      <c r="N4" s="69">
        <f t="shared" si="3"/>
        <v>8.0264080018924204</v>
      </c>
      <c r="O4" s="69">
        <f t="shared" si="3"/>
        <v>8.2578961909979416</v>
      </c>
      <c r="P4" s="69">
        <f t="shared" si="3"/>
        <v>8.2984107552462749</v>
      </c>
      <c r="Q4" s="69">
        <f t="shared" si="3"/>
        <v>11.312677145608914</v>
      </c>
      <c r="R4" s="69">
        <f t="shared" ref="R4:V4" si="4">SUM(R5:R14)</f>
        <v>9.4233841588949492</v>
      </c>
      <c r="S4" s="69">
        <f t="shared" si="4"/>
        <v>14.720621273997978</v>
      </c>
      <c r="T4" s="69">
        <f t="shared" si="4"/>
        <v>13.570547089804865</v>
      </c>
      <c r="U4" s="69">
        <f t="shared" si="4"/>
        <v>16.643941025661462</v>
      </c>
      <c r="V4" s="69">
        <f t="shared" si="4"/>
        <v>18.910107318690855</v>
      </c>
      <c r="W4" s="69">
        <f t="shared" ref="W4:Y4" si="5">SUM(W5:W14)</f>
        <v>22.111270987568027</v>
      </c>
      <c r="X4" s="69">
        <f t="shared" si="5"/>
        <v>25.281395817740059</v>
      </c>
      <c r="Y4" s="69">
        <f t="shared" si="5"/>
        <v>26.973493446612856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1.5668237181808586</v>
      </c>
      <c r="C6" s="72">
        <v>1.6580890819817922</v>
      </c>
      <c r="D6" s="72">
        <v>2.303380889818226</v>
      </c>
      <c r="E6" s="72">
        <v>2.7315870225947196</v>
      </c>
      <c r="F6" s="72">
        <v>2.1551742894882113</v>
      </c>
      <c r="G6" s="72">
        <v>2.0896967095459664</v>
      </c>
      <c r="H6" s="72">
        <v>2.0829754287693611</v>
      </c>
      <c r="I6" s="72">
        <v>1.7493949901698891</v>
      </c>
      <c r="J6" s="72">
        <v>1.4851449917736823</v>
      </c>
      <c r="K6" s="72">
        <v>1.5397330606981652</v>
      </c>
      <c r="L6" s="72">
        <v>1.411112375103053</v>
      </c>
      <c r="M6" s="72">
        <v>1.3169123962838944</v>
      </c>
      <c r="N6" s="72">
        <v>1.755418015823563</v>
      </c>
      <c r="O6" s="72">
        <v>1.9552355274755591</v>
      </c>
      <c r="P6" s="72">
        <v>1.8199671561444914</v>
      </c>
      <c r="Q6" s="72">
        <v>2.4811994572974707</v>
      </c>
      <c r="R6" s="72">
        <v>1.4715038072557995</v>
      </c>
      <c r="S6" s="72">
        <v>2.3913479858952806</v>
      </c>
      <c r="T6" s="72">
        <v>0.43348247749551905</v>
      </c>
      <c r="U6" s="72">
        <v>1.002329240327452</v>
      </c>
      <c r="V6" s="72">
        <v>1.3895711352037299</v>
      </c>
      <c r="W6" s="72">
        <v>1.0311514803817574</v>
      </c>
      <c r="X6" s="72">
        <v>1.8367764643581515</v>
      </c>
      <c r="Y6" s="72">
        <v>1.1428281633600572</v>
      </c>
      <c r="DA6" s="89" t="s">
        <v>393</v>
      </c>
    </row>
    <row r="7" spans="1:105" ht="12" customHeight="1" x14ac:dyDescent="0.25">
      <c r="A7" s="28" t="s">
        <v>200</v>
      </c>
      <c r="B7" s="72">
        <v>9.8906520168260709E-2</v>
      </c>
      <c r="C7" s="72">
        <v>9.9000596275134564E-2</v>
      </c>
      <c r="D7" s="72">
        <v>0.1002177820151582</v>
      </c>
      <c r="E7" s="72">
        <v>0.10021930365440891</v>
      </c>
      <c r="F7" s="72">
        <v>0.10021893825769679</v>
      </c>
      <c r="G7" s="72">
        <v>9.9662839869860242E-2</v>
      </c>
      <c r="H7" s="72">
        <v>9.8278034361119621E-2</v>
      </c>
      <c r="I7" s="72">
        <v>9.8953420877206877E-2</v>
      </c>
      <c r="J7" s="72">
        <v>0.10321262865357135</v>
      </c>
      <c r="K7" s="72">
        <v>0.10761980593964808</v>
      </c>
      <c r="L7" s="72">
        <v>0.10803907255214698</v>
      </c>
      <c r="M7" s="72">
        <v>0.10953625238960009</v>
      </c>
      <c r="N7" s="72">
        <v>0.115498349292934</v>
      </c>
      <c r="O7" s="72">
        <v>0.12246677335408453</v>
      </c>
      <c r="P7" s="72">
        <v>0.12075740557591777</v>
      </c>
      <c r="Q7" s="72">
        <v>0.12437807078550185</v>
      </c>
      <c r="R7" s="72">
        <v>0.12093040002622271</v>
      </c>
      <c r="S7" s="72">
        <v>0.12410629766681787</v>
      </c>
      <c r="T7" s="72">
        <v>3.0491835853939886E-2</v>
      </c>
      <c r="U7" s="72">
        <v>2.2235486640824538E-2</v>
      </c>
      <c r="V7" s="72">
        <v>1.4015739470002527E-2</v>
      </c>
      <c r="W7" s="72">
        <v>1.4633182473219441E-2</v>
      </c>
      <c r="X7" s="72">
        <v>1.6906649454890902E-2</v>
      </c>
      <c r="Y7" s="72">
        <v>1.3081280394476263E-2</v>
      </c>
      <c r="DA7" s="89" t="s">
        <v>394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395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0.57307344342036137</v>
      </c>
      <c r="M9" s="72">
        <v>0.55656623549721784</v>
      </c>
      <c r="N9" s="72">
        <v>0.74469000029777721</v>
      </c>
      <c r="O9" s="72">
        <v>0.67050585185925371</v>
      </c>
      <c r="P9" s="72">
        <v>0.84036725399653112</v>
      </c>
      <c r="Q9" s="72">
        <v>0.89644252434227145</v>
      </c>
      <c r="R9" s="72">
        <v>0.85107584485408361</v>
      </c>
      <c r="S9" s="72">
        <v>1.0609912235794567</v>
      </c>
      <c r="T9" s="72">
        <v>1.0519155119274408</v>
      </c>
      <c r="U9" s="72">
        <v>1.3207011026049829</v>
      </c>
      <c r="V9" s="72">
        <v>1.1382009040667125</v>
      </c>
      <c r="W9" s="72">
        <v>1.2372566027373659</v>
      </c>
      <c r="X9" s="72">
        <v>0.90116511470932326</v>
      </c>
      <c r="Y9" s="72">
        <v>0.69225465197047176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0.57427111585025048</v>
      </c>
      <c r="C12" s="72">
        <v>0.58875216855002721</v>
      </c>
      <c r="D12" s="72">
        <v>0.90169127451963615</v>
      </c>
      <c r="E12" s="72">
        <v>1.6316606212474658</v>
      </c>
      <c r="F12" s="72">
        <v>1.783167125436764</v>
      </c>
      <c r="G12" s="72">
        <v>1.8433684702581199</v>
      </c>
      <c r="H12" s="72">
        <v>2.3767793082294033</v>
      </c>
      <c r="I12" s="72">
        <v>2.8044812187958281</v>
      </c>
      <c r="J12" s="72">
        <v>2.8171656690042899</v>
      </c>
      <c r="K12" s="72">
        <v>2.6280321418543076</v>
      </c>
      <c r="L12" s="72">
        <v>3.9303869521631296</v>
      </c>
      <c r="M12" s="72">
        <v>3.8697736789336923</v>
      </c>
      <c r="N12" s="72">
        <v>4.8390405153674569</v>
      </c>
      <c r="O12" s="72">
        <v>4.960876313772947</v>
      </c>
      <c r="P12" s="72">
        <v>5.024094453398714</v>
      </c>
      <c r="Q12" s="72">
        <v>7.181365971834623</v>
      </c>
      <c r="R12" s="72">
        <v>6.2726322537953809</v>
      </c>
      <c r="S12" s="72">
        <v>8.836435029996915</v>
      </c>
      <c r="T12" s="72">
        <v>9.462495228300055</v>
      </c>
      <c r="U12" s="72">
        <v>11.882190125145852</v>
      </c>
      <c r="V12" s="72">
        <v>12.998493180159086</v>
      </c>
      <c r="W12" s="72">
        <v>15.323788861317782</v>
      </c>
      <c r="X12" s="72">
        <v>16.79276546541945</v>
      </c>
      <c r="Y12" s="72">
        <v>18.08560667422832</v>
      </c>
      <c r="DA12" s="89" t="s">
        <v>399</v>
      </c>
    </row>
    <row r="13" spans="1:105" ht="12" customHeight="1" x14ac:dyDescent="0.25">
      <c r="A13" s="73" t="s">
        <v>94</v>
      </c>
      <c r="B13" s="74">
        <v>0.24340090819810689</v>
      </c>
      <c r="C13" s="74">
        <v>0.15990182424664778</v>
      </c>
      <c r="D13" s="74">
        <v>0.23932669176012647</v>
      </c>
      <c r="E13" s="74">
        <v>0.34190892688646507</v>
      </c>
      <c r="F13" s="74">
        <v>0.4276927634749238</v>
      </c>
      <c r="G13" s="74">
        <v>0.42117320893901811</v>
      </c>
      <c r="H13" s="74">
        <v>0.55510816213250902</v>
      </c>
      <c r="I13" s="74">
        <v>0.57919263234847029</v>
      </c>
      <c r="J13" s="74">
        <v>0.64090219001769233</v>
      </c>
      <c r="K13" s="74">
        <v>0.46298199167922094</v>
      </c>
      <c r="L13" s="74">
        <v>0.71249883536538794</v>
      </c>
      <c r="M13" s="74">
        <v>0.61435945681001014</v>
      </c>
      <c r="N13" s="74">
        <v>0.53552017148325248</v>
      </c>
      <c r="O13" s="74">
        <v>0.50100272563875536</v>
      </c>
      <c r="P13" s="74">
        <v>0.44783068241041207</v>
      </c>
      <c r="Q13" s="74">
        <v>0.56923000803047297</v>
      </c>
      <c r="R13" s="74">
        <v>0.66831163051425968</v>
      </c>
      <c r="S13" s="74">
        <v>2.2488240667983463</v>
      </c>
      <c r="T13" s="74">
        <v>2.5536651585385961</v>
      </c>
      <c r="U13" s="74">
        <v>2.367407474240832</v>
      </c>
      <c r="V13" s="74">
        <v>3.3232192045935514</v>
      </c>
      <c r="W13" s="74">
        <v>4.463712931722287</v>
      </c>
      <c r="X13" s="74">
        <v>5.6898541104615523</v>
      </c>
      <c r="Y13" s="74">
        <v>7.0112635714061016</v>
      </c>
      <c r="DA13" s="90" t="s">
        <v>400</v>
      </c>
    </row>
    <row r="14" spans="1:105" ht="12" customHeight="1" x14ac:dyDescent="0.25">
      <c r="A14" s="75" t="s">
        <v>97</v>
      </c>
      <c r="B14" s="76">
        <v>3.6953506565739883E-2</v>
      </c>
      <c r="C14" s="76">
        <v>3.5120368644983531E-2</v>
      </c>
      <c r="D14" s="76">
        <v>5.4210179332814537E-2</v>
      </c>
      <c r="E14" s="76">
        <v>5.3782713289066218E-2</v>
      </c>
      <c r="F14" s="76">
        <v>5.3630590969330386E-2</v>
      </c>
      <c r="G14" s="76">
        <v>5.1902479311091612E-2</v>
      </c>
      <c r="H14" s="76">
        <v>4.8127055301741072E-2</v>
      </c>
      <c r="I14" s="76">
        <v>3.959937680294176E-2</v>
      </c>
      <c r="J14" s="76">
        <v>3.525875390163849E-2</v>
      </c>
      <c r="K14" s="76">
        <v>3.6169206547344915E-2</v>
      </c>
      <c r="L14" s="76">
        <v>4.0729625146429652E-2</v>
      </c>
      <c r="M14" s="76">
        <v>3.7273973430564974E-2</v>
      </c>
      <c r="N14" s="76">
        <v>3.6240949627437326E-2</v>
      </c>
      <c r="O14" s="76">
        <v>4.7808998897342109E-2</v>
      </c>
      <c r="P14" s="76">
        <v>4.5393803720208604E-2</v>
      </c>
      <c r="Q14" s="76">
        <v>6.0061113318573535E-2</v>
      </c>
      <c r="R14" s="76">
        <v>3.8930222449201628E-2</v>
      </c>
      <c r="S14" s="76">
        <v>5.8916670061162087E-2</v>
      </c>
      <c r="T14" s="76">
        <v>3.8496877689314868E-2</v>
      </c>
      <c r="U14" s="76">
        <v>4.907759670151729E-2</v>
      </c>
      <c r="V14" s="76">
        <v>4.6607155197771893E-2</v>
      </c>
      <c r="W14" s="76">
        <v>4.0727928935611543E-2</v>
      </c>
      <c r="X14" s="76">
        <v>4.3928013336688006E-2</v>
      </c>
      <c r="Y14" s="76">
        <v>2.8459105253430712E-2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16.539062982882953</v>
      </c>
      <c r="C15" s="69">
        <f t="shared" si="6"/>
        <v>19.876093621759004</v>
      </c>
      <c r="D15" s="69">
        <f t="shared" si="6"/>
        <v>16.295742480512072</v>
      </c>
      <c r="E15" s="69">
        <f t="shared" si="6"/>
        <v>25.660967156130241</v>
      </c>
      <c r="F15" s="69">
        <f t="shared" si="6"/>
        <v>14.332968552354499</v>
      </c>
      <c r="G15" s="69">
        <f t="shared" si="6"/>
        <v>14.652478110987154</v>
      </c>
      <c r="H15" s="69">
        <f t="shared" si="6"/>
        <v>20.731343253960489</v>
      </c>
      <c r="I15" s="69">
        <f t="shared" si="6"/>
        <v>22.881407157746793</v>
      </c>
      <c r="J15" s="69">
        <f t="shared" si="6"/>
        <v>20.553609787932906</v>
      </c>
      <c r="K15" s="69">
        <f t="shared" si="6"/>
        <v>23.591677491469525</v>
      </c>
      <c r="L15" s="69">
        <f t="shared" si="6"/>
        <v>20.691766162572346</v>
      </c>
      <c r="M15" s="69">
        <f t="shared" si="6"/>
        <v>23.561659526584613</v>
      </c>
      <c r="N15" s="69">
        <f t="shared" si="6"/>
        <v>43.452042276435037</v>
      </c>
      <c r="O15" s="69">
        <f t="shared" si="6"/>
        <v>32.390958703732551</v>
      </c>
      <c r="P15" s="69">
        <f t="shared" si="6"/>
        <v>34.710948019951836</v>
      </c>
      <c r="Q15" s="69">
        <f t="shared" si="6"/>
        <v>35.087054972776563</v>
      </c>
      <c r="R15" s="69">
        <f t="shared" si="6"/>
        <v>35.421996990030927</v>
      </c>
      <c r="S15" s="69">
        <f t="shared" si="6"/>
        <v>51.356065740714321</v>
      </c>
      <c r="T15" s="69">
        <f t="shared" si="6"/>
        <v>46.328978516419639</v>
      </c>
      <c r="U15" s="69">
        <f t="shared" si="6"/>
        <v>53.336916381953806</v>
      </c>
      <c r="V15" s="69">
        <f t="shared" si="6"/>
        <v>60.230487210523201</v>
      </c>
      <c r="W15" s="69">
        <f t="shared" si="6"/>
        <v>83.997519945000107</v>
      </c>
      <c r="X15" s="69">
        <f t="shared" si="6"/>
        <v>75.619726798675828</v>
      </c>
      <c r="Y15" s="69">
        <f t="shared" si="6"/>
        <v>65.925262410245836</v>
      </c>
      <c r="DA15" s="88" t="s">
        <v>402</v>
      </c>
    </row>
    <row r="16" spans="1:105" ht="12" customHeight="1" x14ac:dyDescent="0.25">
      <c r="A16" s="28" t="s">
        <v>91</v>
      </c>
      <c r="B16" s="72">
        <v>16.539062982882953</v>
      </c>
      <c r="C16" s="72">
        <v>19.876093621759004</v>
      </c>
      <c r="D16" s="72">
        <v>16.295742480512072</v>
      </c>
      <c r="E16" s="72">
        <v>25.660967156130241</v>
      </c>
      <c r="F16" s="72">
        <v>14.332968552354499</v>
      </c>
      <c r="G16" s="72">
        <v>14.652478110987154</v>
      </c>
      <c r="H16" s="72">
        <v>20.731343253960489</v>
      </c>
      <c r="I16" s="72">
        <v>22.881407157746793</v>
      </c>
      <c r="J16" s="72">
        <v>20.553609787932906</v>
      </c>
      <c r="K16" s="72">
        <v>23.591677491469525</v>
      </c>
      <c r="L16" s="72">
        <v>20.691766162572346</v>
      </c>
      <c r="M16" s="72">
        <v>23.561659526584613</v>
      </c>
      <c r="N16" s="72">
        <v>43.452042276435037</v>
      </c>
      <c r="O16" s="72">
        <v>32.390958703732551</v>
      </c>
      <c r="P16" s="72">
        <v>34.710948019951836</v>
      </c>
      <c r="Q16" s="72">
        <v>35.087054972776563</v>
      </c>
      <c r="R16" s="72">
        <v>35.421996990030927</v>
      </c>
      <c r="S16" s="72">
        <v>51.356065740714321</v>
      </c>
      <c r="T16" s="72">
        <v>46.328978516419639</v>
      </c>
      <c r="U16" s="72">
        <v>53.336916381953806</v>
      </c>
      <c r="V16" s="72">
        <v>60.230487210523201</v>
      </c>
      <c r="W16" s="72">
        <v>83.997519945000107</v>
      </c>
      <c r="X16" s="72">
        <v>75.619726798675828</v>
      </c>
      <c r="Y16" s="72">
        <v>65.925262410245836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8.7326241944442433</v>
      </c>
      <c r="C17" s="69">
        <f t="shared" si="7"/>
        <v>7.3656759308575337</v>
      </c>
      <c r="D17" s="69">
        <f t="shared" si="7"/>
        <v>9.1120329924999321</v>
      </c>
      <c r="E17" s="69">
        <f t="shared" si="7"/>
        <v>8.9786143250901791</v>
      </c>
      <c r="F17" s="69">
        <f t="shared" si="7"/>
        <v>10.917616564435173</v>
      </c>
      <c r="G17" s="69">
        <f t="shared" si="7"/>
        <v>11.351271918456037</v>
      </c>
      <c r="H17" s="69">
        <f t="shared" si="7"/>
        <v>11.84941081364172</v>
      </c>
      <c r="I17" s="69">
        <f t="shared" si="7"/>
        <v>11.803320626885681</v>
      </c>
      <c r="J17" s="69">
        <f t="shared" si="7"/>
        <v>11.888274895111167</v>
      </c>
      <c r="K17" s="69">
        <f t="shared" si="7"/>
        <v>8.241536204689778</v>
      </c>
      <c r="L17" s="69">
        <f t="shared" si="7"/>
        <v>11.238098546853431</v>
      </c>
      <c r="M17" s="69">
        <f t="shared" si="7"/>
        <v>11.449041104983984</v>
      </c>
      <c r="N17" s="69">
        <f t="shared" si="7"/>
        <v>10.238208646505903</v>
      </c>
      <c r="O17" s="69">
        <f t="shared" si="7"/>
        <v>11.560672744104245</v>
      </c>
      <c r="P17" s="69">
        <f t="shared" si="7"/>
        <v>11.85562539915086</v>
      </c>
      <c r="Q17" s="69">
        <f t="shared" si="7"/>
        <v>13.036844281535437</v>
      </c>
      <c r="R17" s="69">
        <f t="shared" ref="R17:V17" si="8">SUM(R18:R26)</f>
        <v>13.12425918474495</v>
      </c>
      <c r="S17" s="69">
        <f t="shared" si="8"/>
        <v>14.239391839278028</v>
      </c>
      <c r="T17" s="69">
        <f t="shared" si="8"/>
        <v>17.665848414077189</v>
      </c>
      <c r="U17" s="69">
        <f t="shared" si="8"/>
        <v>18.899394843974871</v>
      </c>
      <c r="V17" s="69">
        <f t="shared" si="8"/>
        <v>19.055993925793729</v>
      </c>
      <c r="W17" s="69">
        <f t="shared" ref="W17:Y17" si="9">SUM(W18:W26)</f>
        <v>16.68090951442769</v>
      </c>
      <c r="X17" s="69">
        <f t="shared" si="9"/>
        <v>19.468736178787708</v>
      </c>
      <c r="Y17" s="69">
        <f t="shared" si="9"/>
        <v>18.492064992675783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408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8.7326241944442433</v>
      </c>
      <c r="C25" s="74">
        <v>7.3656759308575337</v>
      </c>
      <c r="D25" s="74">
        <v>8.8731679882007057</v>
      </c>
      <c r="E25" s="74">
        <v>8.6681242133102998</v>
      </c>
      <c r="F25" s="74">
        <v>10.51159764784016</v>
      </c>
      <c r="G25" s="74">
        <v>10.825820499711412</v>
      </c>
      <c r="H25" s="74">
        <v>11.204526892747481</v>
      </c>
      <c r="I25" s="74">
        <v>11.015100506507348</v>
      </c>
      <c r="J25" s="74">
        <v>10.98062227258322</v>
      </c>
      <c r="K25" s="74">
        <v>7.3100658693501392</v>
      </c>
      <c r="L25" s="74">
        <v>7.6608844453916873</v>
      </c>
      <c r="M25" s="74">
        <v>7.6647762726538042</v>
      </c>
      <c r="N25" s="74">
        <v>6.0928088184749516</v>
      </c>
      <c r="O25" s="74">
        <v>7.1942926925135335</v>
      </c>
      <c r="P25" s="74">
        <v>7.216760394851625</v>
      </c>
      <c r="Q25" s="74">
        <v>8.231255287554351</v>
      </c>
      <c r="R25" s="74">
        <v>8.1801491245557738</v>
      </c>
      <c r="S25" s="74">
        <v>9.2506558117630018</v>
      </c>
      <c r="T25" s="74">
        <v>12.635237923965406</v>
      </c>
      <c r="U25" s="74">
        <v>13.831295101928458</v>
      </c>
      <c r="V25" s="74">
        <v>13.940860649783422</v>
      </c>
      <c r="W25" s="74">
        <v>13.081081483473259</v>
      </c>
      <c r="X25" s="74">
        <v>16.259191896758455</v>
      </c>
      <c r="Y25" s="74">
        <v>15.604790702048106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0.23886500429922619</v>
      </c>
      <c r="E26" s="77">
        <v>0.31049011177987956</v>
      </c>
      <c r="F26" s="77">
        <v>0.40601891659501266</v>
      </c>
      <c r="G26" s="77">
        <v>0.52545141874462553</v>
      </c>
      <c r="H26" s="77">
        <v>0.64488392089423863</v>
      </c>
      <c r="I26" s="77">
        <v>0.78822012037833211</v>
      </c>
      <c r="J26" s="77">
        <v>0.90765262252794632</v>
      </c>
      <c r="K26" s="77">
        <v>0.93147033533963941</v>
      </c>
      <c r="L26" s="77">
        <v>3.577214101461744</v>
      </c>
      <c r="M26" s="77">
        <v>3.7842648323301802</v>
      </c>
      <c r="N26" s="77">
        <v>4.1453998280309525</v>
      </c>
      <c r="O26" s="77">
        <v>4.3663800515907107</v>
      </c>
      <c r="P26" s="77">
        <v>4.6388650042992357</v>
      </c>
      <c r="Q26" s="77">
        <v>4.805588993981087</v>
      </c>
      <c r="R26" s="77">
        <v>4.9441100601891765</v>
      </c>
      <c r="S26" s="77">
        <v>4.9887360275150252</v>
      </c>
      <c r="T26" s="77">
        <v>5.0306104901117852</v>
      </c>
      <c r="U26" s="77">
        <v>5.0680997420464138</v>
      </c>
      <c r="V26" s="77">
        <v>5.1151332760103045</v>
      </c>
      <c r="W26" s="77">
        <v>3.5998280309544297</v>
      </c>
      <c r="X26" s="77">
        <v>3.209544282029253</v>
      </c>
      <c r="Y26" s="77">
        <v>2.8872742906276763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7.8885302134949935</v>
      </c>
      <c r="C27" s="69">
        <f t="shared" si="10"/>
        <v>7.189212385595126</v>
      </c>
      <c r="D27" s="69">
        <f t="shared" si="10"/>
        <v>7.4102482791232021</v>
      </c>
      <c r="E27" s="69">
        <f t="shared" si="10"/>
        <v>7.078593049313822</v>
      </c>
      <c r="F27" s="69">
        <f t="shared" si="10"/>
        <v>8.006702596965054</v>
      </c>
      <c r="G27" s="69">
        <f t="shared" si="10"/>
        <v>7.858088674264355</v>
      </c>
      <c r="H27" s="69">
        <f t="shared" si="10"/>
        <v>7.0978708085069764</v>
      </c>
      <c r="I27" s="69">
        <f t="shared" si="10"/>
        <v>6.6475494200030134</v>
      </c>
      <c r="J27" s="69">
        <f t="shared" si="10"/>
        <v>7.4933246847860664</v>
      </c>
      <c r="K27" s="69">
        <f t="shared" si="10"/>
        <v>8.0024372386192688</v>
      </c>
      <c r="L27" s="69">
        <f t="shared" si="10"/>
        <v>8.3436468542025111</v>
      </c>
      <c r="M27" s="69">
        <f t="shared" si="10"/>
        <v>8.0108395613100019</v>
      </c>
      <c r="N27" s="69">
        <f t="shared" si="10"/>
        <v>7.3582237157293395</v>
      </c>
      <c r="O27" s="69">
        <f t="shared" si="10"/>
        <v>8.6948884595056803</v>
      </c>
      <c r="P27" s="69">
        <f t="shared" si="10"/>
        <v>8.3870013759880297</v>
      </c>
      <c r="Q27" s="69">
        <f t="shared" si="10"/>
        <v>9.4061135002349836</v>
      </c>
      <c r="R27" s="69">
        <f t="shared" ref="R27:V27" si="11">SUM(R28:R32)</f>
        <v>10.216460551830433</v>
      </c>
      <c r="S27" s="69">
        <f t="shared" si="11"/>
        <v>8.0525052056885897</v>
      </c>
      <c r="T27" s="69">
        <f t="shared" si="11"/>
        <v>8.7807000697457749</v>
      </c>
      <c r="U27" s="69">
        <f t="shared" si="11"/>
        <v>8.7382422617230056</v>
      </c>
      <c r="V27" s="69">
        <f t="shared" si="11"/>
        <v>8.8676923255713884</v>
      </c>
      <c r="W27" s="69">
        <f t="shared" ref="W27:Y27" si="12">SUM(W28:W32)</f>
        <v>8.4577959911204008</v>
      </c>
      <c r="X27" s="69">
        <f t="shared" si="12"/>
        <v>7.7105090413530064</v>
      </c>
      <c r="Y27" s="69">
        <f t="shared" si="12"/>
        <v>8.0910567060616927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6.2344470865677444</v>
      </c>
      <c r="C29" s="72">
        <v>6.1246199693367016</v>
      </c>
      <c r="D29" s="72">
        <v>5.7371328786382527</v>
      </c>
      <c r="E29" s="72">
        <v>5.1242948537989443</v>
      </c>
      <c r="F29" s="72">
        <v>5.9896286915758203</v>
      </c>
      <c r="G29" s="72">
        <v>5.8536977660931475</v>
      </c>
      <c r="H29" s="72">
        <v>5.2468639270766149</v>
      </c>
      <c r="I29" s="72">
        <v>5.1184660493096619</v>
      </c>
      <c r="J29" s="72">
        <v>6.170252800685418</v>
      </c>
      <c r="K29" s="72">
        <v>6.7787170179416778</v>
      </c>
      <c r="L29" s="72">
        <v>6.3624364243104035</v>
      </c>
      <c r="M29" s="72">
        <v>5.9236778236199958</v>
      </c>
      <c r="N29" s="72">
        <v>6.1044167559428555</v>
      </c>
      <c r="O29" s="72">
        <v>6.6383865420108137</v>
      </c>
      <c r="P29" s="72">
        <v>6.1776062665667784</v>
      </c>
      <c r="Q29" s="72">
        <v>6.6963106070486038</v>
      </c>
      <c r="R29" s="72">
        <v>6.6377619800908523</v>
      </c>
      <c r="S29" s="72">
        <v>6.6959458603664261</v>
      </c>
      <c r="T29" s="72">
        <v>6.8386868121983273</v>
      </c>
      <c r="U29" s="72">
        <v>6.5890662008377765</v>
      </c>
      <c r="V29" s="72">
        <v>6.6463306749769293</v>
      </c>
      <c r="W29" s="72">
        <v>6.4360829801759172</v>
      </c>
      <c r="X29" s="72">
        <v>5.137604148470599</v>
      </c>
      <c r="Y29" s="72">
        <v>5.3890837295444998</v>
      </c>
      <c r="DA29" s="89" t="s">
        <v>416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1.6540831269272487</v>
      </c>
      <c r="C32" s="77">
        <v>1.0645924162584246</v>
      </c>
      <c r="D32" s="77">
        <v>1.6731154004849498</v>
      </c>
      <c r="E32" s="77">
        <v>1.9542981955148777</v>
      </c>
      <c r="F32" s="77">
        <v>2.0170739053892333</v>
      </c>
      <c r="G32" s="77">
        <v>2.004390908171207</v>
      </c>
      <c r="H32" s="77">
        <v>1.8510068814303615</v>
      </c>
      <c r="I32" s="77">
        <v>1.5290833706933515</v>
      </c>
      <c r="J32" s="77">
        <v>1.3230718841006481</v>
      </c>
      <c r="K32" s="77">
        <v>1.2237202206775901</v>
      </c>
      <c r="L32" s="77">
        <v>1.9812104298921076</v>
      </c>
      <c r="M32" s="77">
        <v>2.0871617376900056</v>
      </c>
      <c r="N32" s="77">
        <v>1.253806959786484</v>
      </c>
      <c r="O32" s="77">
        <v>2.0565019174948675</v>
      </c>
      <c r="P32" s="77">
        <v>2.2093951094212514</v>
      </c>
      <c r="Q32" s="77">
        <v>2.7098028931863789</v>
      </c>
      <c r="R32" s="77">
        <v>3.5786985717395803</v>
      </c>
      <c r="S32" s="77">
        <v>1.3565593453221632</v>
      </c>
      <c r="T32" s="77">
        <v>1.9420132575474474</v>
      </c>
      <c r="U32" s="77">
        <v>2.1491760608852286</v>
      </c>
      <c r="V32" s="77">
        <v>2.2213616505944591</v>
      </c>
      <c r="W32" s="77">
        <v>2.0217130109444836</v>
      </c>
      <c r="X32" s="77">
        <v>2.5729048928824079</v>
      </c>
      <c r="Y32" s="77">
        <v>2.7019729765171925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0.81170944258102151</v>
      </c>
      <c r="C3" s="66">
        <f>IF(RES_hh_tes!C3=0,"",RES_hh_tes!C3/RES_hh_fec!C3)</f>
        <v>0.89317268453069543</v>
      </c>
      <c r="D3" s="66">
        <f>IF(RES_hh_tes!D3=0,"",RES_hh_tes!D3/RES_hh_fec!D3)</f>
        <v>0.82155631692832221</v>
      </c>
      <c r="E3" s="66">
        <f>IF(RES_hh_tes!E3=0,"",RES_hh_tes!E3/RES_hh_fec!E3)</f>
        <v>0.95670320057279179</v>
      </c>
      <c r="F3" s="66">
        <f>IF(RES_hh_tes!F3=0,"",RES_hh_tes!F3/RES_hh_fec!F3)</f>
        <v>0.8060302593626778</v>
      </c>
      <c r="G3" s="66">
        <f>IF(RES_hh_tes!G3=0,"",RES_hh_tes!G3/RES_hh_fec!G3)</f>
        <v>0.8222145317559435</v>
      </c>
      <c r="H3" s="66">
        <f>IF(RES_hh_tes!H3=0,"",RES_hh_tes!H3/RES_hh_fec!H3)</f>
        <v>0.93028233393145265</v>
      </c>
      <c r="I3" s="66">
        <f>IF(RES_hh_tes!I3=0,"",RES_hh_tes!I3/RES_hh_fec!I3)</f>
        <v>0.99335034939713596</v>
      </c>
      <c r="J3" s="66">
        <f>IF(RES_hh_tes!J3=0,"",RES_hh_tes!J3/RES_hh_fec!J3)</f>
        <v>0.96243926595526452</v>
      </c>
      <c r="K3" s="66">
        <f>IF(RES_hh_tes!K3=0,"",RES_hh_tes!K3/RES_hh_fec!K3)</f>
        <v>1.0843063232695023</v>
      </c>
      <c r="L3" s="66">
        <f>IF(RES_hh_tes!L3=0,"",RES_hh_tes!L3/RES_hh_fec!L3)</f>
        <v>1.0489110684257619</v>
      </c>
      <c r="M3" s="66">
        <f>IF(RES_hh_tes!M3=0,"",RES_hh_tes!M3/RES_hh_fec!M3)</f>
        <v>1.1171350891734841</v>
      </c>
      <c r="N3" s="66">
        <f>IF(RES_hh_tes!N3=0,"",RES_hh_tes!N3/RES_hh_fec!N3)</f>
        <v>1.4549899292975705</v>
      </c>
      <c r="O3" s="66">
        <f>IF(RES_hh_tes!O3=0,"",RES_hh_tes!O3/RES_hh_fec!O3)</f>
        <v>1.2702886677600072</v>
      </c>
      <c r="P3" s="66">
        <f>IF(RES_hh_tes!P3=0,"",RES_hh_tes!P3/RES_hh_fec!P3)</f>
        <v>1.3301392965082353</v>
      </c>
      <c r="Q3" s="66">
        <f>IF(RES_hh_tes!Q3=0,"",RES_hh_tes!Q3/RES_hh_fec!Q3)</f>
        <v>1.3039841004765977</v>
      </c>
      <c r="R3" s="66">
        <f>IF(RES_hh_tes!R3=0,"",RES_hh_tes!R3/RES_hh_fec!R3)</f>
        <v>1.341372207462284</v>
      </c>
      <c r="S3" s="66">
        <f>IF(RES_hh_tes!S3=0,"",RES_hh_tes!S3/RES_hh_fec!S3)</f>
        <v>1.5196634915233975</v>
      </c>
      <c r="T3" s="66">
        <f>IF(RES_hh_tes!T3=0,"",RES_hh_tes!T3/RES_hh_fec!T3)</f>
        <v>1.4642932718472788</v>
      </c>
      <c r="U3" s="66">
        <f>IF(RES_hh_tes!U3=0,"",RES_hh_tes!U3/RES_hh_fec!U3)</f>
        <v>1.5429675464129149</v>
      </c>
      <c r="V3" s="66">
        <f>IF(RES_hh_tes!V3=0,"",RES_hh_tes!V3/RES_hh_fec!V3)</f>
        <v>1.614152949803132</v>
      </c>
      <c r="W3" s="66">
        <f>IF(RES_hh_tes!W3=0,"",RES_hh_tes!W3/RES_hh_fec!W3)</f>
        <v>1.9080151170058577</v>
      </c>
      <c r="X3" s="66">
        <f>IF(RES_hh_tes!X3=0,"",RES_hh_tes!X3/RES_hh_fec!X3)</f>
        <v>1.7716119382352473</v>
      </c>
      <c r="Y3" s="66">
        <f>IF(RES_hh_tes!Y3=0,"",RES_hh_tes!Y3/RES_hh_fec!Y3)</f>
        <v>1.7347413103598348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0.49096236824128719</v>
      </c>
      <c r="C4" s="70">
        <f>IF(RES_hh_tes!C4=0,"",RES_hh_tes!C4/RES_hh_fec!C4)</f>
        <v>0.48976697174684286</v>
      </c>
      <c r="D4" s="70">
        <f>IF(RES_hh_tes!D4=0,"",RES_hh_tes!D4/RES_hh_fec!D4)</f>
        <v>0.50336835580245176</v>
      </c>
      <c r="E4" s="70">
        <f>IF(RES_hh_tes!E4=0,"",RES_hh_tes!E4/RES_hh_fec!E4)</f>
        <v>0.55143828345685586</v>
      </c>
      <c r="F4" s="70">
        <f>IF(RES_hh_tes!F4=0,"",RES_hh_tes!F4/RES_hh_fec!F4)</f>
        <v>0.60108049226451721</v>
      </c>
      <c r="G4" s="70">
        <f>IF(RES_hh_tes!G4=0,"",RES_hh_tes!G4/RES_hh_fec!G4)</f>
        <v>0.61611885544615064</v>
      </c>
      <c r="H4" s="70">
        <f>IF(RES_hh_tes!H4=0,"",RES_hh_tes!H4/RES_hh_fec!H4)</f>
        <v>0.66738921292036302</v>
      </c>
      <c r="I4" s="70">
        <f>IF(RES_hh_tes!I4=0,"",RES_hh_tes!I4/RES_hh_fec!I4)</f>
        <v>0.74714043922191931</v>
      </c>
      <c r="J4" s="70">
        <f>IF(RES_hh_tes!J4=0,"",RES_hh_tes!J4/RES_hh_fec!J4)</f>
        <v>0.79394225713368816</v>
      </c>
      <c r="K4" s="70">
        <f>IF(RES_hh_tes!K4=0,"",RES_hh_tes!K4/RES_hh_fec!K4)</f>
        <v>0.79134195483904979</v>
      </c>
      <c r="L4" s="70">
        <f>IF(RES_hh_tes!L4=0,"",RES_hh_tes!L4/RES_hh_fec!L4)</f>
        <v>0.91915810818845045</v>
      </c>
      <c r="M4" s="70">
        <f>IF(RES_hh_tes!M4=0,"",RES_hh_tes!M4/RES_hh_fec!M4)</f>
        <v>0.96386790468565153</v>
      </c>
      <c r="N4" s="70">
        <f>IF(RES_hh_tes!N4=0,"",RES_hh_tes!N4/RES_hh_fec!N4)</f>
        <v>1.0027726379873392</v>
      </c>
      <c r="O4" s="70">
        <f>IF(RES_hh_tes!O4=0,"",RES_hh_tes!O4/RES_hh_fec!O4)</f>
        <v>1.029257679920875</v>
      </c>
      <c r="P4" s="70">
        <f>IF(RES_hh_tes!P4=0,"",RES_hh_tes!P4/RES_hh_fec!P4)</f>
        <v>1.0642575016937479</v>
      </c>
      <c r="Q4" s="70">
        <f>IF(RES_hh_tes!Q4=0,"",RES_hh_tes!Q4/RES_hh_fec!Q4)</f>
        <v>1.1176847917596733</v>
      </c>
      <c r="R4" s="70">
        <f>IF(RES_hh_tes!R4=0,"",RES_hh_tes!R4/RES_hh_fec!R4)</f>
        <v>1.2369384868814806</v>
      </c>
      <c r="S4" s="70">
        <f>IF(RES_hh_tes!S4=0,"",RES_hh_tes!S4/RES_hh_fec!S4)</f>
        <v>1.1545396678174615</v>
      </c>
      <c r="T4" s="70">
        <f>IF(RES_hh_tes!T4=0,"",RES_hh_tes!T4/RES_hh_fec!T4)</f>
        <v>1.5154563667702887</v>
      </c>
      <c r="U4" s="70">
        <f>IF(RES_hh_tes!U4=0,"",RES_hh_tes!U4/RES_hh_fec!U4)</f>
        <v>1.5534247453369692</v>
      </c>
      <c r="V4" s="70">
        <f>IF(RES_hh_tes!V4=0,"",RES_hh_tes!V4/RES_hh_fec!V4)</f>
        <v>1.500742756628219</v>
      </c>
      <c r="W4" s="70">
        <f>IF(RES_hh_tes!W4=0,"",RES_hh_tes!W4/RES_hh_fec!W4)</f>
        <v>1.5899972173860477</v>
      </c>
      <c r="X4" s="70">
        <f>IF(RES_hh_tes!X4=0,"",RES_hh_tes!X4/RES_hh_fec!X4)</f>
        <v>1.5045156968823148</v>
      </c>
      <c r="Y4" s="70">
        <f>IF(RES_hh_tes!Y4=0,"",RES_hh_tes!Y4/RES_hh_fec!Y4)</f>
        <v>1.6076697208729251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0.38717873979500023</v>
      </c>
      <c r="C6" s="78">
        <f>IF(RES_hh_tes!C6=0,"",RES_hh_tes!C6/RES_hh_fec!C6)</f>
        <v>0.38956055023629915</v>
      </c>
      <c r="D6" s="78">
        <f>IF(RES_hh_tes!D6=0,"",RES_hh_tes!D6/RES_hh_fec!D6)</f>
        <v>0.39208433508869522</v>
      </c>
      <c r="E6" s="78">
        <f>IF(RES_hh_tes!E6=0,"",RES_hh_tes!E6/RES_hh_fec!E6)</f>
        <v>0.39288967358824978</v>
      </c>
      <c r="F6" s="78">
        <f>IF(RES_hh_tes!F6=0,"",RES_hh_tes!F6/RES_hh_fec!F6)</f>
        <v>0.39343475350906243</v>
      </c>
      <c r="G6" s="78">
        <f>IF(RES_hh_tes!G6=0,"",RES_hh_tes!G6/RES_hh_fec!G6)</f>
        <v>0.39415235357636902</v>
      </c>
      <c r="H6" s="78">
        <f>IF(RES_hh_tes!H6=0,"",RES_hh_tes!H6/RES_hh_fec!H6)</f>
        <v>0.39515095243369858</v>
      </c>
      <c r="I6" s="78">
        <f>IF(RES_hh_tes!I6=0,"",RES_hh_tes!I6/RES_hh_fec!I6)</f>
        <v>0.39716866325007377</v>
      </c>
      <c r="J6" s="78">
        <f>IF(RES_hh_tes!J6=0,"",RES_hh_tes!J6/RES_hh_fec!J6)</f>
        <v>0.40079228823631347</v>
      </c>
      <c r="K6" s="78">
        <f>IF(RES_hh_tes!K6=0,"",RES_hh_tes!K6/RES_hh_fec!K6)</f>
        <v>0.40845885149738542</v>
      </c>
      <c r="L6" s="78">
        <f>IF(RES_hh_tes!L6=0,"",RES_hh_tes!L6/RES_hh_fec!L6)</f>
        <v>0.41613070320990181</v>
      </c>
      <c r="M6" s="78">
        <f>IF(RES_hh_tes!M6=0,"",RES_hh_tes!M6/RES_hh_fec!M6)</f>
        <v>0.43170616833925474</v>
      </c>
      <c r="N6" s="78">
        <f>IF(RES_hh_tes!N6=0,"",RES_hh_tes!N6/RES_hh_fec!N6)</f>
        <v>0.45617829245266878</v>
      </c>
      <c r="O6" s="78">
        <f>IF(RES_hh_tes!O6=0,"",RES_hh_tes!O6/RES_hh_fec!O6)</f>
        <v>0.48382927281664334</v>
      </c>
      <c r="P6" s="78">
        <f>IF(RES_hh_tes!P6=0,"",RES_hh_tes!P6/RES_hh_fec!P6)</f>
        <v>0.48737612836892341</v>
      </c>
      <c r="Q6" s="78">
        <f>IF(RES_hh_tes!Q6=0,"",RES_hh_tes!Q6/RES_hh_fec!Q6)</f>
        <v>0.49083030098262881</v>
      </c>
      <c r="R6" s="78">
        <f>IF(RES_hh_tes!R6=0,"",RES_hh_tes!R6/RES_hh_fec!R6)</f>
        <v>0.49403492226640866</v>
      </c>
      <c r="S6" s="78">
        <f>IF(RES_hh_tes!S6=0,"",RES_hh_tes!S6/RES_hh_fec!S6)</f>
        <v>0.49760522308257704</v>
      </c>
      <c r="T6" s="78">
        <f>IF(RES_hh_tes!T6=0,"",RES_hh_tes!T6/RES_hh_fec!T6)</f>
        <v>0.50006735057207208</v>
      </c>
      <c r="U6" s="78">
        <f>IF(RES_hh_tes!U6=0,"",RES_hh_tes!U6/RES_hh_fec!U6)</f>
        <v>0.50043789273756789</v>
      </c>
      <c r="V6" s="78">
        <f>IF(RES_hh_tes!V6=0,"",RES_hh_tes!V6/RES_hh_fec!V6)</f>
        <v>0.50049348850943998</v>
      </c>
      <c r="W6" s="78">
        <f>IF(RES_hh_tes!W6=0,"",RES_hh_tes!W6/RES_hh_fec!W6)</f>
        <v>0.5008079579958451</v>
      </c>
      <c r="X6" s="78">
        <f>IF(RES_hh_tes!X6=0,"",RES_hh_tes!X6/RES_hh_fec!X6)</f>
        <v>0.50491611017858085</v>
      </c>
      <c r="Y6" s="78">
        <f>IF(RES_hh_tes!Y6=0,"",RES_hh_tes!Y6/RES_hh_fec!Y6)</f>
        <v>0.50740761858644023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0.43702075102367555</v>
      </c>
      <c r="C7" s="78">
        <f>IF(RES_hh_tes!C7=0,"",RES_hh_tes!C7/RES_hh_fec!C7)</f>
        <v>0.43743642848163744</v>
      </c>
      <c r="D7" s="78">
        <f>IF(RES_hh_tes!D7=0,"",RES_hh_tes!D7/RES_hh_fec!D7)</f>
        <v>0.43747786824583851</v>
      </c>
      <c r="E7" s="78">
        <f>IF(RES_hh_tes!E7=0,"",RES_hh_tes!E7/RES_hh_fec!E7)</f>
        <v>0.43748451061490967</v>
      </c>
      <c r="F7" s="78">
        <f>IF(RES_hh_tes!F7=0,"",RES_hh_tes!F7/RES_hh_fec!F7)</f>
        <v>0.43748291555890778</v>
      </c>
      <c r="G7" s="78">
        <f>IF(RES_hh_tes!G7=0,"",RES_hh_tes!G7/RES_hh_fec!G7)</f>
        <v>0.4374871143592543</v>
      </c>
      <c r="H7" s="78">
        <f>IF(RES_hh_tes!H7=0,"",RES_hh_tes!H7/RES_hh_fec!H7)</f>
        <v>0.4378501654909927</v>
      </c>
      <c r="I7" s="78">
        <f>IF(RES_hh_tes!I7=0,"",RES_hh_tes!I7/RES_hh_fec!I7)</f>
        <v>0.44797360023811184</v>
      </c>
      <c r="J7" s="78">
        <f>IF(RES_hh_tes!J7=0,"",RES_hh_tes!J7/RES_hh_fec!J7)</f>
        <v>0.45983486371604881</v>
      </c>
      <c r="K7" s="78">
        <f>IF(RES_hh_tes!K7=0,"",RES_hh_tes!K7/RES_hh_fec!K7)</f>
        <v>0.47241558047030974</v>
      </c>
      <c r="L7" s="78">
        <f>IF(RES_hh_tes!L7=0,"",RES_hh_tes!L7/RES_hh_fec!L7)</f>
        <v>0.48133772825197546</v>
      </c>
      <c r="M7" s="78">
        <f>IF(RES_hh_tes!M7=0,"",RES_hh_tes!M7/RES_hh_fec!M7)</f>
        <v>0.49588330453426843</v>
      </c>
      <c r="N7" s="78">
        <f>IF(RES_hh_tes!N7=0,"",RES_hh_tes!N7/RES_hh_fec!N7)</f>
        <v>0.51457043967755967</v>
      </c>
      <c r="O7" s="78">
        <f>IF(RES_hh_tes!O7=0,"",RES_hh_tes!O7/RES_hh_fec!O7)</f>
        <v>0.53758888819071304</v>
      </c>
      <c r="P7" s="78">
        <f>IF(RES_hh_tes!P7=0,"",RES_hh_tes!P7/RES_hh_fec!P7)</f>
        <v>0.53800068712603588</v>
      </c>
      <c r="Q7" s="78">
        <f>IF(RES_hh_tes!Q7=0,"",RES_hh_tes!Q7/RES_hh_fec!Q7)</f>
        <v>0.53849674469685105</v>
      </c>
      <c r="R7" s="78">
        <f>IF(RES_hh_tes!R7=0,"",RES_hh_tes!R7/RES_hh_fec!R7)</f>
        <v>0.53877141528708894</v>
      </c>
      <c r="S7" s="78">
        <f>IF(RES_hh_tes!S7=0,"",RES_hh_tes!S7/RES_hh_fec!S7)</f>
        <v>0.53937079292417778</v>
      </c>
      <c r="T7" s="78">
        <f>IF(RES_hh_tes!T7=0,"",RES_hh_tes!T7/RES_hh_fec!T7)</f>
        <v>0.53975654639470272</v>
      </c>
      <c r="U7" s="78">
        <f>IF(RES_hh_tes!U7=0,"",RES_hh_tes!U7/RES_hh_fec!U7)</f>
        <v>0.54100148458741615</v>
      </c>
      <c r="V7" s="78">
        <f>IF(RES_hh_tes!V7=0,"",RES_hh_tes!V7/RES_hh_fec!V7)</f>
        <v>0.54516070246198356</v>
      </c>
      <c r="W7" s="78">
        <f>IF(RES_hh_tes!W7=0,"",RES_hh_tes!W7/RES_hh_fec!W7)</f>
        <v>0.54721515165124712</v>
      </c>
      <c r="X7" s="78">
        <f>IF(RES_hh_tes!X7=0,"",RES_hh_tes!X7/RES_hh_fec!X7)</f>
        <v>0.54922998089490571</v>
      </c>
      <c r="Y7" s="78">
        <f>IF(RES_hh_tes!Y7=0,"",RES_hh_tes!Y7/RES_hh_fec!Y7)</f>
        <v>0.55321923995547506</v>
      </c>
      <c r="DA7" s="89" t="s">
        <v>423</v>
      </c>
    </row>
    <row r="8" spans="1:105" ht="12" customHeight="1" x14ac:dyDescent="0.25">
      <c r="A8" s="28" t="s">
        <v>189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X8" s="78" t="str">
        <f>IF(RES_hh_tes!X8=0,"",RES_hh_tes!X8/RES_hh_fec!X8)</f>
        <v/>
      </c>
      <c r="Y8" s="78" t="str">
        <f>IF(RES_hh_tes!Y8=0,"",RES_hh_tes!Y8/RES_hh_fec!Y8)</f>
        <v/>
      </c>
      <c r="DA8" s="89" t="s">
        <v>424</v>
      </c>
    </row>
    <row r="9" spans="1:105" ht="12" customHeight="1" x14ac:dyDescent="0.25">
      <c r="A9" s="28" t="s">
        <v>202</v>
      </c>
      <c r="B9" s="78" t="str">
        <f>IF(RES_hh_tes!B9=0,"",RES_hh_tes!B9/RES_hh_fec!B9)</f>
        <v/>
      </c>
      <c r="C9" s="78" t="str">
        <f>IF(RES_hh_tes!C9=0,"",RES_hh_tes!C9/RES_hh_fec!C9)</f>
        <v/>
      </c>
      <c r="D9" s="78" t="str">
        <f>IF(RES_hh_tes!D9=0,"",RES_hh_tes!D9/RES_hh_fec!D9)</f>
        <v/>
      </c>
      <c r="E9" s="78" t="str">
        <f>IF(RES_hh_tes!E9=0,"",RES_hh_tes!E9/RES_hh_fec!E9)</f>
        <v/>
      </c>
      <c r="F9" s="78" t="str">
        <f>IF(RES_hh_tes!F9=0,"",RES_hh_tes!F9/RES_hh_fec!F9)</f>
        <v/>
      </c>
      <c r="G9" s="78" t="str">
        <f>IF(RES_hh_tes!G9=0,"",RES_hh_tes!G9/RES_hh_fec!G9)</f>
        <v/>
      </c>
      <c r="H9" s="78" t="str">
        <f>IF(RES_hh_tes!H9=0,"",RES_hh_tes!H9/RES_hh_fec!H9)</f>
        <v/>
      </c>
      <c r="I9" s="78" t="str">
        <f>IF(RES_hh_tes!I9=0,"",RES_hh_tes!I9/RES_hh_fec!I9)</f>
        <v/>
      </c>
      <c r="J9" s="78" t="str">
        <f>IF(RES_hh_tes!J9=0,"",RES_hh_tes!J9/RES_hh_fec!J9)</f>
        <v/>
      </c>
      <c r="K9" s="78" t="str">
        <f>IF(RES_hh_tes!K9=0,"",RES_hh_tes!K9/RES_hh_fec!K9)</f>
        <v/>
      </c>
      <c r="L9" s="78">
        <f>IF(RES_hh_tes!L9=0,"",RES_hh_tes!L9/RES_hh_fec!L9)</f>
        <v>0.77399188793157636</v>
      </c>
      <c r="M9" s="78">
        <f>IF(RES_hh_tes!M9=0,"",RES_hh_tes!M9/RES_hh_fec!M9)</f>
        <v>0.77677490925628701</v>
      </c>
      <c r="N9" s="78">
        <f>IF(RES_hh_tes!N9=0,"",RES_hh_tes!N9/RES_hh_fec!N9)</f>
        <v>0.77947481805986407</v>
      </c>
      <c r="O9" s="78">
        <f>IF(RES_hh_tes!O9=0,"",RES_hh_tes!O9/RES_hh_fec!O9)</f>
        <v>0.77979830571231279</v>
      </c>
      <c r="P9" s="78">
        <f>IF(RES_hh_tes!P9=0,"",RES_hh_tes!P9/RES_hh_fec!P9)</f>
        <v>0.78187769311837263</v>
      </c>
      <c r="Q9" s="78">
        <f>IF(RES_hh_tes!Q9=0,"",RES_hh_tes!Q9/RES_hh_fec!Q9)</f>
        <v>0.78194154039605712</v>
      </c>
      <c r="R9" s="78">
        <f>IF(RES_hh_tes!R9=0,"",RES_hh_tes!R9/RES_hh_fec!R9)</f>
        <v>0.78313253229313995</v>
      </c>
      <c r="S9" s="78">
        <f>IF(RES_hh_tes!S9=0,"",RES_hh_tes!S9/RES_hh_fec!S9)</f>
        <v>0.78330019235885795</v>
      </c>
      <c r="T9" s="78">
        <f>IF(RES_hh_tes!T9=0,"",RES_hh_tes!T9/RES_hh_fec!T9)</f>
        <v>0.7863335521092778</v>
      </c>
      <c r="U9" s="78">
        <f>IF(RES_hh_tes!U9=0,"",RES_hh_tes!U9/RES_hh_fec!U9)</f>
        <v>0.78889336534647914</v>
      </c>
      <c r="V9" s="78">
        <f>IF(RES_hh_tes!V9=0,"",RES_hh_tes!V9/RES_hh_fec!V9)</f>
        <v>0.78953098618011874</v>
      </c>
      <c r="W9" s="78">
        <f>IF(RES_hh_tes!W9=0,"",RES_hh_tes!W9/RES_hh_fec!W9)</f>
        <v>0.79009962057080774</v>
      </c>
      <c r="X9" s="78">
        <f>IF(RES_hh_tes!X9=0,"",RES_hh_tes!X9/RES_hh_fec!X9)</f>
        <v>0.79044801901119432</v>
      </c>
      <c r="Y9" s="78">
        <f>IF(RES_hh_tes!Y9=0,"",RES_hh_tes!Y9/RES_hh_fec!Y9)</f>
        <v>0.79046849311895895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X11" s="78" t="str">
        <f>IF(RES_hh_tes!X11=0,"",RES_hh_tes!X11/RES_hh_fec!X11)</f>
        <v/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1.4803505999762405</v>
      </c>
      <c r="C12" s="78">
        <f>IF(RES_hh_tes!C12=0,"",RES_hh_tes!C12/RES_hh_fec!C12)</f>
        <v>1.5254864476696353</v>
      </c>
      <c r="D12" s="78">
        <f>IF(RES_hh_tes!D12=0,"",RES_hh_tes!D12/RES_hh_fec!D12)</f>
        <v>1.581715637705341</v>
      </c>
      <c r="E12" s="78">
        <f>IF(RES_hh_tes!E12=0,"",RES_hh_tes!E12/RES_hh_fec!E12)</f>
        <v>1.6648456931028492</v>
      </c>
      <c r="F12" s="78">
        <f>IF(RES_hh_tes!F12=0,"",RES_hh_tes!F12/RES_hh_fec!F12)</f>
        <v>1.7431884779241196</v>
      </c>
      <c r="G12" s="78">
        <f>IF(RES_hh_tes!G12=0,"",RES_hh_tes!G12/RES_hh_fec!G12)</f>
        <v>1.8149171016729588</v>
      </c>
      <c r="H12" s="78">
        <f>IF(RES_hh_tes!H12=0,"",RES_hh_tes!H12/RES_hh_fec!H12)</f>
        <v>1.8892257711094178</v>
      </c>
      <c r="I12" s="78">
        <f>IF(RES_hh_tes!I12=0,"",RES_hh_tes!I12/RES_hh_fec!I12)</f>
        <v>1.964123616332315</v>
      </c>
      <c r="J12" s="78">
        <f>IF(RES_hh_tes!J12=0,"",RES_hh_tes!J12/RES_hh_fec!J12)</f>
        <v>2.0409532768761371</v>
      </c>
      <c r="K12" s="78">
        <f>IF(RES_hh_tes!K12=0,"",RES_hh_tes!K12/RES_hh_fec!K12)</f>
        <v>2.1176513260301637</v>
      </c>
      <c r="L12" s="78">
        <f>IF(RES_hh_tes!L12=0,"",RES_hh_tes!L12/RES_hh_fec!L12)</f>
        <v>2.1682272734573065</v>
      </c>
      <c r="M12" s="78">
        <f>IF(RES_hh_tes!M12=0,"",RES_hh_tes!M12/RES_hh_fec!M12)</f>
        <v>2.2426137471918617</v>
      </c>
      <c r="N12" s="78">
        <f>IF(RES_hh_tes!N12=0,"",RES_hh_tes!N12/RES_hh_fec!N12)</f>
        <v>2.3314804280915791</v>
      </c>
      <c r="O12" s="78">
        <f>IF(RES_hh_tes!O12=0,"",RES_hh_tes!O12/RES_hh_fec!O12)</f>
        <v>2.4282115647858338</v>
      </c>
      <c r="P12" s="78">
        <f>IF(RES_hh_tes!P12=0,"",RES_hh_tes!P12/RES_hh_fec!P12)</f>
        <v>2.5106413695806005</v>
      </c>
      <c r="Q12" s="78">
        <f>IF(RES_hh_tes!Q12=0,"",RES_hh_tes!Q12/RES_hh_fec!Q12)</f>
        <v>2.6258754772424511</v>
      </c>
      <c r="R12" s="78">
        <f>IF(RES_hh_tes!R12=0,"",RES_hh_tes!R12/RES_hh_fec!R12)</f>
        <v>2.7473757760420519</v>
      </c>
      <c r="S12" s="78">
        <f>IF(RES_hh_tes!S12=0,"",RES_hh_tes!S12/RES_hh_fec!S12)</f>
        <v>2.8751255779950595</v>
      </c>
      <c r="T12" s="78">
        <f>IF(RES_hh_tes!T12=0,"",RES_hh_tes!T12/RES_hh_fec!T12)</f>
        <v>3.0314959692193693</v>
      </c>
      <c r="U12" s="78">
        <f>IF(RES_hh_tes!U12=0,"",RES_hh_tes!U12/RES_hh_fec!U12)</f>
        <v>3.1719025830977396</v>
      </c>
      <c r="V12" s="78">
        <f>IF(RES_hh_tes!V12=0,"",RES_hh_tes!V12/RES_hh_fec!V12)</f>
        <v>3.2886834317455849</v>
      </c>
      <c r="W12" s="78">
        <f>IF(RES_hh_tes!W12=0,"",RES_hh_tes!W12/RES_hh_fec!W12)</f>
        <v>3.3734014078729904</v>
      </c>
      <c r="X12" s="78">
        <f>IF(RES_hh_tes!X12=0,"",RES_hh_tes!X12/RES_hh_fec!X12)</f>
        <v>3.4620967342545117</v>
      </c>
      <c r="Y12" s="78">
        <f>IF(RES_hh_tes!Y12=0,"",RES_hh_tes!Y12/RES_hh_fec!Y12)</f>
        <v>3.54430876099494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0.55886491416016726</v>
      </c>
      <c r="C13" s="79">
        <f>IF(RES_hh_tes!C13=0,"",RES_hh_tes!C13/RES_hh_fec!C13)</f>
        <v>0.56261194076487187</v>
      </c>
      <c r="D13" s="79">
        <f>IF(RES_hh_tes!D13=0,"",RES_hh_tes!D13/RES_hh_fec!D13)</f>
        <v>0.56790652479149517</v>
      </c>
      <c r="E13" s="79">
        <f>IF(RES_hh_tes!E13=0,"",RES_hh_tes!E13/RES_hh_fec!E13)</f>
        <v>0.57337942777649975</v>
      </c>
      <c r="F13" s="79">
        <f>IF(RES_hh_tes!F13=0,"",RES_hh_tes!F13/RES_hh_fec!F13)</f>
        <v>0.58101884614172594</v>
      </c>
      <c r="G13" s="79">
        <f>IF(RES_hh_tes!G13=0,"",RES_hh_tes!G13/RES_hh_fec!G13)</f>
        <v>0.58817296704439892</v>
      </c>
      <c r="H13" s="79">
        <f>IF(RES_hh_tes!H13=0,"",RES_hh_tes!H13/RES_hh_fec!H13)</f>
        <v>0.59591284800531952</v>
      </c>
      <c r="I13" s="79">
        <f>IF(RES_hh_tes!I13=0,"",RES_hh_tes!I13/RES_hh_fec!I13)</f>
        <v>0.60162038921601424</v>
      </c>
      <c r="J13" s="79">
        <f>IF(RES_hh_tes!J13=0,"",RES_hh_tes!J13/RES_hh_fec!J13)</f>
        <v>0.60748128711922211</v>
      </c>
      <c r="K13" s="79">
        <f>IF(RES_hh_tes!K13=0,"",RES_hh_tes!K13/RES_hh_fec!K13)</f>
        <v>0.61010010358450872</v>
      </c>
      <c r="L13" s="79">
        <f>IF(RES_hh_tes!L13=0,"",RES_hh_tes!L13/RES_hh_fec!L13)</f>
        <v>0.61293342918993388</v>
      </c>
      <c r="M13" s="79">
        <f>IF(RES_hh_tes!M13=0,"",RES_hh_tes!M13/RES_hh_fec!M13)</f>
        <v>0.61588129147120485</v>
      </c>
      <c r="N13" s="79">
        <f>IF(RES_hh_tes!N13=0,"",RES_hh_tes!N13/RES_hh_fec!N13)</f>
        <v>0.61943836684315534</v>
      </c>
      <c r="O13" s="79">
        <f>IF(RES_hh_tes!O13=0,"",RES_hh_tes!O13/RES_hh_fec!O13)</f>
        <v>0.6235171896824212</v>
      </c>
      <c r="P13" s="79">
        <f>IF(RES_hh_tes!P13=0,"",RES_hh_tes!P13/RES_hh_fec!P13)</f>
        <v>0.62425845746724473</v>
      </c>
      <c r="Q13" s="79">
        <f>IF(RES_hh_tes!Q13=0,"",RES_hh_tes!Q13/RES_hh_fec!Q13)</f>
        <v>0.63664502885939844</v>
      </c>
      <c r="R13" s="79">
        <f>IF(RES_hh_tes!R13=0,"",RES_hh_tes!R13/RES_hh_fec!R13)</f>
        <v>0.66400210023247375</v>
      </c>
      <c r="S13" s="79">
        <f>IF(RES_hh_tes!S13=0,"",RES_hh_tes!S13/RES_hh_fec!S13)</f>
        <v>0.69675642159395423</v>
      </c>
      <c r="T13" s="79">
        <f>IF(RES_hh_tes!T13=0,"",RES_hh_tes!T13/RES_hh_fec!T13)</f>
        <v>0.72264393975654673</v>
      </c>
      <c r="U13" s="79">
        <f>IF(RES_hh_tes!U13=0,"",RES_hh_tes!U13/RES_hh_fec!U13)</f>
        <v>0.73956636086267402</v>
      </c>
      <c r="V13" s="79">
        <f>IF(RES_hh_tes!V13=0,"",RES_hh_tes!V13/RES_hh_fec!V13)</f>
        <v>0.76261338288978653</v>
      </c>
      <c r="W13" s="79">
        <f>IF(RES_hh_tes!W13=0,"",RES_hh_tes!W13/RES_hh_fec!W13)</f>
        <v>0.78703504145358161</v>
      </c>
      <c r="X13" s="79">
        <f>IF(RES_hh_tes!X13=0,"",RES_hh_tes!X13/RES_hh_fec!X13)</f>
        <v>0.80131440285396616</v>
      </c>
      <c r="Y13" s="79">
        <f>IF(RES_hh_tes!Y13=0,"",RES_hh_tes!Y13/RES_hh_fec!Y13)</f>
        <v>0.82532606021608002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1.8642351734849061</v>
      </c>
      <c r="C15" s="70">
        <f>IF(RES_hh_tes!C15=0,"",RES_hh_tes!C15/RES_hh_fec!C15)</f>
        <v>1.9914769117603135</v>
      </c>
      <c r="D15" s="70">
        <f>IF(RES_hh_tes!D15=0,"",RES_hh_tes!D15/RES_hh_fec!D15)</f>
        <v>2.0964846400245882</v>
      </c>
      <c r="E15" s="70">
        <f>IF(RES_hh_tes!E15=0,"",RES_hh_tes!E15/RES_hh_fec!E15)</f>
        <v>2.2133473142235727</v>
      </c>
      <c r="F15" s="70">
        <f>IF(RES_hh_tes!F15=0,"",RES_hh_tes!F15/RES_hh_fec!F15)</f>
        <v>2.3702202832359394</v>
      </c>
      <c r="G15" s="70">
        <f>IF(RES_hh_tes!G15=0,"",RES_hh_tes!G15/RES_hh_fec!G15)</f>
        <v>2.5426237207823759</v>
      </c>
      <c r="H15" s="70">
        <f>IF(RES_hh_tes!H15=0,"",RES_hh_tes!H15/RES_hh_fec!H15)</f>
        <v>2.7652647668207226</v>
      </c>
      <c r="I15" s="70">
        <f>IF(RES_hh_tes!I15=0,"",RES_hh_tes!I15/RES_hh_fec!I15)</f>
        <v>2.9145106824585807</v>
      </c>
      <c r="J15" s="70">
        <f>IF(RES_hh_tes!J15=0,"",RES_hh_tes!J15/RES_hh_fec!J15)</f>
        <v>3.0064371157259338</v>
      </c>
      <c r="K15" s="70">
        <f>IF(RES_hh_tes!K15=0,"",RES_hh_tes!K15/RES_hh_fec!K15)</f>
        <v>3.156203232185951</v>
      </c>
      <c r="L15" s="70">
        <f>IF(RES_hh_tes!L15=0,"",RES_hh_tes!L15/RES_hh_fec!L15)</f>
        <v>3.2820108784307069</v>
      </c>
      <c r="M15" s="70">
        <f>IF(RES_hh_tes!M15=0,"",RES_hh_tes!M15/RES_hh_fec!M15)</f>
        <v>3.4093672172596281</v>
      </c>
      <c r="N15" s="70">
        <f>IF(RES_hh_tes!N15=0,"",RES_hh_tes!N15/RES_hh_fec!N15)</f>
        <v>3.5585694675643089</v>
      </c>
      <c r="O15" s="70">
        <f>IF(RES_hh_tes!O15=0,"",RES_hh_tes!O15/RES_hh_fec!O15)</f>
        <v>3.7198285133754556</v>
      </c>
      <c r="P15" s="70">
        <f>IF(RES_hh_tes!P15=0,"",RES_hh_tes!P15/RES_hh_fec!P15)</f>
        <v>3.8464525276384873</v>
      </c>
      <c r="Q15" s="70">
        <f>IF(RES_hh_tes!Q15=0,"",RES_hh_tes!Q15/RES_hh_fec!Q15)</f>
        <v>3.9996755051927071</v>
      </c>
      <c r="R15" s="70">
        <f>IF(RES_hh_tes!R15=0,"",RES_hh_tes!R15/RES_hh_fec!R15)</f>
        <v>4.1387775792666419</v>
      </c>
      <c r="S15" s="70">
        <f>IF(RES_hh_tes!S15=0,"",RES_hh_tes!S15/RES_hh_fec!S15)</f>
        <v>4.289045596671623</v>
      </c>
      <c r="T15" s="70">
        <f>IF(RES_hh_tes!T15=0,"",RES_hh_tes!T15/RES_hh_fec!T15)</f>
        <v>4.4039888850869247</v>
      </c>
      <c r="U15" s="70">
        <f>IF(RES_hh_tes!U15=0,"",RES_hh_tes!U15/RES_hh_fec!U15)</f>
        <v>4.4859852813087304</v>
      </c>
      <c r="V15" s="70">
        <f>IF(RES_hh_tes!V15=0,"",RES_hh_tes!V15/RES_hh_fec!V15)</f>
        <v>4.5394944789916796</v>
      </c>
      <c r="W15" s="70">
        <f>IF(RES_hh_tes!W15=0,"",RES_hh_tes!W15/RES_hh_fec!W15)</f>
        <v>4.578847902822285</v>
      </c>
      <c r="X15" s="70">
        <f>IF(RES_hh_tes!X15=0,"",RES_hh_tes!X15/RES_hh_fec!X15)</f>
        <v>4.6032372254883525</v>
      </c>
      <c r="Y15" s="70">
        <f>IF(RES_hh_tes!Y15=0,"",RES_hh_tes!Y15/RES_hh_fec!Y15)</f>
        <v>4.6279942096262969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1.8642351734849061</v>
      </c>
      <c r="C16" s="78">
        <f>IF(RES_hh_tes!C16=0,"",RES_hh_tes!C16/RES_hh_fec!C16)</f>
        <v>1.9914769117603135</v>
      </c>
      <c r="D16" s="78">
        <f>IF(RES_hh_tes!D16=0,"",RES_hh_tes!D16/RES_hh_fec!D16)</f>
        <v>2.0964846400245882</v>
      </c>
      <c r="E16" s="78">
        <f>IF(RES_hh_tes!E16=0,"",RES_hh_tes!E16/RES_hh_fec!E16)</f>
        <v>2.2133473142235727</v>
      </c>
      <c r="F16" s="78">
        <f>IF(RES_hh_tes!F16=0,"",RES_hh_tes!F16/RES_hh_fec!F16)</f>
        <v>2.3702202832359394</v>
      </c>
      <c r="G16" s="78">
        <f>IF(RES_hh_tes!G16=0,"",RES_hh_tes!G16/RES_hh_fec!G16)</f>
        <v>2.5426237207823759</v>
      </c>
      <c r="H16" s="78">
        <f>IF(RES_hh_tes!H16=0,"",RES_hh_tes!H16/RES_hh_fec!H16)</f>
        <v>2.7652647668207226</v>
      </c>
      <c r="I16" s="78">
        <f>IF(RES_hh_tes!I16=0,"",RES_hh_tes!I16/RES_hh_fec!I16)</f>
        <v>2.9145106824585807</v>
      </c>
      <c r="J16" s="78">
        <f>IF(RES_hh_tes!J16=0,"",RES_hh_tes!J16/RES_hh_fec!J16)</f>
        <v>3.0064371157259338</v>
      </c>
      <c r="K16" s="78">
        <f>IF(RES_hh_tes!K16=0,"",RES_hh_tes!K16/RES_hh_fec!K16)</f>
        <v>3.156203232185951</v>
      </c>
      <c r="L16" s="78">
        <f>IF(RES_hh_tes!L16=0,"",RES_hh_tes!L16/RES_hh_fec!L16)</f>
        <v>3.2820108784307069</v>
      </c>
      <c r="M16" s="78">
        <f>IF(RES_hh_tes!M16=0,"",RES_hh_tes!M16/RES_hh_fec!M16)</f>
        <v>3.4093672172596281</v>
      </c>
      <c r="N16" s="78">
        <f>IF(RES_hh_tes!N16=0,"",RES_hh_tes!N16/RES_hh_fec!N16)</f>
        <v>3.5585694675643089</v>
      </c>
      <c r="O16" s="78">
        <f>IF(RES_hh_tes!O16=0,"",RES_hh_tes!O16/RES_hh_fec!O16)</f>
        <v>3.7198285133754556</v>
      </c>
      <c r="P16" s="78">
        <f>IF(RES_hh_tes!P16=0,"",RES_hh_tes!P16/RES_hh_fec!P16)</f>
        <v>3.8464525276384873</v>
      </c>
      <c r="Q16" s="78">
        <f>IF(RES_hh_tes!Q16=0,"",RES_hh_tes!Q16/RES_hh_fec!Q16)</f>
        <v>3.9996755051927071</v>
      </c>
      <c r="R16" s="78">
        <f>IF(RES_hh_tes!R16=0,"",RES_hh_tes!R16/RES_hh_fec!R16)</f>
        <v>4.1387775792666419</v>
      </c>
      <c r="S16" s="78">
        <f>IF(RES_hh_tes!S16=0,"",RES_hh_tes!S16/RES_hh_fec!S16)</f>
        <v>4.289045596671623</v>
      </c>
      <c r="T16" s="78">
        <f>IF(RES_hh_tes!T16=0,"",RES_hh_tes!T16/RES_hh_fec!T16)</f>
        <v>4.4039888850869247</v>
      </c>
      <c r="U16" s="78">
        <f>IF(RES_hh_tes!U16=0,"",RES_hh_tes!U16/RES_hh_fec!U16)</f>
        <v>4.4859852813087304</v>
      </c>
      <c r="V16" s="78">
        <f>IF(RES_hh_tes!V16=0,"",RES_hh_tes!V16/RES_hh_fec!V16)</f>
        <v>4.5394944789916796</v>
      </c>
      <c r="W16" s="78">
        <f>IF(RES_hh_tes!W16=0,"",RES_hh_tes!W16/RES_hh_fec!W16)</f>
        <v>4.578847902822285</v>
      </c>
      <c r="X16" s="78">
        <f>IF(RES_hh_tes!X16=0,"",RES_hh_tes!X16/RES_hh_fec!X16)</f>
        <v>4.6032372254883525</v>
      </c>
      <c r="Y16" s="78">
        <f>IF(RES_hh_tes!Y16=0,"",RES_hh_tes!Y16/RES_hh_fec!Y16)</f>
        <v>4.6279942096262969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0.5178527308611931</v>
      </c>
      <c r="C17" s="70">
        <f>IF(RES_hh_tes!C17=0,"",RES_hh_tes!C17/RES_hh_fec!C17)</f>
        <v>0.52047534255532524</v>
      </c>
      <c r="D17" s="70">
        <f>IF(RES_hh_tes!D17=0,"",RES_hh_tes!D17/RES_hh_fec!D17)</f>
        <v>0.52963225560762861</v>
      </c>
      <c r="E17" s="70">
        <f>IF(RES_hh_tes!E17=0,"",RES_hh_tes!E17/RES_hh_fec!E17)</f>
        <v>0.53481373223584672</v>
      </c>
      <c r="F17" s="70">
        <f>IF(RES_hh_tes!F17=0,"",RES_hh_tes!F17/RES_hh_fec!F17)</f>
        <v>0.5388966677638285</v>
      </c>
      <c r="G17" s="70">
        <f>IF(RES_hh_tes!G17=0,"",RES_hh_tes!G17/RES_hh_fec!G17)</f>
        <v>0.54497383988506631</v>
      </c>
      <c r="H17" s="70">
        <f>IF(RES_hh_tes!H17=0,"",RES_hh_tes!H17/RES_hh_fec!H17)</f>
        <v>0.55134503165012572</v>
      </c>
      <c r="I17" s="70">
        <f>IF(RES_hh_tes!I17=0,"",RES_hh_tes!I17/RES_hh_fec!I17)</f>
        <v>0.55688332928026629</v>
      </c>
      <c r="J17" s="70">
        <f>IF(RES_hh_tes!J17=0,"",RES_hh_tes!J17/RES_hh_fec!J17)</f>
        <v>0.56075026512258952</v>
      </c>
      <c r="K17" s="70">
        <f>IF(RES_hh_tes!K17=0,"",RES_hh_tes!K17/RES_hh_fec!K17)</f>
        <v>0.57235076383321037</v>
      </c>
      <c r="L17" s="70">
        <f>IF(RES_hh_tes!L17=0,"",RES_hh_tes!L17/RES_hh_fec!L17)</f>
        <v>0.6359297313609078</v>
      </c>
      <c r="M17" s="70">
        <f>IF(RES_hh_tes!M17=0,"",RES_hh_tes!M17/RES_hh_fec!M17)</f>
        <v>0.64340714148280642</v>
      </c>
      <c r="N17" s="70">
        <f>IF(RES_hh_tes!N17=0,"",RES_hh_tes!N17/RES_hh_fec!N17)</f>
        <v>0.67447150172920789</v>
      </c>
      <c r="O17" s="70">
        <f>IF(RES_hh_tes!O17=0,"",RES_hh_tes!O17/RES_hh_fec!O17)</f>
        <v>0.67266163710712068</v>
      </c>
      <c r="P17" s="70">
        <f>IF(RES_hh_tes!P17=0,"",RES_hh_tes!P17/RES_hh_fec!P17)</f>
        <v>0.68494661322977524</v>
      </c>
      <c r="Q17" s="70">
        <f>IF(RES_hh_tes!Q17=0,"",RES_hh_tes!Q17/RES_hh_fec!Q17)</f>
        <v>0.68725486651027012</v>
      </c>
      <c r="R17" s="70">
        <f>IF(RES_hh_tes!R17=0,"",RES_hh_tes!R17/RES_hh_fec!R17)</f>
        <v>0.69981245839534301</v>
      </c>
      <c r="S17" s="70">
        <f>IF(RES_hh_tes!S17=0,"",RES_hh_tes!S17/RES_hh_fec!S17)</f>
        <v>0.7003597870774062</v>
      </c>
      <c r="T17" s="70">
        <f>IF(RES_hh_tes!T17=0,"",RES_hh_tes!T17/RES_hh_fec!T17)</f>
        <v>0.69260711460671265</v>
      </c>
      <c r="U17" s="70">
        <f>IF(RES_hh_tes!U17=0,"",RES_hh_tes!U17/RES_hh_fec!U17)</f>
        <v>0.70154069399558916</v>
      </c>
      <c r="V17" s="70">
        <f>IF(RES_hh_tes!V17=0,"",RES_hh_tes!V17/RES_hh_fec!V17)</f>
        <v>0.71464416192605551</v>
      </c>
      <c r="W17" s="70">
        <f>IF(RES_hh_tes!W17=0,"",RES_hh_tes!W17/RES_hh_fec!W17)</f>
        <v>0.71218037080070185</v>
      </c>
      <c r="X17" s="70">
        <f>IF(RES_hh_tes!X17=0,"",RES_hh_tes!X17/RES_hh_fec!X17)</f>
        <v>0.70686745673588525</v>
      </c>
      <c r="Y17" s="70">
        <f>IF(RES_hh_tes!Y17=0,"",RES_hh_tes!Y17/RES_hh_fec!Y17)</f>
        <v>0.71543016293901218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X21" s="78" t="str">
        <f>IF(RES_hh_tes!X21=0,"",RES_hh_tes!X21/RES_hh_fec!X21)</f>
        <v/>
      </c>
      <c r="Y21" s="78" t="str">
        <f>IF(RES_hh_tes!Y21=0,"",RES_hh_tes!Y21/RES_hh_fec!Y21)</f>
        <v/>
      </c>
      <c r="DA21" s="89" t="s">
        <v>435</v>
      </c>
    </row>
    <row r="22" spans="1:105" ht="12" customHeight="1" x14ac:dyDescent="0.25">
      <c r="A22" s="28" t="s">
        <v>202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X22" s="78" t="str">
        <f>IF(RES_hh_tes!X22=0,"",RES_hh_tes!X22/RES_hh_fec!X22)</f>
        <v/>
      </c>
      <c r="Y22" s="78" t="str">
        <f>IF(RES_hh_tes!Y22=0,"",RES_hh_tes!Y22/RES_hh_fec!Y22)</f>
        <v/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0.5178527308611931</v>
      </c>
      <c r="C25" s="79">
        <f>IF(RES_hh_tes!C25=0,"",RES_hh_tes!C25/RES_hh_fec!C25)</f>
        <v>0.52047534255532524</v>
      </c>
      <c r="D25" s="79">
        <f>IF(RES_hh_tes!D25=0,"",RES_hh_tes!D25/RES_hh_fec!D25)</f>
        <v>0.52300976798616794</v>
      </c>
      <c r="E25" s="79">
        <f>IF(RES_hh_tes!E25=0,"",RES_hh_tes!E25/RES_hh_fec!E25)</f>
        <v>0.5260482639010845</v>
      </c>
      <c r="F25" s="79">
        <f>IF(RES_hh_tes!F25=0,"",RES_hh_tes!F25/RES_hh_fec!F25)</f>
        <v>0.5294666094909265</v>
      </c>
      <c r="G25" s="79">
        <f>IF(RES_hh_tes!G25=0,"",RES_hh_tes!G25/RES_hh_fec!G25)</f>
        <v>0.53319787445215161</v>
      </c>
      <c r="H25" s="79">
        <f>IF(RES_hh_tes!H25=0,"",RES_hh_tes!H25/RES_hh_fec!H25)</f>
        <v>0.53746623873411792</v>
      </c>
      <c r="I25" s="79">
        <f>IF(RES_hh_tes!I25=0,"",RES_hh_tes!I25/RES_hh_fec!I25)</f>
        <v>0.53976803756307168</v>
      </c>
      <c r="J25" s="79">
        <f>IF(RES_hh_tes!J25=0,"",RES_hh_tes!J25/RES_hh_fec!J25)</f>
        <v>0.54110378320184804</v>
      </c>
      <c r="K25" s="79">
        <f>IF(RES_hh_tes!K25=0,"",RES_hh_tes!K25/RES_hh_fec!K25)</f>
        <v>0.54277375321837107</v>
      </c>
      <c r="L25" s="79">
        <f>IF(RES_hh_tes!L25=0,"",RES_hh_tes!L25/RES_hh_fec!L25)</f>
        <v>0.54352926389029044</v>
      </c>
      <c r="M25" s="79">
        <f>IF(RES_hh_tes!M25=0,"",RES_hh_tes!M25/RES_hh_fec!M25)</f>
        <v>0.54708813835158099</v>
      </c>
      <c r="N25" s="79">
        <f>IF(RES_hh_tes!N25=0,"",RES_hh_tes!N25/RES_hh_fec!N25)</f>
        <v>0.55217486297408036</v>
      </c>
      <c r="O25" s="79">
        <f>IF(RES_hh_tes!O25=0,"",RES_hh_tes!O25/RES_hh_fec!O25)</f>
        <v>0.56117374988159319</v>
      </c>
      <c r="P25" s="79">
        <f>IF(RES_hh_tes!P25=0,"",RES_hh_tes!P25/RES_hh_fec!P25)</f>
        <v>0.56959586227382841</v>
      </c>
      <c r="Q25" s="79">
        <f>IF(RES_hh_tes!Q25=0,"",RES_hh_tes!Q25/RES_hh_fec!Q25)</f>
        <v>0.58114503079014657</v>
      </c>
      <c r="R25" s="79">
        <f>IF(RES_hh_tes!R25=0,"",RES_hh_tes!R25/RES_hh_fec!R25)</f>
        <v>0.59234137177871915</v>
      </c>
      <c r="S25" s="79">
        <f>IF(RES_hh_tes!S25=0,"",RES_hh_tes!S25/RES_hh_fec!S25)</f>
        <v>0.60293130573998899</v>
      </c>
      <c r="T25" s="79">
        <f>IF(RES_hh_tes!T25=0,"",RES_hh_tes!T25/RES_hh_fec!T25)</f>
        <v>0.61708470134812388</v>
      </c>
      <c r="U25" s="79">
        <f>IF(RES_hh_tes!U25=0,"",RES_hh_tes!U25/RES_hh_fec!U25)</f>
        <v>0.63238197888490444</v>
      </c>
      <c r="V25" s="79">
        <f>IF(RES_hh_tes!V25=0,"",RES_hh_tes!V25/RES_hh_fec!V25)</f>
        <v>0.64691137893040074</v>
      </c>
      <c r="W25" s="79">
        <f>IF(RES_hh_tes!W25=0,"",RES_hh_tes!W25/RES_hh_fec!W25)</f>
        <v>0.65991137825993151</v>
      </c>
      <c r="X25" s="79">
        <f>IF(RES_hh_tes!X25=0,"",RES_hh_tes!X25/RES_hh_fec!X25)</f>
        <v>0.6682025825720731</v>
      </c>
      <c r="Y25" s="79">
        <f>IF(RES_hh_tes!Y25=0,"",RES_hh_tes!Y25/RES_hh_fec!Y25)</f>
        <v>0.67964514965849532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>
        <f>IF(RES_hh_tes!D26=0,"",RES_hh_tes!D26/RES_hh_fec!D26)</f>
        <v>1.0000000000000004</v>
      </c>
      <c r="E26" s="81">
        <f>IF(RES_hh_tes!E26=0,"",RES_hh_tes!E26/RES_hh_fec!E26)</f>
        <v>0.99999999999999978</v>
      </c>
      <c r="F26" s="81">
        <f>IF(RES_hh_tes!F26=0,"",RES_hh_tes!F26/RES_hh_fec!F26)</f>
        <v>0.99999999999999944</v>
      </c>
      <c r="G26" s="81">
        <f>IF(RES_hh_tes!G26=0,"",RES_hh_tes!G26/RES_hh_fec!G26)</f>
        <v>0.99999999999999933</v>
      </c>
      <c r="H26" s="81">
        <f>IF(RES_hh_tes!H26=0,"",RES_hh_tes!H26/RES_hh_fec!H26)</f>
        <v>0.99999999999999944</v>
      </c>
      <c r="I26" s="81">
        <f>IF(RES_hh_tes!I26=0,"",RES_hh_tes!I26/RES_hh_fec!I26)</f>
        <v>1.0000000000000004</v>
      </c>
      <c r="J26" s="81">
        <f>IF(RES_hh_tes!J26=0,"",RES_hh_tes!J26/RES_hh_fec!J26)</f>
        <v>1.0000000000000016</v>
      </c>
      <c r="K26" s="81">
        <f>IF(RES_hh_tes!K26=0,"",RES_hh_tes!K26/RES_hh_fec!K26)</f>
        <v>1.0000000000000007</v>
      </c>
      <c r="L26" s="81">
        <f>IF(RES_hh_tes!L26=0,"",RES_hh_tes!L26/RES_hh_fec!L26)</f>
        <v>1.000000000000002</v>
      </c>
      <c r="M26" s="81">
        <f>IF(RES_hh_tes!M26=0,"",RES_hh_tes!M26/RES_hh_fec!M26)</f>
        <v>0.99999999999999978</v>
      </c>
      <c r="N26" s="81">
        <f>IF(RES_hh_tes!N26=0,"",RES_hh_tes!N26/RES_hh_fec!N26)</f>
        <v>0.99999999999999956</v>
      </c>
      <c r="O26" s="81">
        <f>IF(RES_hh_tes!O26=0,"",RES_hh_tes!O26/RES_hh_fec!O26)</f>
        <v>0.99999999999999944</v>
      </c>
      <c r="P26" s="81">
        <f>IF(RES_hh_tes!P26=0,"",RES_hh_tes!P26/RES_hh_fec!P26)</f>
        <v>1.000000000000002</v>
      </c>
      <c r="Q26" s="81">
        <f>IF(RES_hh_tes!Q26=0,"",RES_hh_tes!Q26/RES_hh_fec!Q26)</f>
        <v>1.0000000000000007</v>
      </c>
      <c r="R26" s="81">
        <f>IF(RES_hh_tes!R26=0,"",RES_hh_tes!R26/RES_hh_fec!R26)</f>
        <v>1.0000000000000022</v>
      </c>
      <c r="S26" s="81">
        <f>IF(RES_hh_tes!S26=0,"",RES_hh_tes!S26/RES_hh_fec!S26)</f>
        <v>0.99999999999999556</v>
      </c>
      <c r="T26" s="81">
        <f>IF(RES_hh_tes!T26=0,"",RES_hh_tes!T26/RES_hh_fec!T26)</f>
        <v>1.0000000000000011</v>
      </c>
      <c r="U26" s="81">
        <f>IF(RES_hh_tes!U26=0,"",RES_hh_tes!U26/RES_hh_fec!U26)</f>
        <v>0.99999999999999634</v>
      </c>
      <c r="V26" s="81">
        <f>IF(RES_hh_tes!V26=0,"",RES_hh_tes!V26/RES_hh_fec!V26)</f>
        <v>0.99999999999999745</v>
      </c>
      <c r="W26" s="81">
        <f>IF(RES_hh_tes!W26=0,"",RES_hh_tes!W26/RES_hh_fec!W26)</f>
        <v>1.0000000000000004</v>
      </c>
      <c r="X26" s="81">
        <f>IF(RES_hh_tes!X26=0,"",RES_hh_tes!X26/RES_hh_fec!X26)</f>
        <v>1.000000000000006</v>
      </c>
      <c r="Y26" s="81">
        <f>IF(RES_hh_tes!Y26=0,"",RES_hh_tes!Y26/RES_hh_fec!Y26)</f>
        <v>0.99999999999999634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0.60268808442096355</v>
      </c>
      <c r="C27" s="70">
        <f>IF(RES_hh_tes!C27=0,"",RES_hh_tes!C27/RES_hh_fec!C27)</f>
        <v>0.59545238797495914</v>
      </c>
      <c r="D27" s="70">
        <f>IF(RES_hh_tes!D27=0,"",RES_hh_tes!D27/RES_hh_fec!D27)</f>
        <v>0.60740573647074059</v>
      </c>
      <c r="E27" s="70">
        <f>IF(RES_hh_tes!E27=0,"",RES_hh_tes!E27/RES_hh_fec!E27)</f>
        <v>0.61598945821464979</v>
      </c>
      <c r="F27" s="70">
        <f>IF(RES_hh_tes!F27=0,"",RES_hh_tes!F27/RES_hh_fec!F27)</f>
        <v>0.61390378960705294</v>
      </c>
      <c r="G27" s="70">
        <f>IF(RES_hh_tes!G27=0,"",RES_hh_tes!G27/RES_hh_fec!G27)</f>
        <v>0.61589468215973375</v>
      </c>
      <c r="H27" s="70">
        <f>IF(RES_hh_tes!H27=0,"",RES_hh_tes!H27/RES_hh_fec!H27)</f>
        <v>0.61839426903809314</v>
      </c>
      <c r="I27" s="70">
        <f>IF(RES_hh_tes!I27=0,"",RES_hh_tes!I27/RES_hh_fec!I27)</f>
        <v>0.61471898228660027</v>
      </c>
      <c r="J27" s="70">
        <f>IF(RES_hh_tes!J27=0,"",RES_hh_tes!J27/RES_hh_fec!J27)</f>
        <v>0.6074362276560703</v>
      </c>
      <c r="K27" s="70">
        <f>IF(RES_hh_tes!K27=0,"",RES_hh_tes!K27/RES_hh_fec!K27)</f>
        <v>0.60468480768072874</v>
      </c>
      <c r="L27" s="70">
        <f>IF(RES_hh_tes!L27=0,"",RES_hh_tes!L27/RES_hh_fec!L27)</f>
        <v>0.61772228403933582</v>
      </c>
      <c r="M27" s="70">
        <f>IF(RES_hh_tes!M27=0,"",RES_hh_tes!M27/RES_hh_fec!M27)</f>
        <v>0.62198349090355709</v>
      </c>
      <c r="N27" s="70">
        <f>IF(RES_hh_tes!N27=0,"",RES_hh_tes!N27/RES_hh_fec!N27)</f>
        <v>0.60911835267376635</v>
      </c>
      <c r="O27" s="70">
        <f>IF(RES_hh_tes!O27=0,"",RES_hh_tes!O27/RES_hh_fec!O27)</f>
        <v>0.61982076208944259</v>
      </c>
      <c r="P27" s="70">
        <f>IF(RES_hh_tes!P27=0,"",RES_hh_tes!P27/RES_hh_fec!P27)</f>
        <v>0.62484386989853213</v>
      </c>
      <c r="Q27" s="70">
        <f>IF(RES_hh_tes!Q27=0,"",RES_hh_tes!Q27/RES_hh_fec!Q27)</f>
        <v>0.62998608968000536</v>
      </c>
      <c r="R27" s="70">
        <f>IF(RES_hh_tes!R27=0,"",RES_hh_tes!R27/RES_hh_fec!R27)</f>
        <v>0.64245372946633794</v>
      </c>
      <c r="S27" s="70">
        <f>IF(RES_hh_tes!S27=0,"",RES_hh_tes!S27/RES_hh_fec!S27)</f>
        <v>0.61494954453867012</v>
      </c>
      <c r="T27" s="70">
        <f>IF(RES_hh_tes!T27=0,"",RES_hh_tes!T27/RES_hh_fec!T27)</f>
        <v>0.62778004736185911</v>
      </c>
      <c r="U27" s="70">
        <f>IF(RES_hh_tes!U27=0,"",RES_hh_tes!U27/RES_hh_fec!U27)</f>
        <v>0.63676594239625472</v>
      </c>
      <c r="V27" s="70">
        <f>IF(RES_hh_tes!V27=0,"",RES_hh_tes!V27/RES_hh_fec!V27)</f>
        <v>0.64282642311658833</v>
      </c>
      <c r="W27" s="70">
        <f>IF(RES_hh_tes!W27=0,"",RES_hh_tes!W27/RES_hh_fec!W27)</f>
        <v>0.64494538734121465</v>
      </c>
      <c r="X27" s="70">
        <f>IF(RES_hh_tes!X27=0,"",RES_hh_tes!X27/RES_hh_fec!X27)</f>
        <v>0.66917038354446978</v>
      </c>
      <c r="Y27" s="70">
        <f>IF(RES_hh_tes!Y27=0,"",RES_hh_tes!Y27/RES_hh_fec!Y27)</f>
        <v>0.67394403575029882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0.57517393021447016</v>
      </c>
      <c r="C29" s="78">
        <f>IF(RES_hh_tes!C29=0,"",RES_hh_tes!C29/RES_hh_fec!C29)</f>
        <v>0.57617980757804921</v>
      </c>
      <c r="D29" s="78">
        <f>IF(RES_hh_tes!D29=0,"",RES_hh_tes!D29/RES_hh_fec!D29)</f>
        <v>0.57707848404414552</v>
      </c>
      <c r="E29" s="78">
        <f>IF(RES_hh_tes!E29=0,"",RES_hh_tes!E29/RES_hh_fec!E29)</f>
        <v>0.57811238815516075</v>
      </c>
      <c r="F29" s="78">
        <f>IF(RES_hh_tes!F29=0,"",RES_hh_tes!F29/RES_hh_fec!F29)</f>
        <v>0.57934905366705736</v>
      </c>
      <c r="G29" s="78">
        <f>IF(RES_hh_tes!G29=0,"",RES_hh_tes!G29/RES_hh_fec!G29)</f>
        <v>0.58072763479411638</v>
      </c>
      <c r="H29" s="78">
        <f>IF(RES_hh_tes!H29=0,"",RES_hh_tes!H29/RES_hh_fec!H29)</f>
        <v>0.58223224636454385</v>
      </c>
      <c r="I29" s="78">
        <f>IF(RES_hh_tes!I29=0,"",RES_hh_tes!I29/RES_hh_fec!I29)</f>
        <v>0.58299538299833165</v>
      </c>
      <c r="J29" s="78">
        <f>IF(RES_hh_tes!J29=0,"",RES_hh_tes!J29/RES_hh_fec!J29)</f>
        <v>0.58334017394294113</v>
      </c>
      <c r="K29" s="78">
        <f>IF(RES_hh_tes!K29=0,"",RES_hh_tes!K29/RES_hh_fec!K29)</f>
        <v>0.58376477957147499</v>
      </c>
      <c r="L29" s="78">
        <f>IF(RES_hh_tes!L29=0,"",RES_hh_tes!L29/RES_hh_fec!L29)</f>
        <v>0.58414152260318741</v>
      </c>
      <c r="M29" s="78">
        <f>IF(RES_hh_tes!M29=0,"",RES_hh_tes!M29/RES_hh_fec!M29)</f>
        <v>0.58454760668308825</v>
      </c>
      <c r="N29" s="78">
        <f>IF(RES_hh_tes!N29=0,"",RES_hh_tes!N29/RES_hh_fec!N29)</f>
        <v>0.58500121705982455</v>
      </c>
      <c r="O29" s="78">
        <f>IF(RES_hh_tes!O29=0,"",RES_hh_tes!O29/RES_hh_fec!O29)</f>
        <v>0.58536895214888518</v>
      </c>
      <c r="P29" s="78">
        <f>IF(RES_hh_tes!P29=0,"",RES_hh_tes!P29/RES_hh_fec!P29)</f>
        <v>0.58562391380504752</v>
      </c>
      <c r="Q29" s="78">
        <f>IF(RES_hh_tes!Q29=0,"",RES_hh_tes!Q29/RES_hh_fec!Q29)</f>
        <v>0.58609551189267983</v>
      </c>
      <c r="R29" s="78">
        <f>IF(RES_hh_tes!R29=0,"",RES_hh_tes!R29/RES_hh_fec!R29)</f>
        <v>0.58718221355530342</v>
      </c>
      <c r="S29" s="78">
        <f>IF(RES_hh_tes!S29=0,"",RES_hh_tes!S29/RES_hh_fec!S29)</f>
        <v>0.58923670552615193</v>
      </c>
      <c r="T29" s="78">
        <f>IF(RES_hh_tes!T29=0,"",RES_hh_tes!T29/RES_hh_fec!T29)</f>
        <v>0.59201011374713552</v>
      </c>
      <c r="U29" s="78">
        <f>IF(RES_hh_tes!U29=0,"",RES_hh_tes!U29/RES_hh_fec!U29)</f>
        <v>0.59501896689344613</v>
      </c>
      <c r="V29" s="78">
        <f>IF(RES_hh_tes!V29=0,"",RES_hh_tes!V29/RES_hh_fec!V29)</f>
        <v>0.59811318942304259</v>
      </c>
      <c r="W29" s="78">
        <f>IF(RES_hh_tes!W29=0,"",RES_hh_tes!W29/RES_hh_fec!W29)</f>
        <v>0.60075426425384537</v>
      </c>
      <c r="X29" s="78">
        <f>IF(RES_hh_tes!X29=0,"",RES_hh_tes!X29/RES_hh_fec!X29)</f>
        <v>0.60329161030601108</v>
      </c>
      <c r="Y29" s="78">
        <f>IF(RES_hh_tes!Y29=0,"",RES_hh_tes!Y29/RES_hh_fec!Y29)</f>
        <v>0.60585516623498747</v>
      </c>
      <c r="DA29" s="89" t="s">
        <v>442</v>
      </c>
    </row>
    <row r="30" spans="1:105" ht="12" customHeight="1" x14ac:dyDescent="0.25">
      <c r="A30" s="28" t="s">
        <v>189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X30" s="78" t="str">
        <f>IF(RES_hh_tes!X30=0,"",RES_hh_tes!X30/RES_hh_fec!X30)</f>
        <v/>
      </c>
      <c r="Y30" s="78" t="str">
        <f>IF(RES_hh_tes!Y30=0,"",RES_hh_tes!Y30/RES_hh_fec!Y30)</f>
        <v/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0.73525515650136763</v>
      </c>
      <c r="C32" s="81">
        <f>IF(RES_hh_tes!C32=0,"",RES_hh_tes!C32/RES_hh_fec!C32)</f>
        <v>0.7373403741365403</v>
      </c>
      <c r="D32" s="81">
        <f>IF(RES_hh_tes!D32=0,"",RES_hh_tes!D32/RES_hh_fec!D32)</f>
        <v>0.74092406863264815</v>
      </c>
      <c r="E32" s="81">
        <f>IF(RES_hh_tes!E32=0,"",RES_hh_tes!E32/RES_hh_fec!E32)</f>
        <v>0.74376336166399482</v>
      </c>
      <c r="F32" s="81">
        <f>IF(RES_hh_tes!F32=0,"",RES_hh_tes!F32/RES_hh_fec!F32)</f>
        <v>0.74603468775265358</v>
      </c>
      <c r="G32" s="81">
        <f>IF(RES_hh_tes!G32=0,"",RES_hh_tes!G32/RES_hh_fec!G32)</f>
        <v>0.748219130730708</v>
      </c>
      <c r="H32" s="81">
        <f>IF(RES_hh_tes!H32=0,"",RES_hh_tes!H32/RES_hh_fec!H32)</f>
        <v>0.75052852748801679</v>
      </c>
      <c r="I32" s="81">
        <f>IF(RES_hh_tes!I32=0,"",RES_hh_tes!I32/RES_hh_fec!I32)</f>
        <v>0.75162680417032468</v>
      </c>
      <c r="J32" s="81">
        <f>IF(RES_hh_tes!J32=0,"",RES_hh_tes!J32/RES_hh_fec!J32)</f>
        <v>0.7523722432772354</v>
      </c>
      <c r="K32" s="81">
        <f>IF(RES_hh_tes!K32=0,"",RES_hh_tes!K32/RES_hh_fec!K32)</f>
        <v>0.75445400879608404</v>
      </c>
      <c r="L32" s="81">
        <f>IF(RES_hh_tes!L32=0,"",RES_hh_tes!L32/RES_hh_fec!L32)</f>
        <v>0.7575829149849449</v>
      </c>
      <c r="M32" s="81">
        <f>IF(RES_hh_tes!M32=0,"",RES_hh_tes!M32/RES_hh_fec!M32)</f>
        <v>0.76015001914161817</v>
      </c>
      <c r="N32" s="81">
        <f>IF(RES_hh_tes!N32=0,"",RES_hh_tes!N32/RES_hh_fec!N32)</f>
        <v>0.7620802059898597</v>
      </c>
      <c r="O32" s="81">
        <f>IF(RES_hh_tes!O32=0,"",RES_hh_tes!O32/RES_hh_fec!O32)</f>
        <v>0.76519518580941437</v>
      </c>
      <c r="P32" s="81">
        <f>IF(RES_hh_tes!P32=0,"",RES_hh_tes!P32/RES_hh_fec!P32)</f>
        <v>0.76880748338309202</v>
      </c>
      <c r="Q32" s="81">
        <f>IF(RES_hh_tes!Q32=0,"",RES_hh_tes!Q32/RES_hh_fec!Q32)</f>
        <v>0.77304122199063219</v>
      </c>
      <c r="R32" s="81">
        <f>IF(RES_hh_tes!R32=0,"",RES_hh_tes!R32/RES_hh_fec!R32)</f>
        <v>0.77834713054056393</v>
      </c>
      <c r="S32" s="81">
        <f>IF(RES_hh_tes!S32=0,"",RES_hh_tes!S32/RES_hh_fec!S32)</f>
        <v>0.78376848524250164</v>
      </c>
      <c r="T32" s="81">
        <f>IF(RES_hh_tes!T32=0,"",RES_hh_tes!T32/RES_hh_fec!T32)</f>
        <v>0.79745399819378915</v>
      </c>
      <c r="U32" s="81">
        <f>IF(RES_hh_tes!U32=0,"",RES_hh_tes!U32/RES_hh_fec!U32)</f>
        <v>0.81127305662780413</v>
      </c>
      <c r="V32" s="81">
        <f>IF(RES_hh_tes!V32=0,"",RES_hh_tes!V32/RES_hh_fec!V32)</f>
        <v>0.82803663402240824</v>
      </c>
      <c r="W32" s="81">
        <f>IF(RES_hh_tes!W32=0,"",RES_hh_tes!W32/RES_hh_fec!W32)</f>
        <v>0.84215752414751732</v>
      </c>
      <c r="X32" s="81">
        <f>IF(RES_hh_tes!X32=0,"",RES_hh_tes!X32/RES_hh_fec!X32)</f>
        <v>0.85577078824785957</v>
      </c>
      <c r="Y32" s="81">
        <f>IF(RES_hh_tes!Y32=0,"",RES_hh_tes!Y32/RES_hh_fec!Y32)</f>
        <v>0.86865393351297326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40.00820556527988</v>
      </c>
      <c r="C3" s="65">
        <f t="shared" si="0"/>
        <v>40.008205565279887</v>
      </c>
      <c r="D3" s="65">
        <f t="shared" si="0"/>
        <v>42.474471967451194</v>
      </c>
      <c r="E3" s="65">
        <f t="shared" si="0"/>
        <v>42.474471967451201</v>
      </c>
      <c r="F3" s="65">
        <f t="shared" si="0"/>
        <v>42.474471967451187</v>
      </c>
      <c r="G3" s="65">
        <f t="shared" si="0"/>
        <v>41.322196212243959</v>
      </c>
      <c r="H3" s="65">
        <f t="shared" si="0"/>
        <v>38.409456292890212</v>
      </c>
      <c r="I3" s="65">
        <f t="shared" si="0"/>
        <v>35.496075056295268</v>
      </c>
      <c r="J3" s="65">
        <f t="shared" si="0"/>
        <v>38.409456292890226</v>
      </c>
      <c r="K3" s="65">
        <f t="shared" si="0"/>
        <v>41.343179468696526</v>
      </c>
      <c r="L3" s="65">
        <f t="shared" si="0"/>
        <v>38.430130832144251</v>
      </c>
      <c r="M3" s="65">
        <f t="shared" si="0"/>
        <v>35.516421255291839</v>
      </c>
      <c r="N3" s="65">
        <f t="shared" si="0"/>
        <v>38.430130832144222</v>
      </c>
      <c r="O3" s="65">
        <f t="shared" si="0"/>
        <v>41.343179468696619</v>
      </c>
      <c r="P3" s="65">
        <f t="shared" si="0"/>
        <v>38.430130832144307</v>
      </c>
      <c r="Q3" s="65">
        <f t="shared" si="0"/>
        <v>44.25564990343338</v>
      </c>
      <c r="R3" s="65">
        <f t="shared" ref="R3:V3" si="1">SUM(R4,R15,R17,R27)</f>
        <v>38.430130832144158</v>
      </c>
      <c r="S3" s="65">
        <f t="shared" si="1"/>
        <v>43.431514919999969</v>
      </c>
      <c r="T3" s="65">
        <f t="shared" si="1"/>
        <v>32.983298640000136</v>
      </c>
      <c r="U3" s="65">
        <f t="shared" si="1"/>
        <v>34.67423123999999</v>
      </c>
      <c r="V3" s="65">
        <f t="shared" si="1"/>
        <v>36.771553080000082</v>
      </c>
      <c r="W3" s="65">
        <f t="shared" ref="W3:Y3" si="2">SUM(W4,W15,W17,W27)</f>
        <v>33.825763079999987</v>
      </c>
      <c r="X3" s="65">
        <f t="shared" si="2"/>
        <v>32.20411175999994</v>
      </c>
      <c r="Y3" s="65">
        <f t="shared" si="2"/>
        <v>29.52306287999992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11.372339356936855</v>
      </c>
      <c r="C4" s="69">
        <f t="shared" si="3"/>
        <v>11.925904788198714</v>
      </c>
      <c r="D4" s="69">
        <f t="shared" si="3"/>
        <v>16.209822969317916</v>
      </c>
      <c r="E4" s="69">
        <f t="shared" si="3"/>
        <v>19.057355811122992</v>
      </c>
      <c r="F4" s="69">
        <f t="shared" si="3"/>
        <v>15.161360738637383</v>
      </c>
      <c r="G4" s="69">
        <f t="shared" si="3"/>
        <v>14.692305926844755</v>
      </c>
      <c r="H4" s="69">
        <f t="shared" si="3"/>
        <v>14.601883477972429</v>
      </c>
      <c r="I4" s="69">
        <f t="shared" si="3"/>
        <v>12.301507156087315</v>
      </c>
      <c r="J4" s="69">
        <f t="shared" si="3"/>
        <v>10.465194212385049</v>
      </c>
      <c r="K4" s="69">
        <f t="shared" si="3"/>
        <v>10.665592916953349</v>
      </c>
      <c r="L4" s="69">
        <f t="shared" si="3"/>
        <v>9.6550235065511085</v>
      </c>
      <c r="M4" s="69">
        <f t="shared" si="3"/>
        <v>8.7442793597325164</v>
      </c>
      <c r="N4" s="69">
        <f t="shared" si="3"/>
        <v>10.862529418236456</v>
      </c>
      <c r="O4" s="69">
        <f t="shared" si="3"/>
        <v>11.382998799615322</v>
      </c>
      <c r="P4" s="69">
        <f t="shared" si="3"/>
        <v>10.561669137164934</v>
      </c>
      <c r="Q4" s="69">
        <f t="shared" si="3"/>
        <v>14.07151250343335</v>
      </c>
      <c r="R4" s="69">
        <f t="shared" ref="R4:V4" si="4">SUM(R5:R14)</f>
        <v>8.5652794321441732</v>
      </c>
      <c r="S4" s="69">
        <f t="shared" si="4"/>
        <v>13.409923119999984</v>
      </c>
      <c r="T4" s="69">
        <f t="shared" si="4"/>
        <v>2.4653622400000059</v>
      </c>
      <c r="U4" s="69">
        <f t="shared" si="4"/>
        <v>5.4189258399999867</v>
      </c>
      <c r="V4" s="69">
        <f t="shared" si="4"/>
        <v>7.41465668000001</v>
      </c>
      <c r="W4" s="69">
        <f t="shared" ref="W4:Y4" si="5">SUM(W5:W14)</f>
        <v>5.5225104800000038</v>
      </c>
      <c r="X4" s="69">
        <f t="shared" si="5"/>
        <v>9.7060591600000006</v>
      </c>
      <c r="Y4" s="69">
        <f t="shared" si="5"/>
        <v>6.0236132799999842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10.691046290406085</v>
      </c>
      <c r="C6" s="72">
        <v>11.244611721667944</v>
      </c>
      <c r="D6" s="72">
        <v>15.520218915943735</v>
      </c>
      <c r="E6" s="72">
        <v>18.36775175774881</v>
      </c>
      <c r="F6" s="72">
        <v>14.4717566852632</v>
      </c>
      <c r="G6" s="72">
        <v>14.006534954600761</v>
      </c>
      <c r="H6" s="72">
        <v>13.926201945082198</v>
      </c>
      <c r="I6" s="72">
        <v>11.63655637979203</v>
      </c>
      <c r="J6" s="72">
        <v>9.789512679494818</v>
      </c>
      <c r="K6" s="72">
        <v>9.9588386882568241</v>
      </c>
      <c r="L6" s="72">
        <v>8.9586674344069319</v>
      </c>
      <c r="M6" s="72">
        <v>8.0589823844407107</v>
      </c>
      <c r="N6" s="72">
        <v>10.166173346092279</v>
      </c>
      <c r="O6" s="72">
        <v>10.676244570918797</v>
      </c>
      <c r="P6" s="72">
        <v>9.8653130650207572</v>
      </c>
      <c r="Q6" s="72">
        <v>13.354938319999984</v>
      </c>
      <c r="R6" s="72">
        <v>7.8689233599999966</v>
      </c>
      <c r="S6" s="72">
        <v>12.696073359999982</v>
      </c>
      <c r="T6" s="72">
        <v>2.2901009200000089</v>
      </c>
      <c r="U6" s="72">
        <v>5.2914145599999864</v>
      </c>
      <c r="V6" s="72">
        <v>7.3348954400000066</v>
      </c>
      <c r="W6" s="72">
        <v>5.4395481200000004</v>
      </c>
      <c r="X6" s="72">
        <v>9.6105590799999998</v>
      </c>
      <c r="Y6" s="72">
        <v>5.9502542799999842</v>
      </c>
      <c r="DA6" s="89" t="s">
        <v>448</v>
      </c>
    </row>
    <row r="7" spans="1:105" ht="12" customHeight="1" x14ac:dyDescent="0.25">
      <c r="A7" s="28" t="s">
        <v>200</v>
      </c>
      <c r="B7" s="72">
        <v>0.68129306653077037</v>
      </c>
      <c r="C7" s="72">
        <v>0.68129306653077037</v>
      </c>
      <c r="D7" s="72">
        <v>0.6896040533741824</v>
      </c>
      <c r="E7" s="72">
        <v>0.6896040533741824</v>
      </c>
      <c r="F7" s="72">
        <v>0.68960405337418262</v>
      </c>
      <c r="G7" s="72">
        <v>0.68577097224399353</v>
      </c>
      <c r="H7" s="72">
        <v>0.67568153289023059</v>
      </c>
      <c r="I7" s="72">
        <v>0.6649507762952851</v>
      </c>
      <c r="J7" s="72">
        <v>0.67568153289023047</v>
      </c>
      <c r="K7" s="72">
        <v>0.70675422869652516</v>
      </c>
      <c r="L7" s="72">
        <v>0.69635607214417694</v>
      </c>
      <c r="M7" s="72">
        <v>0.68529697529180589</v>
      </c>
      <c r="N7" s="72">
        <v>0.69635607214417661</v>
      </c>
      <c r="O7" s="72">
        <v>0.70675422869652516</v>
      </c>
      <c r="P7" s="72">
        <v>0.69635607214417661</v>
      </c>
      <c r="Q7" s="72">
        <v>0.71657418343336521</v>
      </c>
      <c r="R7" s="72">
        <v>0.6963560721441765</v>
      </c>
      <c r="S7" s="72">
        <v>0.71384976000000255</v>
      </c>
      <c r="T7" s="72">
        <v>0.17526131999999703</v>
      </c>
      <c r="U7" s="72">
        <v>0.12751128000000025</v>
      </c>
      <c r="V7" s="72">
        <v>7.9761240000003356E-2</v>
      </c>
      <c r="W7" s="72">
        <v>8.2962360000003343E-2</v>
      </c>
      <c r="X7" s="72">
        <v>9.5500080000000764E-2</v>
      </c>
      <c r="Y7" s="72">
        <v>7.3358999999999966E-2</v>
      </c>
      <c r="DA7" s="89" t="s">
        <v>449</v>
      </c>
    </row>
    <row r="8" spans="1:105" ht="12" customHeight="1" x14ac:dyDescent="0.25">
      <c r="A8" s="28" t="s">
        <v>189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0</v>
      </c>
      <c r="C17" s="69">
        <f t="shared" si="7"/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:Y17" si="9">SUM(W18:W26)</f>
        <v>0</v>
      </c>
      <c r="X17" s="69">
        <f t="shared" si="9"/>
        <v>0</v>
      </c>
      <c r="Y17" s="69">
        <f t="shared" si="9"/>
        <v>0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28.635866208343025</v>
      </c>
      <c r="C27" s="69">
        <f t="shared" si="10"/>
        <v>28.082300777081173</v>
      </c>
      <c r="D27" s="69">
        <f t="shared" si="10"/>
        <v>26.264648998133282</v>
      </c>
      <c r="E27" s="69">
        <f t="shared" si="10"/>
        <v>23.417116156328209</v>
      </c>
      <c r="F27" s="69">
        <f t="shared" si="10"/>
        <v>27.313111228813803</v>
      </c>
      <c r="G27" s="69">
        <f t="shared" si="10"/>
        <v>26.629890285399203</v>
      </c>
      <c r="H27" s="69">
        <f t="shared" si="10"/>
        <v>23.80757281491778</v>
      </c>
      <c r="I27" s="69">
        <f t="shared" si="10"/>
        <v>23.194567900207957</v>
      </c>
      <c r="J27" s="69">
        <f t="shared" si="10"/>
        <v>27.944262080505176</v>
      </c>
      <c r="K27" s="69">
        <f t="shared" si="10"/>
        <v>30.677586551743179</v>
      </c>
      <c r="L27" s="69">
        <f t="shared" si="10"/>
        <v>28.77510732559314</v>
      </c>
      <c r="M27" s="69">
        <f t="shared" si="10"/>
        <v>26.772141895559322</v>
      </c>
      <c r="N27" s="69">
        <f t="shared" si="10"/>
        <v>27.567601413907767</v>
      </c>
      <c r="O27" s="69">
        <f t="shared" si="10"/>
        <v>29.960180669081296</v>
      </c>
      <c r="P27" s="69">
        <f t="shared" si="10"/>
        <v>27.868461694979374</v>
      </c>
      <c r="Q27" s="69">
        <f t="shared" si="10"/>
        <v>30.184137400000026</v>
      </c>
      <c r="R27" s="69">
        <f t="shared" ref="R27:V27" si="11">SUM(R28:R32)</f>
        <v>29.864851399999985</v>
      </c>
      <c r="S27" s="69">
        <f t="shared" si="11"/>
        <v>30.021591799999989</v>
      </c>
      <c r="T27" s="69">
        <f t="shared" si="11"/>
        <v>30.517936400000128</v>
      </c>
      <c r="U27" s="69">
        <f t="shared" si="11"/>
        <v>29.255305400000005</v>
      </c>
      <c r="V27" s="69">
        <f t="shared" si="11"/>
        <v>29.356896400000071</v>
      </c>
      <c r="W27" s="69">
        <f t="shared" ref="W27:Y27" si="12">SUM(W28:W32)</f>
        <v>28.303252599999983</v>
      </c>
      <c r="X27" s="69">
        <f t="shared" si="12"/>
        <v>22.498052599999941</v>
      </c>
      <c r="Y27" s="69">
        <f t="shared" si="12"/>
        <v>23.499449599999934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28.635866208343025</v>
      </c>
      <c r="C29" s="72">
        <v>28.082300777081173</v>
      </c>
      <c r="D29" s="72">
        <v>26.264648998133282</v>
      </c>
      <c r="E29" s="72">
        <v>23.417116156328209</v>
      </c>
      <c r="F29" s="72">
        <v>27.313111228813803</v>
      </c>
      <c r="G29" s="72">
        <v>26.629890285399203</v>
      </c>
      <c r="H29" s="72">
        <v>23.80757281491778</v>
      </c>
      <c r="I29" s="72">
        <v>23.194567900207957</v>
      </c>
      <c r="J29" s="72">
        <v>27.944262080505176</v>
      </c>
      <c r="K29" s="72">
        <v>30.677586551743179</v>
      </c>
      <c r="L29" s="72">
        <v>28.77510732559314</v>
      </c>
      <c r="M29" s="72">
        <v>26.772141895559322</v>
      </c>
      <c r="N29" s="72">
        <v>27.567601413907767</v>
      </c>
      <c r="O29" s="72">
        <v>29.960180669081296</v>
      </c>
      <c r="P29" s="72">
        <v>27.868461694979374</v>
      </c>
      <c r="Q29" s="72">
        <v>30.184137400000026</v>
      </c>
      <c r="R29" s="72">
        <v>29.864851399999985</v>
      </c>
      <c r="S29" s="72">
        <v>30.021591799999989</v>
      </c>
      <c r="T29" s="72">
        <v>30.517936400000128</v>
      </c>
      <c r="U29" s="72">
        <v>29.255305400000005</v>
      </c>
      <c r="V29" s="72">
        <v>29.356896400000071</v>
      </c>
      <c r="W29" s="72">
        <v>28.303252599999983</v>
      </c>
      <c r="X29" s="72">
        <v>22.498052599999941</v>
      </c>
      <c r="Y29" s="72">
        <v>23.499449599999934</v>
      </c>
      <c r="DA29" s="89" t="s">
        <v>468</v>
      </c>
    </row>
    <row r="30" spans="1:105" ht="12" customHeight="1" x14ac:dyDescent="0.25">
      <c r="A30" s="28" t="s">
        <v>189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3796.1494650360892</v>
      </c>
      <c r="C3" s="65">
        <f>IF(RES_hh_fec!C3=0,0,1000*11630*RES_hh_fec!C3/RES_hh_num!C3)</f>
        <v>3545.6478979297799</v>
      </c>
      <c r="D3" s="65">
        <f>IF(RES_hh_fec!D3=0,0,1000*11630*RES_hh_fec!D3/RES_hh_num!D3)</f>
        <v>3760.6622226813693</v>
      </c>
      <c r="E3" s="65">
        <f>IF(RES_hh_fec!E3=0,0,1000*11630*RES_hh_fec!E3/RES_hh_num!E3)</f>
        <v>4097.207120098532</v>
      </c>
      <c r="F3" s="65">
        <f>IF(RES_hh_fec!F3=0,0,1000*11630*RES_hh_fec!F3/RES_hh_num!F3)</f>
        <v>3913.5334249125985</v>
      </c>
      <c r="G3" s="65">
        <f>IF(RES_hh_fec!G3=0,0,1000*11630*RES_hh_fec!G3/RES_hh_num!G3)</f>
        <v>3864.0347989716643</v>
      </c>
      <c r="H3" s="65">
        <f>IF(RES_hh_fec!H3=0,0,1000*11630*RES_hh_fec!H3/RES_hh_num!H3)</f>
        <v>3941.9820334530746</v>
      </c>
      <c r="I3" s="65">
        <f>IF(RES_hh_fec!I3=0,0,1000*11630*RES_hh_fec!I3/RES_hh_num!I3)</f>
        <v>3789.3978225399783</v>
      </c>
      <c r="J3" s="65">
        <f>IF(RES_hh_fec!J3=0,0,1000*11630*RES_hh_fec!J3/RES_hh_num!J3)</f>
        <v>3709.3925790235912</v>
      </c>
      <c r="K3" s="65">
        <f>IF(RES_hh_fec!K3=0,0,1000*11630*RES_hh_fec!K3/RES_hh_num!K3)</f>
        <v>3205.5590695721344</v>
      </c>
      <c r="L3" s="65">
        <f>IF(RES_hh_fec!L3=0,0,1000*11630*RES_hh_fec!L3/RES_hh_num!L3)</f>
        <v>3429.6835975687582</v>
      </c>
      <c r="M3" s="65">
        <f>IF(RES_hh_fec!M3=0,0,1000*11630*RES_hh_fec!M3/RES_hh_num!M3)</f>
        <v>3347.093116291318</v>
      </c>
      <c r="N3" s="65">
        <f>IF(RES_hh_fec!N3=0,0,1000*11630*RES_hh_fec!N3/RES_hh_num!N3)</f>
        <v>3521.3376777805379</v>
      </c>
      <c r="O3" s="65">
        <f>IF(RES_hh_fec!O3=0,0,1000*11630*RES_hh_fec!O3/RES_hh_num!O3)</f>
        <v>3478.222286972114</v>
      </c>
      <c r="P3" s="65">
        <f>IF(RES_hh_fec!P3=0,0,1000*11630*RES_hh_fec!P3/RES_hh_num!P3)</f>
        <v>3348.0256392701885</v>
      </c>
      <c r="Q3" s="65">
        <f>IF(RES_hh_fec!Q3=0,0,1000*11630*RES_hh_fec!Q3/RES_hh_num!Q3)</f>
        <v>3558.2808121025901</v>
      </c>
      <c r="R3" s="65">
        <f>IF(RES_hh_fec!R3=0,0,1000*11630*RES_hh_fec!R3/RES_hh_num!R3)</f>
        <v>3319.9243857179317</v>
      </c>
      <c r="S3" s="65">
        <f>IF(RES_hh_fec!S3=0,0,1000*11630*RES_hh_fec!S3/RES_hh_num!S3)</f>
        <v>3686.3643787540468</v>
      </c>
      <c r="T3" s="65">
        <f>IF(RES_hh_fec!T3=0,0,1000*11630*RES_hh_fec!T3/RES_hh_num!T3)</f>
        <v>3590.4739633143222</v>
      </c>
      <c r="U3" s="65">
        <f>IF(RES_hh_fec!U3=0,0,1000*11630*RES_hh_fec!U3/RES_hh_num!U3)</f>
        <v>3665.762975510384</v>
      </c>
      <c r="V3" s="65">
        <f>IF(RES_hh_fec!V3=0,0,1000*11630*RES_hh_fec!V3/RES_hh_num!V3)</f>
        <v>3643.8356164383558</v>
      </c>
      <c r="W3" s="65">
        <f>IF(RES_hh_fec!W3=0,0,1000*11630*RES_hh_fec!W3/RES_hh_num!W3)</f>
        <v>3755.6654611994472</v>
      </c>
      <c r="X3" s="65">
        <f>IF(RES_hh_fec!X3=0,0,1000*11630*RES_hh_fec!X3/RES_hh_num!X3)</f>
        <v>3906.7996967256749</v>
      </c>
      <c r="Y3" s="65">
        <f>IF(RES_hh_fec!Y3=0,0,1000*11630*RES_hh_fec!Y3/RES_hh_num!Y3)</f>
        <v>3559.9449548513858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443.3285737437439</v>
      </c>
      <c r="C4" s="69">
        <f>IF(RES_hh_fec!C4=0,0,1000*11630*RES_hh_fec!C4/RES_hh_num!C4)</f>
        <v>444.37726906807598</v>
      </c>
      <c r="D4" s="69">
        <f>IF(RES_hh_fec!D4=0,0,1000*11630*RES_hh_fec!D4/RES_hh_num!D4)</f>
        <v>606.56077295765431</v>
      </c>
      <c r="E4" s="69">
        <f>IF(RES_hh_fec!E4=0,0,1000*11630*RES_hh_fec!E4/RES_hh_num!E4)</f>
        <v>741.57432793744999</v>
      </c>
      <c r="F4" s="69">
        <f>IF(RES_hh_fec!F4=0,0,1000*11630*RES_hh_fec!F4/RES_hh_num!F4)</f>
        <v>627.89291726702425</v>
      </c>
      <c r="G4" s="69">
        <f>IF(RES_hh_fec!G4=0,0,1000*11630*RES_hh_fec!G4/RES_hh_num!G4)</f>
        <v>605.57624606434433</v>
      </c>
      <c r="H4" s="69">
        <f>IF(RES_hh_fec!H4=0,0,1000*11630*RES_hh_fec!H4/RES_hh_num!H4)</f>
        <v>632.47312287573516</v>
      </c>
      <c r="I4" s="69">
        <f>IF(RES_hh_fec!I4=0,0,1000*11630*RES_hh_fec!I4/RES_hh_num!I4)</f>
        <v>569.89177338940249</v>
      </c>
      <c r="J4" s="69">
        <f>IF(RES_hh_fec!J4=0,0,1000*11630*RES_hh_fec!J4/RES_hh_num!J4)</f>
        <v>507.59737381746828</v>
      </c>
      <c r="K4" s="69">
        <f>IF(RES_hh_fec!K4=0,0,1000*11630*RES_hh_fec!K4/RES_hh_num!K4)</f>
        <v>470.09835235379467</v>
      </c>
      <c r="L4" s="69">
        <f>IF(RES_hh_fec!L4=0,0,1000*11630*RES_hh_fec!L4/RES_hh_num!L4)</f>
        <v>563.65325421847444</v>
      </c>
      <c r="M4" s="69">
        <f>IF(RES_hh_fec!M4=0,0,1000*11630*RES_hh_fec!M4/RES_hh_num!M4)</f>
        <v>509.48541562271339</v>
      </c>
      <c r="N4" s="69">
        <f>IF(RES_hh_fec!N4=0,0,1000*11630*RES_hh_fec!N4/RES_hh_num!N4)</f>
        <v>593.69892471640992</v>
      </c>
      <c r="O4" s="69">
        <f>IF(RES_hh_fec!O4=0,0,1000*11630*RES_hh_fec!O4/RES_hh_num!O4)</f>
        <v>582.04461600887407</v>
      </c>
      <c r="P4" s="69">
        <f>IF(RES_hh_fec!P4=0,0,1000*11630*RES_hh_fec!P4/RES_hh_num!P4)</f>
        <v>548.98432440455838</v>
      </c>
      <c r="Q4" s="69">
        <f>IF(RES_hh_fec!Q4=0,0,1000*11630*RES_hh_fec!Q4/RES_hh_num!Q4)</f>
        <v>682.18275226574804</v>
      </c>
      <c r="R4" s="69">
        <f>IF(RES_hh_fec!R4=0,0,1000*11630*RES_hh_fec!R4/RES_hh_num!R4)</f>
        <v>497.55424161727979</v>
      </c>
      <c r="S4" s="69">
        <f>IF(RES_hh_fec!S4=0,0,1000*11630*RES_hh_fec!S4/RES_hh_num!S4)</f>
        <v>808.28603434881722</v>
      </c>
      <c r="T4" s="69">
        <f>IF(RES_hh_fec!T4=0,0,1000*11630*RES_hh_fec!T4/RES_hh_num!T4)</f>
        <v>545.24434772891482</v>
      </c>
      <c r="U4" s="69">
        <f>IF(RES_hh_fec!U4=0,0,1000*11630*RES_hh_fec!U4/RES_hh_num!U4)</f>
        <v>620.80472787776728</v>
      </c>
      <c r="V4" s="69">
        <f>IF(RES_hh_fec!V4=0,0,1000*11630*RES_hh_fec!V4/RES_hh_num!V4)</f>
        <v>692.22390721694308</v>
      </c>
      <c r="W4" s="69">
        <f>IF(RES_hh_fec!W4=0,0,1000*11630*RES_hh_fec!W4/RES_hh_num!W4)</f>
        <v>759.26787737059999</v>
      </c>
      <c r="X4" s="69">
        <f>IF(RES_hh_fec!X4=0,0,1000*11630*RES_hh_fec!X4/RES_hh_num!X4)</f>
        <v>908.05363731898478</v>
      </c>
      <c r="Y4" s="69">
        <f>IF(RES_hh_fec!Y4=0,0,1000*11630*RES_hh_fec!Y4/RES_hh_num!Y4)</f>
        <v>867.19413110015034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529.96359925787704</v>
      </c>
      <c r="C6" s="72">
        <f>IF(RES_hh_fec!C6=0,0,1000*11630*RES_hh_fec!C6/RES_hh_num!C6)</f>
        <v>569.23693645308128</v>
      </c>
      <c r="D6" s="72">
        <f>IF(RES_hh_fec!D6=0,0,1000*11630*RES_hh_fec!D6/RES_hh_num!D6)</f>
        <v>806.55001020457064</v>
      </c>
      <c r="E6" s="72">
        <f>IF(RES_hh_fec!E6=0,0,1000*11630*RES_hh_fec!E6/RES_hh_num!E6)</f>
        <v>1030.9076855438343</v>
      </c>
      <c r="F6" s="72">
        <f>IF(RES_hh_fec!F6=0,0,1000*11630*RES_hh_fec!F6/RES_hh_num!F6)</f>
        <v>895.86050722048071</v>
      </c>
      <c r="G6" s="72">
        <f>IF(RES_hh_fec!G6=0,0,1000*11630*RES_hh_fec!G6/RES_hh_num!G6)</f>
        <v>955.17383903632151</v>
      </c>
      <c r="H6" s="72">
        <f>IF(RES_hh_fec!H6=0,0,1000*11630*RES_hh_fec!H6/RES_hh_num!H6)</f>
        <v>1061.735962031637</v>
      </c>
      <c r="I6" s="72">
        <f>IF(RES_hh_fec!I6=0,0,1000*11630*RES_hh_fec!I6/RES_hh_num!I6)</f>
        <v>992.67995299214874</v>
      </c>
      <c r="J6" s="72">
        <f>IF(RES_hh_fec!J6=0,0,1000*11630*RES_hh_fec!J6/RES_hh_num!J6)</f>
        <v>932.17172512740967</v>
      </c>
      <c r="K6" s="72">
        <f>IF(RES_hh_fec!K6=0,0,1000*11630*RES_hh_fec!K6/RES_hh_num!K6)</f>
        <v>1019.7393743808377</v>
      </c>
      <c r="L6" s="72">
        <f>IF(RES_hh_fec!L6=0,0,1000*11630*RES_hh_fec!L6/RES_hh_num!L6)</f>
        <v>1036.4431370924287</v>
      </c>
      <c r="M6" s="72">
        <f>IF(RES_hh_fec!M6=0,0,1000*11630*RES_hh_fec!M6/RES_hh_num!M6)</f>
        <v>985.31131318763164</v>
      </c>
      <c r="N6" s="72">
        <f>IF(RES_hh_fec!N6=0,0,1000*11630*RES_hh_fec!N6/RES_hh_num!N6)</f>
        <v>1242.9072233054474</v>
      </c>
      <c r="O6" s="72">
        <f>IF(RES_hh_fec!O6=0,0,1000*11630*RES_hh_fec!O6/RES_hh_num!O6)</f>
        <v>1273.4728095878172</v>
      </c>
      <c r="P6" s="72">
        <f>IF(RES_hh_fec!P6=0,0,1000*11630*RES_hh_fec!P6/RES_hh_num!P6)</f>
        <v>1187.4909282930432</v>
      </c>
      <c r="Q6" s="72">
        <f>IF(RES_hh_fec!Q6=0,0,1000*11630*RES_hh_fec!Q6/RES_hh_num!Q6)</f>
        <v>1659.7281036894815</v>
      </c>
      <c r="R6" s="72">
        <f>IF(RES_hh_fec!R6=0,0,1000*11630*RES_hh_fec!R6/RES_hh_num!R6)</f>
        <v>1175.0091395965003</v>
      </c>
      <c r="S6" s="72">
        <f>IF(RES_hh_fec!S6=0,0,1000*11630*RES_hh_fec!S6/RES_hh_num!S6)</f>
        <v>2308.0918622525028</v>
      </c>
      <c r="T6" s="72">
        <f>IF(RES_hh_fec!T6=0,0,1000*11630*RES_hh_fec!T6/RES_hh_num!T6)</f>
        <v>648.24102652034992</v>
      </c>
      <c r="U6" s="72">
        <f>IF(RES_hh_fec!U6=0,0,1000*11630*RES_hh_fec!U6/RES_hh_num!U6)</f>
        <v>1724.1878443950934</v>
      </c>
      <c r="V6" s="72">
        <f>IF(RES_hh_fec!V6=0,0,1000*11630*RES_hh_fec!V6/RES_hh_num!V6)</f>
        <v>2456.7873054519955</v>
      </c>
      <c r="W6" s="72">
        <f>IF(RES_hh_fec!W6=0,0,1000*11630*RES_hh_fec!W6/RES_hh_num!W6)</f>
        <v>1889.0729637810734</v>
      </c>
      <c r="X6" s="72">
        <f>IF(RES_hh_fec!X6=0,0,1000*11630*RES_hh_fec!X6/RES_hh_num!X6)</f>
        <v>3266.2274719713155</v>
      </c>
      <c r="Y6" s="72">
        <f>IF(RES_hh_fec!Y6=0,0,1000*11630*RES_hh_fec!Y6/RES_hh_num!Y6)</f>
        <v>2220.4044342723605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487.42614236935424</v>
      </c>
      <c r="C7" s="72">
        <f>IF(RES_hh_fec!C7=0,0,1000*11630*RES_hh_fec!C7/RES_hh_num!C7)</f>
        <v>523.9054874192899</v>
      </c>
      <c r="D7" s="72">
        <f>IF(RES_hh_fec!D7=0,0,1000*11630*RES_hh_fec!D7/RES_hh_num!D7)</f>
        <v>653.31283877063299</v>
      </c>
      <c r="E7" s="72">
        <f>IF(RES_hh_fec!E7=0,0,1000*11630*RES_hh_fec!E7/RES_hh_num!E7)</f>
        <v>776.28489408701671</v>
      </c>
      <c r="F7" s="72">
        <f>IF(RES_hh_fec!F7=0,0,1000*11630*RES_hh_fec!F7/RES_hh_num!F7)</f>
        <v>846.04946221233479</v>
      </c>
      <c r="G7" s="72">
        <f>IF(RES_hh_fec!G7=0,0,1000*11630*RES_hh_fec!G7/RES_hh_num!G7)</f>
        <v>875.83506354989822</v>
      </c>
      <c r="H7" s="72">
        <f>IF(RES_hh_fec!H7=0,0,1000*11630*RES_hh_fec!H7/RES_hh_num!H7)</f>
        <v>895.20631789184006</v>
      </c>
      <c r="I7" s="72">
        <f>IF(RES_hh_fec!I7=0,0,1000*11630*RES_hh_fec!I7/RES_hh_num!I7)</f>
        <v>877.07904396120148</v>
      </c>
      <c r="J7" s="72">
        <f>IF(RES_hh_fec!J7=0,0,1000*11630*RES_hh_fec!J7/RES_hh_num!J7)</f>
        <v>875.0994378050973</v>
      </c>
      <c r="K7" s="72">
        <f>IF(RES_hh_fec!K7=0,0,1000*11630*RES_hh_fec!K7/RES_hh_num!K7)</f>
        <v>876.70452258055695</v>
      </c>
      <c r="L7" s="72">
        <f>IF(RES_hh_fec!L7=0,0,1000*11630*RES_hh_fec!L7/RES_hh_num!L7)</f>
        <v>950.97326884247968</v>
      </c>
      <c r="M7" s="72">
        <f>IF(RES_hh_fec!M7=0,0,1000*11630*RES_hh_fec!M7/RES_hh_num!M7)</f>
        <v>986.92451777270844</v>
      </c>
      <c r="N7" s="72">
        <f>IF(RES_hh_fec!N7=0,0,1000*11630*RES_hh_fec!N7/RES_hh_num!N7)</f>
        <v>1075.5754523990956</v>
      </c>
      <c r="O7" s="72">
        <f>IF(RES_hh_fec!O7=0,0,1000*11630*RES_hh_fec!O7/RES_hh_num!O7)</f>
        <v>1113.661650793797</v>
      </c>
      <c r="P7" s="72">
        <f>IF(RES_hh_fec!P7=0,0,1000*11630*RES_hh_fec!P7/RES_hh_num!P7)</f>
        <v>1127.1250530969799</v>
      </c>
      <c r="Q7" s="72">
        <f>IF(RES_hh_fec!Q7=0,0,1000*11630*RES_hh_fec!Q7/RES_hh_num!Q7)</f>
        <v>1260.5410667857625</v>
      </c>
      <c r="R7" s="72">
        <f>IF(RES_hh_fec!R7=0,0,1000*11630*RES_hh_fec!R7/RES_hh_num!R7)</f>
        <v>1356.0631807649897</v>
      </c>
      <c r="S7" s="72">
        <f>IF(RES_hh_fec!S7=0,0,1000*11630*RES_hh_fec!S7/RES_hh_num!S7)</f>
        <v>1900.5681818181713</v>
      </c>
      <c r="T7" s="72">
        <f>IF(RES_hh_fec!T7=0,0,1000*11630*RES_hh_fec!T7/RES_hh_num!T7)</f>
        <v>822.27784730913913</v>
      </c>
      <c r="U7" s="72">
        <f>IF(RES_hh_fec!U7=0,0,1000*11630*RES_hh_fec!U7/RES_hh_num!U7)</f>
        <v>1180.2469135802673</v>
      </c>
      <c r="V7" s="72">
        <f>IF(RES_hh_fec!V7=0,0,1000*11630*RES_hh_fec!V7/RES_hh_num!V7)</f>
        <v>1437.4999999999675</v>
      </c>
      <c r="W7" s="72">
        <f>IF(RES_hh_fec!W7=0,0,1000*11630*RES_hh_fec!W7/RES_hh_num!W7)</f>
        <v>1968.3544303797962</v>
      </c>
      <c r="X7" s="72">
        <f>IF(RES_hh_fec!X7=0,0,1000*11630*RES_hh_fec!X7/RES_hh_num!X7)</f>
        <v>2594.2028985507895</v>
      </c>
      <c r="Y7" s="72">
        <f>IF(RES_hh_fec!Y7=0,0,1000*11630*RES_hh_fec!Y7/RES_hh_num!Y7)</f>
        <v>2235.7723577236256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X8" s="72">
        <f>IF(RES_hh_fec!X8=0,0,1000*11630*RES_hh_fec!X8/RES_hh_num!X8)</f>
        <v>0</v>
      </c>
      <c r="Y8" s="72">
        <f>IF(RES_hh_fec!Y8=0,0,1000*11630*RES_hh_fec!Y8/RES_hh_num!Y8)</f>
        <v>0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0</v>
      </c>
      <c r="C9" s="72">
        <f>IF(RES_hh_fec!C9=0,0,1000*11630*RES_hh_fec!C9/RES_hh_num!C9)</f>
        <v>0</v>
      </c>
      <c r="D9" s="72">
        <f>IF(RES_hh_fec!D9=0,0,1000*11630*RES_hh_fec!D9/RES_hh_num!D9)</f>
        <v>0</v>
      </c>
      <c r="E9" s="72">
        <f>IF(RES_hh_fec!E9=0,0,1000*11630*RES_hh_fec!E9/RES_hh_num!E9)</f>
        <v>0</v>
      </c>
      <c r="F9" s="72">
        <f>IF(RES_hh_fec!F9=0,0,1000*11630*RES_hh_fec!F9/RES_hh_num!F9)</f>
        <v>0</v>
      </c>
      <c r="G9" s="72">
        <f>IF(RES_hh_fec!G9=0,0,1000*11630*RES_hh_fec!G9/RES_hh_num!G9)</f>
        <v>0</v>
      </c>
      <c r="H9" s="72">
        <f>IF(RES_hh_fec!H9=0,0,1000*11630*RES_hh_fec!H9/RES_hh_num!H9)</f>
        <v>0</v>
      </c>
      <c r="I9" s="72">
        <f>IF(RES_hh_fec!I9=0,0,1000*11630*RES_hh_fec!I9/RES_hh_num!I9)</f>
        <v>0</v>
      </c>
      <c r="J9" s="72">
        <f>IF(RES_hh_fec!J9=0,0,1000*11630*RES_hh_fec!J9/RES_hh_num!J9)</f>
        <v>0</v>
      </c>
      <c r="K9" s="72">
        <f>IF(RES_hh_fec!K9=0,0,1000*11630*RES_hh_fec!K9/RES_hh_num!K9)</f>
        <v>0</v>
      </c>
      <c r="L9" s="72">
        <f>IF(RES_hh_fec!L9=0,0,1000*11630*RES_hh_fec!L9/RES_hh_num!L9)</f>
        <v>924.12534878729321</v>
      </c>
      <c r="M9" s="72">
        <f>IF(RES_hh_fec!M9=0,0,1000*11630*RES_hh_fec!M9/RES_hh_num!M9)</f>
        <v>685.39233426550459</v>
      </c>
      <c r="N9" s="72">
        <f>IF(RES_hh_fec!N9=0,0,1000*11630*RES_hh_fec!N9/RES_hh_num!N9)</f>
        <v>786.50810504707283</v>
      </c>
      <c r="O9" s="72">
        <f>IF(RES_hh_fec!O9=0,0,1000*11630*RES_hh_fec!O9/RES_hh_num!O9)</f>
        <v>701.31145241601735</v>
      </c>
      <c r="P9" s="72">
        <f>IF(RES_hh_fec!P9=0,0,1000*11630*RES_hh_fec!P9/RES_hh_num!P9)</f>
        <v>821.71969497764917</v>
      </c>
      <c r="Q9" s="72">
        <f>IF(RES_hh_fec!Q9=0,0,1000*11630*RES_hh_fec!Q9/RES_hh_num!Q9)</f>
        <v>902.52487646381815</v>
      </c>
      <c r="R9" s="72">
        <f>IF(RES_hh_fec!R9=0,0,1000*11630*RES_hh_fec!R9/RES_hh_num!R9)</f>
        <v>837.01986754966867</v>
      </c>
      <c r="S9" s="72">
        <f>IF(RES_hh_fec!S9=0,0,1000*11630*RES_hh_fec!S9/RES_hh_num!S9)</f>
        <v>1080.6009054740014</v>
      </c>
      <c r="T9" s="72">
        <f>IF(RES_hh_fec!T9=0,0,1000*11630*RES_hh_fec!T9/RES_hh_num!T9)</f>
        <v>1049.4435075885322</v>
      </c>
      <c r="U9" s="72">
        <f>IF(RES_hh_fec!U9=0,0,1000*11630*RES_hh_fec!U9/RES_hh_num!U9)</f>
        <v>1335.7574094401759</v>
      </c>
      <c r="V9" s="72">
        <f>IF(RES_hh_fec!V9=0,0,1000*11630*RES_hh_fec!V9/RES_hh_num!V9)</f>
        <v>1283.5706629918843</v>
      </c>
      <c r="W9" s="72">
        <f>IF(RES_hh_fec!W9=0,0,1000*11630*RES_hh_fec!W9/RES_hh_num!W9)</f>
        <v>1635.8573609988339</v>
      </c>
      <c r="X9" s="72">
        <f>IF(RES_hh_fec!X9=0,0,1000*11630*RES_hh_fec!X9/RES_hh_num!X9)</f>
        <v>1591.1436457458306</v>
      </c>
      <c r="Y9" s="72">
        <f>IF(RES_hh_fec!Y9=0,0,1000*11630*RES_hh_fec!Y9/RES_hh_num!Y9)</f>
        <v>1577.1136574790937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X11" s="72">
        <f>IF(RES_hh_fec!X11=0,0,1000*11630*RES_hh_fec!X11/RES_hh_num!X11)</f>
        <v>0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145.7993713352466</v>
      </c>
      <c r="C12" s="72">
        <f>IF(RES_hh_fec!C12=0,0,1000*11630*RES_hh_fec!C12/RES_hh_num!C12)</f>
        <v>132.06212195514524</v>
      </c>
      <c r="D12" s="72">
        <f>IF(RES_hh_fec!D12=0,0,1000*11630*RES_hh_fec!D12/RES_hh_num!D12)</f>
        <v>175.04774965510569</v>
      </c>
      <c r="E12" s="72">
        <f>IF(RES_hh_fec!E12=0,0,1000*11630*RES_hh_fec!E12/RES_hh_num!E12)</f>
        <v>251.54884549665672</v>
      </c>
      <c r="F12" s="72">
        <f>IF(RES_hh_fec!F12=0,0,1000*11630*RES_hh_fec!F12/RES_hh_num!F12)</f>
        <v>225.5944788385971</v>
      </c>
      <c r="G12" s="72">
        <f>IF(RES_hh_fec!G12=0,0,1000*11630*RES_hh_fec!G12/RES_hh_num!G12)</f>
        <v>198.95768212873361</v>
      </c>
      <c r="H12" s="72">
        <f>IF(RES_hh_fec!H12=0,0,1000*11630*RES_hh_fec!H12/RES_hh_num!H12)</f>
        <v>220.10982679866424</v>
      </c>
      <c r="I12" s="72">
        <f>IF(RES_hh_fec!I12=0,0,1000*11630*RES_hh_fec!I12/RES_hh_num!I12)</f>
        <v>225.59351722767727</v>
      </c>
      <c r="J12" s="72">
        <f>IF(RES_hh_fec!J12=0,0,1000*11630*RES_hh_fec!J12/RES_hh_num!J12)</f>
        <v>198.55662709021098</v>
      </c>
      <c r="K12" s="72">
        <f>IF(RES_hh_fec!K12=0,0,1000*11630*RES_hh_fec!K12/RES_hh_num!K12)</f>
        <v>164.89743093926728</v>
      </c>
      <c r="L12" s="72">
        <f>IF(RES_hh_fec!L12=0,0,1000*11630*RES_hh_fec!L12/RES_hh_num!L12)</f>
        <v>239.86168161758326</v>
      </c>
      <c r="M12" s="72">
        <f>IF(RES_hh_fec!M12=0,0,1000*11630*RES_hh_fec!M12/RES_hh_num!M12)</f>
        <v>221.15302387709181</v>
      </c>
      <c r="N12" s="72">
        <f>IF(RES_hh_fec!N12=0,0,1000*11630*RES_hh_fec!N12/RES_hh_num!N12)</f>
        <v>257.60190400337154</v>
      </c>
      <c r="O12" s="72">
        <f>IF(RES_hh_fec!O12=0,0,1000*11630*RES_hh_fec!O12/RES_hh_num!O12)</f>
        <v>245.76212244118915</v>
      </c>
      <c r="P12" s="72">
        <f>IF(RES_hh_fec!P12=0,0,1000*11630*RES_hh_fec!P12/RES_hh_num!P12)</f>
        <v>229.22764808296967</v>
      </c>
      <c r="Q12" s="72">
        <f>IF(RES_hh_fec!Q12=0,0,1000*11630*RES_hh_fec!Q12/RES_hh_num!Q12)</f>
        <v>292.68400109527647</v>
      </c>
      <c r="R12" s="72">
        <f>IF(RES_hh_fec!R12=0,0,1000*11630*RES_hh_fec!R12/RES_hh_num!R12)</f>
        <v>231.52265685394056</v>
      </c>
      <c r="S12" s="72">
        <f>IF(RES_hh_fec!S12=0,0,1000*11630*RES_hh_fec!S12/RES_hh_num!S12)</f>
        <v>301.36281500134197</v>
      </c>
      <c r="T12" s="72">
        <f>IF(RES_hh_fec!T12=0,0,1000*11630*RES_hh_fec!T12/RES_hh_num!T12)</f>
        <v>281.07826053897469</v>
      </c>
      <c r="U12" s="72">
        <f>IF(RES_hh_fec!U12=0,0,1000*11630*RES_hh_fec!U12/RES_hh_num!U12)</f>
        <v>313.25719677190489</v>
      </c>
      <c r="V12" s="72">
        <f>IF(RES_hh_fec!V12=0,0,1000*11630*RES_hh_fec!V12/RES_hh_num!V12)</f>
        <v>311.31253977292062</v>
      </c>
      <c r="W12" s="72">
        <f>IF(RES_hh_fec!W12=0,0,1000*11630*RES_hh_fec!W12/RES_hh_num!W12)</f>
        <v>361.81975643702037</v>
      </c>
      <c r="X12" s="72">
        <f>IF(RES_hh_fec!X12=0,0,1000*11630*RES_hh_fec!X12/RES_hh_num!X12)</f>
        <v>380.64009691516998</v>
      </c>
      <c r="Y12" s="72">
        <f>IF(RES_hh_fec!Y12=0,0,1000*11630*RES_hh_fec!Y12/RES_hh_num!Y12)</f>
        <v>391.7239110027673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532.11283801337152</v>
      </c>
      <c r="C13" s="74">
        <f>IF(RES_hh_fec!C13=0,0,1000*11630*RES_hh_fec!C13/RES_hh_num!C13)</f>
        <v>337.18262334090747</v>
      </c>
      <c r="D13" s="74">
        <f>IF(RES_hh_fec!D13=0,0,1000*11630*RES_hh_fec!D13/RES_hh_num!D13)</f>
        <v>470.40069621053652</v>
      </c>
      <c r="E13" s="74">
        <f>IF(RES_hh_fec!E13=0,0,1000*11630*RES_hh_fec!E13/RES_hh_num!E13)</f>
        <v>629.54114631807056</v>
      </c>
      <c r="F13" s="74">
        <f>IF(RES_hh_fec!F13=0,0,1000*11630*RES_hh_fec!F13/RES_hh_num!F13)</f>
        <v>696.97459056807918</v>
      </c>
      <c r="G13" s="74">
        <f>IF(RES_hh_fec!G13=0,0,1000*11630*RES_hh_fec!G13/RES_hh_num!G13)</f>
        <v>616.88132628799656</v>
      </c>
      <c r="H13" s="74">
        <f>IF(RES_hh_fec!H13=0,0,1000*11630*RES_hh_fec!H13/RES_hh_num!H13)</f>
        <v>718.64971555261707</v>
      </c>
      <c r="I13" s="74">
        <f>IF(RES_hh_fec!I13=0,0,1000*11630*RES_hh_fec!I13/RES_hh_num!I13)</f>
        <v>706.57870688185926</v>
      </c>
      <c r="J13" s="74">
        <f>IF(RES_hh_fec!J13=0,0,1000*11630*RES_hh_fec!J13/RES_hh_num!J13)</f>
        <v>739.77032281005108</v>
      </c>
      <c r="K13" s="74">
        <f>IF(RES_hh_fec!K13=0,0,1000*11630*RES_hh_fec!K13/RES_hh_num!K13)</f>
        <v>561.2801452240451</v>
      </c>
      <c r="L13" s="74">
        <f>IF(RES_hh_fec!L13=0,0,1000*11630*RES_hh_fec!L13/RES_hh_num!L13)</f>
        <v>958.94358674880391</v>
      </c>
      <c r="M13" s="74">
        <f>IF(RES_hh_fec!M13=0,0,1000*11630*RES_hh_fec!M13/RES_hh_num!M13)</f>
        <v>925.80499730727684</v>
      </c>
      <c r="N13" s="74">
        <f>IF(RES_hh_fec!N13=0,0,1000*11630*RES_hh_fec!N13/RES_hh_num!N13)</f>
        <v>954.83664116606224</v>
      </c>
      <c r="O13" s="74">
        <f>IF(RES_hh_fec!O13=0,0,1000*11630*RES_hh_fec!O13/RES_hh_num!O13)</f>
        <v>926.23939870690378</v>
      </c>
      <c r="P13" s="74">
        <f>IF(RES_hh_fec!P13=0,0,1000*11630*RES_hh_fec!P13/RES_hh_num!P13)</f>
        <v>873.0778775746146</v>
      </c>
      <c r="Q13" s="74">
        <f>IF(RES_hh_fec!Q13=0,0,1000*11630*RES_hh_fec!Q13/RES_hh_num!Q13)</f>
        <v>899.75658919571219</v>
      </c>
      <c r="R13" s="74">
        <f>IF(RES_hh_fec!R13=0,0,1000*11630*RES_hh_fec!R13/RES_hh_num!R13)</f>
        <v>693.49377591965629</v>
      </c>
      <c r="S13" s="74">
        <f>IF(RES_hh_fec!S13=0,0,1000*11630*RES_hh_fec!S13/RES_hh_num!S13)</f>
        <v>1522.9040084946764</v>
      </c>
      <c r="T13" s="74">
        <f>IF(RES_hh_fec!T13=0,0,1000*11630*RES_hh_fec!T13/RES_hh_num!T13)</f>
        <v>1339.7401472327801</v>
      </c>
      <c r="U13" s="74">
        <f>IF(RES_hh_fec!U13=0,0,1000*11630*RES_hh_fec!U13/RES_hh_num!U13)</f>
        <v>1122.9640322382618</v>
      </c>
      <c r="V13" s="74">
        <f>IF(RES_hh_fec!V13=0,0,1000*11630*RES_hh_fec!V13/RES_hh_num!V13)</f>
        <v>1346.7905581204102</v>
      </c>
      <c r="W13" s="74">
        <f>IF(RES_hh_fec!W13=0,0,1000*11630*RES_hh_fec!W13/RES_hh_num!W13)</f>
        <v>1532.7816017254895</v>
      </c>
      <c r="X13" s="74">
        <f>IF(RES_hh_fec!X13=0,0,1000*11630*RES_hh_fec!X13/RES_hh_num!X13)</f>
        <v>1811.3349993030854</v>
      </c>
      <c r="Y13" s="74">
        <f>IF(RES_hh_fec!Y13=0,0,1000*11630*RES_hh_fec!Y13/RES_hh_num!Y13)</f>
        <v>1791.8733791554175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4.5620160219047072</v>
      </c>
      <c r="C14" s="76">
        <f>IF(RES_hh_fec!C14=0,0,1000*11630*RES_hh_fec!C14/RES_hh_num!C14)</f>
        <v>4.4404449397847285</v>
      </c>
      <c r="D14" s="76">
        <f>IF(RES_hh_fec!D14=0,0,1000*11630*RES_hh_fec!D14/RES_hh_num!D14)</f>
        <v>7.1007837279883885</v>
      </c>
      <c r="E14" s="76">
        <f>IF(RES_hh_fec!E14=0,0,1000*11630*RES_hh_fec!E14/RES_hh_num!E14)</f>
        <v>7.6404484835198998</v>
      </c>
      <c r="F14" s="76">
        <f>IF(RES_hh_fec!F14=0,0,1000*11630*RES_hh_fec!F14/RES_hh_num!F14)</f>
        <v>8.3989627666008513</v>
      </c>
      <c r="G14" s="76">
        <f>IF(RES_hh_fec!G14=0,0,1000*11630*RES_hh_fec!G14/RES_hh_num!G14)</f>
        <v>8.9322832044155707</v>
      </c>
      <c r="H14" s="76">
        <f>IF(RES_hh_fec!H14=0,0,1000*11630*RES_hh_fec!H14/RES_hh_num!H14)</f>
        <v>9.2275854915219782</v>
      </c>
      <c r="I14" s="76">
        <f>IF(RES_hh_fec!I14=0,0,1000*11630*RES_hh_fec!I14/RES_hh_num!I14)</f>
        <v>8.4451754390591507</v>
      </c>
      <c r="J14" s="76">
        <f>IF(RES_hh_fec!J14=0,0,1000*11630*RES_hh_fec!J14/RES_hh_num!J14)</f>
        <v>8.332167835901485</v>
      </c>
      <c r="K14" s="76">
        <f>IF(RES_hh_fec!K14=0,0,1000*11630*RES_hh_fec!K14/RES_hh_num!K14)</f>
        <v>9.1417366919985508</v>
      </c>
      <c r="L14" s="76">
        <f>IF(RES_hh_fec!L14=0,0,1000*11630*RES_hh_fec!L14/RES_hh_num!L14)</f>
        <v>9.4521598845228247</v>
      </c>
      <c r="M14" s="76">
        <f>IF(RES_hh_fec!M14=0,0,1000*11630*RES_hh_fec!M14/RES_hh_num!M14)</f>
        <v>8.5389388972653624</v>
      </c>
      <c r="N14" s="76">
        <f>IF(RES_hh_fec!N14=0,0,1000*11630*RES_hh_fec!N14/RES_hh_num!N14)</f>
        <v>8.0189160055382533</v>
      </c>
      <c r="O14" s="76">
        <f>IF(RES_hh_fec!O14=0,0,1000*11630*RES_hh_fec!O14/RES_hh_num!O14)</f>
        <v>10.384331711790093</v>
      </c>
      <c r="P14" s="76">
        <f>IF(RES_hh_fec!P14=0,0,1000*11630*RES_hh_fec!P14/RES_hh_num!P14)</f>
        <v>9.7584091916086138</v>
      </c>
      <c r="Q14" s="76">
        <f>IF(RES_hh_fec!Q14=0,0,1000*11630*RES_hh_fec!Q14/RES_hh_num!Q14)</f>
        <v>13.349209721649087</v>
      </c>
      <c r="R14" s="76">
        <f>IF(RES_hh_fec!R14=0,0,1000*11630*RES_hh_fec!R14/RES_hh_num!R14)</f>
        <v>9.7354854660520136</v>
      </c>
      <c r="S14" s="76">
        <f>IF(RES_hh_fec!S14=0,0,1000*11630*RES_hh_fec!S14/RES_hh_num!S14)</f>
        <v>17.044373841728195</v>
      </c>
      <c r="T14" s="76">
        <f>IF(RES_hh_fec!T14=0,0,1000*11630*RES_hh_fec!T14/RES_hh_num!T14)</f>
        <v>14.361004860364766</v>
      </c>
      <c r="U14" s="76">
        <f>IF(RES_hh_fec!U14=0,0,1000*11630*RES_hh_fec!U14/RES_hh_num!U14)</f>
        <v>20.033429842358853</v>
      </c>
      <c r="V14" s="76">
        <f>IF(RES_hh_fec!V14=0,0,1000*11630*RES_hh_fec!V14/RES_hh_num!V14)</f>
        <v>20.521758791128882</v>
      </c>
      <c r="W14" s="76">
        <f>IF(RES_hh_fec!W14=0,0,1000*11630*RES_hh_fec!W14/RES_hh_num!W14)</f>
        <v>19.763250032176003</v>
      </c>
      <c r="X14" s="76">
        <f>IF(RES_hh_fec!X14=0,0,1000*11630*RES_hh_fec!X14/RES_hh_num!X14)</f>
        <v>23.84628431225175</v>
      </c>
      <c r="Y14" s="76">
        <f>IF(RES_hh_fec!Y14=0,0,1000*11630*RES_hh_fec!Y14/RES_hh_num!Y14)</f>
        <v>18.009543698846404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766.16495438788854</v>
      </c>
      <c r="C15" s="69">
        <f t="shared" si="0"/>
        <v>854.90067742281747</v>
      </c>
      <c r="D15" s="69">
        <f t="shared" si="0"/>
        <v>659.44981494747208</v>
      </c>
      <c r="E15" s="69">
        <f t="shared" si="0"/>
        <v>975.69477665771922</v>
      </c>
      <c r="F15" s="69">
        <f t="shared" si="0"/>
        <v>504.93839391077546</v>
      </c>
      <c r="G15" s="69">
        <f t="shared" si="0"/>
        <v>477.18858951894828</v>
      </c>
      <c r="H15" s="69">
        <f t="shared" si="0"/>
        <v>613.13424091009529</v>
      </c>
      <c r="I15" s="69">
        <f t="shared" si="0"/>
        <v>634.11419736045093</v>
      </c>
      <c r="J15" s="69">
        <f t="shared" si="0"/>
        <v>542.17138405108528</v>
      </c>
      <c r="K15" s="69">
        <f t="shared" si="0"/>
        <v>582.39225626210202</v>
      </c>
      <c r="L15" s="69">
        <f t="shared" si="0"/>
        <v>482.05503695462971</v>
      </c>
      <c r="M15" s="69">
        <f t="shared" si="0"/>
        <v>521.76225833435865</v>
      </c>
      <c r="N15" s="69">
        <f t="shared" si="0"/>
        <v>905.6955845810046</v>
      </c>
      <c r="O15" s="69">
        <f t="shared" si="0"/>
        <v>631.70142522668982</v>
      </c>
      <c r="P15" s="69">
        <f t="shared" si="0"/>
        <v>635.35702270081845</v>
      </c>
      <c r="Q15" s="69">
        <f t="shared" si="0"/>
        <v>591.25774475751894</v>
      </c>
      <c r="R15" s="69">
        <f t="shared" si="0"/>
        <v>558.96239806770848</v>
      </c>
      <c r="S15" s="69">
        <f t="shared" si="0"/>
        <v>759.06484388627348</v>
      </c>
      <c r="T15" s="69">
        <f t="shared" si="0"/>
        <v>640.53632384662171</v>
      </c>
      <c r="U15" s="69">
        <f t="shared" si="0"/>
        <v>688.90466542668617</v>
      </c>
      <c r="V15" s="69">
        <f t="shared" si="0"/>
        <v>728.89964834934017</v>
      </c>
      <c r="W15" s="69">
        <f t="shared" si="0"/>
        <v>1001.5852712412901</v>
      </c>
      <c r="X15" s="69">
        <f t="shared" si="0"/>
        <v>887.72596912131871</v>
      </c>
      <c r="Y15" s="69">
        <f t="shared" si="0"/>
        <v>736.26647388596825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766.16495438788854</v>
      </c>
      <c r="C16" s="72">
        <f>IF(RES_hh_fec!C16=0,0,1000*11630*RES_hh_fec!C16/RES_hh_num!C$3)</f>
        <v>854.90067742281747</v>
      </c>
      <c r="D16" s="72">
        <f>IF(RES_hh_fec!D16=0,0,1000*11630*RES_hh_fec!D16/RES_hh_num!D$3)</f>
        <v>659.44981494747208</v>
      </c>
      <c r="E16" s="72">
        <f>IF(RES_hh_fec!E16=0,0,1000*11630*RES_hh_fec!E16/RES_hh_num!E$3)</f>
        <v>975.69477665771922</v>
      </c>
      <c r="F16" s="72">
        <f>IF(RES_hh_fec!F16=0,0,1000*11630*RES_hh_fec!F16/RES_hh_num!F$3)</f>
        <v>504.93839391077546</v>
      </c>
      <c r="G16" s="72">
        <f>IF(RES_hh_fec!G16=0,0,1000*11630*RES_hh_fec!G16/RES_hh_num!G$3)</f>
        <v>477.18858951894828</v>
      </c>
      <c r="H16" s="72">
        <f>IF(RES_hh_fec!H16=0,0,1000*11630*RES_hh_fec!H16/RES_hh_num!H$3)</f>
        <v>613.13424091009529</v>
      </c>
      <c r="I16" s="72">
        <f>IF(RES_hh_fec!I16=0,0,1000*11630*RES_hh_fec!I16/RES_hh_num!I$3)</f>
        <v>634.11419736045093</v>
      </c>
      <c r="J16" s="72">
        <f>IF(RES_hh_fec!J16=0,0,1000*11630*RES_hh_fec!J16/RES_hh_num!J$3)</f>
        <v>542.17138405108528</v>
      </c>
      <c r="K16" s="72">
        <f>IF(RES_hh_fec!K16=0,0,1000*11630*RES_hh_fec!K16/RES_hh_num!K$3)</f>
        <v>582.39225626210202</v>
      </c>
      <c r="L16" s="72">
        <f>IF(RES_hh_fec!L16=0,0,1000*11630*RES_hh_fec!L16/RES_hh_num!L$3)</f>
        <v>482.05503695462971</v>
      </c>
      <c r="M16" s="72">
        <f>IF(RES_hh_fec!M16=0,0,1000*11630*RES_hh_fec!M16/RES_hh_num!M$3)</f>
        <v>521.76225833435865</v>
      </c>
      <c r="N16" s="72">
        <f>IF(RES_hh_fec!N16=0,0,1000*11630*RES_hh_fec!N16/RES_hh_num!N$3)</f>
        <v>905.6955845810046</v>
      </c>
      <c r="O16" s="72">
        <f>IF(RES_hh_fec!O16=0,0,1000*11630*RES_hh_fec!O16/RES_hh_num!O$3)</f>
        <v>631.70142522668982</v>
      </c>
      <c r="P16" s="72">
        <f>IF(RES_hh_fec!P16=0,0,1000*11630*RES_hh_fec!P16/RES_hh_num!P$3)</f>
        <v>635.35702270081845</v>
      </c>
      <c r="Q16" s="72">
        <f>IF(RES_hh_fec!Q16=0,0,1000*11630*RES_hh_fec!Q16/RES_hh_num!Q$3)</f>
        <v>591.25774475751894</v>
      </c>
      <c r="R16" s="72">
        <f>IF(RES_hh_fec!R16=0,0,1000*11630*RES_hh_fec!R16/RES_hh_num!R$3)</f>
        <v>558.96239806770848</v>
      </c>
      <c r="S16" s="72">
        <f>IF(RES_hh_fec!S16=0,0,1000*11630*RES_hh_fec!S16/RES_hh_num!S$3)</f>
        <v>759.06484388627348</v>
      </c>
      <c r="T16" s="72">
        <f>IF(RES_hh_fec!T16=0,0,1000*11630*RES_hh_fec!T16/RES_hh_num!T$3)</f>
        <v>640.53632384662171</v>
      </c>
      <c r="U16" s="72">
        <f>IF(RES_hh_fec!U16=0,0,1000*11630*RES_hh_fec!U16/RES_hh_num!U$3)</f>
        <v>688.90466542668617</v>
      </c>
      <c r="V16" s="72">
        <f>IF(RES_hh_fec!V16=0,0,1000*11630*RES_hh_fec!V16/RES_hh_num!V$3)</f>
        <v>728.89964834934017</v>
      </c>
      <c r="W16" s="72">
        <f>IF(RES_hh_fec!W16=0,0,1000*11630*RES_hh_fec!W16/RES_hh_num!W$3)</f>
        <v>1001.5852712412901</v>
      </c>
      <c r="X16" s="72">
        <f>IF(RES_hh_fec!X16=0,0,1000*11630*RES_hh_fec!X16/RES_hh_num!X$3)</f>
        <v>887.72596912131871</v>
      </c>
      <c r="Y16" s="72">
        <f>IF(RES_hh_fec!Y16=0,0,1000*11630*RES_hh_fec!Y16/RES_hh_num!Y$3)</f>
        <v>736.26647388596825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1456.2990946805085</v>
      </c>
      <c r="C17" s="69">
        <f>IF(RES_hh_fec!C17=0,0,1000*11630*RES_hh_fec!C17/RES_hh_num!C17)</f>
        <v>1212.1946160539837</v>
      </c>
      <c r="D17" s="69">
        <f>IF(RES_hh_fec!D17=0,0,1000*11630*RES_hh_fec!D17/RES_hh_num!D17)</f>
        <v>1459.6211228325021</v>
      </c>
      <c r="E17" s="69">
        <f>IF(RES_hh_fec!E17=0,0,1000*11630*RES_hh_fec!E17/RES_hh_num!E17)</f>
        <v>1412.8540279054232</v>
      </c>
      <c r="F17" s="69">
        <f>IF(RES_hh_fec!F17=0,0,1000*11630*RES_hh_fec!F17/RES_hh_num!F17)</f>
        <v>1691.6608396293489</v>
      </c>
      <c r="G17" s="69">
        <f>IF(RES_hh_fec!G17=0,0,1000*11630*RES_hh_fec!G17/RES_hh_num!G17)</f>
        <v>1724.7650177461701</v>
      </c>
      <c r="H17" s="69">
        <f>IF(RES_hh_fec!H17=0,0,1000*11630*RES_hh_fec!H17/RES_hh_num!H17)</f>
        <v>1757.6732336653124</v>
      </c>
      <c r="I17" s="69">
        <f>IF(RES_hh_fec!I17=0,0,1000*11630*RES_hh_fec!I17/RES_hh_num!I17)</f>
        <v>1711.9472809205881</v>
      </c>
      <c r="J17" s="69">
        <f>IF(RES_hh_fec!J17=0,0,1000*11630*RES_hh_fec!J17/RES_hh_num!J17)</f>
        <v>1681.318377755031</v>
      </c>
      <c r="K17" s="69">
        <f>IF(RES_hh_fec!K17=0,0,1000*11630*RES_hh_fec!K17/RES_hh_num!K17)</f>
        <v>1121.9348371535546</v>
      </c>
      <c r="L17" s="69">
        <f>IF(RES_hh_fec!L17=0,0,1000*11630*RES_hh_fec!L17/RES_hh_num!L17)</f>
        <v>1351.2097980798205</v>
      </c>
      <c r="M17" s="69">
        <f>IF(RES_hh_fec!M17=0,0,1000*11630*RES_hh_fec!M17/RES_hh_num!M17)</f>
        <v>1343.4571024563393</v>
      </c>
      <c r="N17" s="69">
        <f>IF(RES_hh_fec!N17=0,0,1000*11630*RES_hh_fec!N17/RES_hh_num!N17)</f>
        <v>1125.9208897806077</v>
      </c>
      <c r="O17" s="69">
        <f>IF(RES_hh_fec!O17=0,0,1000*11630*RES_hh_fec!O17/RES_hh_num!O17)</f>
        <v>1246.8018010901289</v>
      </c>
      <c r="P17" s="69">
        <f>IF(RES_hh_fec!P17=0,0,1000*11630*RES_hh_fec!P17/RES_hh_num!P17)</f>
        <v>1218.6513728921593</v>
      </c>
      <c r="Q17" s="69">
        <f>IF(RES_hh_fec!Q17=0,0,1000*11630*RES_hh_fec!Q17/RES_hh_num!Q17)</f>
        <v>1278.5253336102462</v>
      </c>
      <c r="R17" s="69">
        <f>IF(RES_hh_fec!R17=0,0,1000*11630*RES_hh_fec!R17/RES_hh_num!R17)</f>
        <v>1224.827047338078</v>
      </c>
      <c r="S17" s="69">
        <f>IF(RES_hh_fec!S17=0,0,1000*11630*RES_hh_fec!S17/RES_hh_num!S17)</f>
        <v>1288.8964683863639</v>
      </c>
      <c r="T17" s="69">
        <f>IF(RES_hh_fec!T17=0,0,1000*11630*RES_hh_fec!T17/RES_hh_num!T17)</f>
        <v>1553.0477314197856</v>
      </c>
      <c r="U17" s="69">
        <f>IF(RES_hh_fec!U17=0,0,1000*11630*RES_hh_fec!U17/RES_hh_num!U17)</f>
        <v>1560.9324051755127</v>
      </c>
      <c r="V17" s="69">
        <f>IF(RES_hh_fec!V17=0,0,1000*11630*RES_hh_fec!V17/RES_hh_num!V17)</f>
        <v>1464.8751515385193</v>
      </c>
      <c r="W17" s="69">
        <f>IF(RES_hh_fec!W17=0,0,1000*11630*RES_hh_fec!W17/RES_hh_num!W17)</f>
        <v>1278.8140839149428</v>
      </c>
      <c r="X17" s="69">
        <f>IF(RES_hh_fec!X17=0,0,1000*11630*RES_hh_fec!X17/RES_hh_num!X17)</f>
        <v>1488.3564353216709</v>
      </c>
      <c r="Y17" s="69">
        <f>IF(RES_hh_fec!Y17=0,0,1000*11630*RES_hh_fec!Y17/RES_hh_num!Y17)</f>
        <v>1335.9620754792311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X21" s="72">
        <f>IF(RES_hh_fec!X21=0,0,1000*11630*RES_hh_fec!X21/RES_hh_num!X21)</f>
        <v>0</v>
      </c>
      <c r="Y21" s="72">
        <f>IF(RES_hh_fec!Y21=0,0,1000*11630*RES_hh_fec!Y21/RES_hh_num!Y21)</f>
        <v>0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X22" s="72">
        <f>IF(RES_hh_fec!X22=0,0,1000*11630*RES_hh_fec!X22/RES_hh_num!X22)</f>
        <v>0</v>
      </c>
      <c r="Y22" s="72">
        <f>IF(RES_hh_fec!Y22=0,0,1000*11630*RES_hh_fec!Y22/RES_hh_num!Y22)</f>
        <v>0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1456.2990946805085</v>
      </c>
      <c r="C25" s="74">
        <f>IF(RES_hh_fec!C25=0,0,1000*11630*RES_hh_fec!C25/RES_hh_num!C25)</f>
        <v>1212.1946160539837</v>
      </c>
      <c r="D25" s="74">
        <f>IF(RES_hh_fec!D25=0,0,1000*11630*RES_hh_fec!D25/RES_hh_num!D25)</f>
        <v>1439.3558801310535</v>
      </c>
      <c r="E25" s="74">
        <f>IF(RES_hh_fec!E25=0,0,1000*11630*RES_hh_fec!E25/RES_hh_num!E25)</f>
        <v>1386.7240946232255</v>
      </c>
      <c r="F25" s="74">
        <f>IF(RES_hh_fec!F25=0,0,1000*11630*RES_hh_fec!F25/RES_hh_num!F25)</f>
        <v>1657.7579102784011</v>
      </c>
      <c r="G25" s="74">
        <f>IF(RES_hh_fec!G25=0,0,1000*11630*RES_hh_fec!G25/RES_hh_num!G25)</f>
        <v>1681.2545619935479</v>
      </c>
      <c r="H25" s="74">
        <f>IF(RES_hh_fec!H25=0,0,1000*11630*RES_hh_fec!H25/RES_hh_num!H25)</f>
        <v>1704.932472088715</v>
      </c>
      <c r="I25" s="74">
        <f>IF(RES_hh_fec!I25=0,0,1000*11630*RES_hh_fec!I25/RES_hh_num!I25)</f>
        <v>1648.2826954314189</v>
      </c>
      <c r="J25" s="74">
        <f>IF(RES_hh_fec!J25=0,0,1000*11630*RES_hh_fec!J25/RES_hh_num!J25)</f>
        <v>1609.3369799957554</v>
      </c>
      <c r="K25" s="74">
        <f>IF(RES_hh_fec!K25=0,0,1000*11630*RES_hh_fec!K25/RES_hh_num!K25)</f>
        <v>1049.3592166129054</v>
      </c>
      <c r="L25" s="74">
        <f>IF(RES_hh_fec!L25=0,0,1000*11630*RES_hh_fec!L25/RES_hh_num!L25)</f>
        <v>1077.6929937880202</v>
      </c>
      <c r="M25" s="74">
        <f>IF(RES_hh_fec!M25=0,0,1000*11630*RES_hh_fec!M25/RES_hh_num!M25)</f>
        <v>1057.7493084780738</v>
      </c>
      <c r="N25" s="74">
        <f>IF(RES_hh_fec!N25=0,0,1000*11630*RES_hh_fec!N25/RES_hh_num!N25)</f>
        <v>818.4429727551925</v>
      </c>
      <c r="O25" s="74">
        <f>IF(RES_hh_fec!O25=0,0,1000*11630*RES_hh_fec!O25/RES_hh_num!O25)</f>
        <v>930.04021594107678</v>
      </c>
      <c r="P25" s="74">
        <f>IF(RES_hh_fec!P25=0,0,1000*11630*RES_hh_fec!P25/RES_hh_num!P25)</f>
        <v>892.04589052098527</v>
      </c>
      <c r="Q25" s="74">
        <f>IF(RES_hh_fec!Q25=0,0,1000*11630*RES_hh_fec!Q25/RES_hh_num!Q25)</f>
        <v>954.63252324363634</v>
      </c>
      <c r="R25" s="74">
        <f>IF(RES_hh_fec!R25=0,0,1000*11630*RES_hh_fec!R25/RES_hh_num!R25)</f>
        <v>901.92576527959648</v>
      </c>
      <c r="S25" s="74">
        <f>IF(RES_hh_fec!S25=0,0,1000*11630*RES_hh_fec!S25/RES_hh_num!S25)</f>
        <v>972.64079945212359</v>
      </c>
      <c r="T25" s="74">
        <f>IF(RES_hh_fec!T25=0,0,1000*11630*RES_hh_fec!T25/RES_hh_num!T25)</f>
        <v>1246.7400101155199</v>
      </c>
      <c r="U25" s="74">
        <f>IF(RES_hh_fec!U25=0,0,1000*11630*RES_hh_fec!U25/RES_hh_num!U25)</f>
        <v>1267.2795554345803</v>
      </c>
      <c r="V25" s="74">
        <f>IF(RES_hh_fec!V25=0,0,1000*11630*RES_hh_fec!V25/RES_hh_num!V25)</f>
        <v>1183.8690107732853</v>
      </c>
      <c r="W25" s="74">
        <f>IF(RES_hh_fec!W25=0,0,1000*11630*RES_hh_fec!W25/RES_hh_num!W25)</f>
        <v>1082.2702434559992</v>
      </c>
      <c r="X25" s="74">
        <f>IF(RES_hh_fec!X25=0,0,1000*11630*RES_hh_fec!X25/RES_hh_num!X25)</f>
        <v>1314.9159223462741</v>
      </c>
      <c r="Y25" s="74">
        <f>IF(RES_hh_fec!Y25=0,0,1000*11630*RES_hh_fec!Y25/RES_hh_num!Y25)</f>
        <v>1186.7293713003241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638.0339917317408</v>
      </c>
      <c r="E26" s="77">
        <f>IF(RES_hh_fec!E26=0,0,1000*11630*RES_hh_fec!E26/RES_hh_num!E26)</f>
        <v>624.41639287567011</v>
      </c>
      <c r="F26" s="77">
        <f>IF(RES_hh_fec!F26=0,0,1000*11630*RES_hh_fec!F26/RES_hh_num!F26)</f>
        <v>754.31309904153352</v>
      </c>
      <c r="G26" s="77">
        <f>IF(RES_hh_fec!G26=0,0,1000*11630*RES_hh_fec!G26/RES_hh_num!G26)</f>
        <v>778.17394626257465</v>
      </c>
      <c r="H26" s="77">
        <f>IF(RES_hh_fec!H26=0,0,1000*11630*RES_hh_fec!H26/RES_hh_num!H26)</f>
        <v>803.08384195309975</v>
      </c>
      <c r="I26" s="77">
        <f>IF(RES_hh_fec!I26=0,0,1000*11630*RES_hh_fec!I26/RES_hh_num!I26)</f>
        <v>791.48678984631306</v>
      </c>
      <c r="J26" s="77">
        <f>IF(RES_hh_fec!J26=0,0,1000*11630*RES_hh_fec!J26/RES_hh_num!J26)</f>
        <v>782.33157933743405</v>
      </c>
      <c r="K26" s="77">
        <f>IF(RES_hh_fec!K26=0,0,1000*11630*RES_hh_fec!K26/RES_hh_num!K26)</f>
        <v>355.09882977677256</v>
      </c>
      <c r="L26" s="77">
        <f>IF(RES_hh_fec!L26=0,0,1000*11630*RES_hh_fec!L26/RES_hh_num!L26)</f>
        <v>775.16303335196574</v>
      </c>
      <c r="M26" s="77">
        <f>IF(RES_hh_fec!M26=0,0,1000*11630*RES_hh_fec!M26/RES_hh_num!M26)</f>
        <v>717.93742455384825</v>
      </c>
      <c r="N26" s="77">
        <f>IF(RES_hh_fec!N26=0,0,1000*11630*RES_hh_fec!N26/RES_hh_num!N26)</f>
        <v>697.0332244166209</v>
      </c>
      <c r="O26" s="77">
        <f>IF(RES_hh_fec!O26=0,0,1000*11630*RES_hh_fec!O26/RES_hh_num!O26)</f>
        <v>731.41960016131816</v>
      </c>
      <c r="P26" s="77">
        <f>IF(RES_hh_fec!P26=0,0,1000*11630*RES_hh_fec!P26/RES_hh_num!P26)</f>
        <v>750.922124016981</v>
      </c>
      <c r="Q26" s="77">
        <f>IF(RES_hh_fec!Q26=0,0,1000*11630*RES_hh_fec!Q26/RES_hh_num!Q26)</f>
        <v>773.87150373857662</v>
      </c>
      <c r="R26" s="77">
        <f>IF(RES_hh_fec!R26=0,0,1000*11630*RES_hh_fec!R26/RES_hh_num!R26)</f>
        <v>772.30967603288025</v>
      </c>
      <c r="S26" s="77">
        <f>IF(RES_hh_fec!S26=0,0,1000*11630*RES_hh_fec!S26/RES_hh_num!S26)</f>
        <v>787.6915975399487</v>
      </c>
      <c r="T26" s="77">
        <f>IF(RES_hh_fec!T26=0,0,1000*11630*RES_hh_fec!T26/RES_hh_num!T26)</f>
        <v>810.9838928779352</v>
      </c>
      <c r="U26" s="77">
        <f>IF(RES_hh_fec!U26=0,0,1000*11630*RES_hh_fec!U26/RES_hh_num!U26)</f>
        <v>856.15513109158269</v>
      </c>
      <c r="V26" s="77">
        <f>IF(RES_hh_fec!V26=0,0,1000*11630*RES_hh_fec!V26/RES_hh_num!V26)</f>
        <v>894.6656038981547</v>
      </c>
      <c r="W26" s="77">
        <f>IF(RES_hh_fec!W26=0,0,1000*11630*RES_hh_fec!W26/RES_hh_num!W26)</f>
        <v>752.64719101123592</v>
      </c>
      <c r="X26" s="77">
        <f>IF(RES_hh_fec!X26=0,0,1000*11630*RES_hh_fec!X26/RES_hh_num!X26)</f>
        <v>646.10884165339598</v>
      </c>
      <c r="Y26" s="77">
        <f>IF(RES_hh_fec!Y26=0,0,1000*11630*RES_hh_fec!Y26/RES_hh_num!Y26)</f>
        <v>622.2366348559251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1130.3568422239484</v>
      </c>
      <c r="C27" s="69">
        <f>IF(RES_hh_fec!C27=0,0,1000*11630*RES_hh_fec!C27/RES_hh_num!C27)</f>
        <v>1034.1753353849028</v>
      </c>
      <c r="D27" s="69">
        <f>IF(RES_hh_fec!D27=0,0,1000*11630*RES_hh_fec!D27/RES_hh_num!D27)</f>
        <v>1035.0305119437405</v>
      </c>
      <c r="E27" s="69">
        <f>IF(RES_hh_fec!E27=0,0,1000*11630*RES_hh_fec!E27/RES_hh_num!E27)</f>
        <v>967.08398759793943</v>
      </c>
      <c r="F27" s="69">
        <f>IF(RES_hh_fec!F27=0,0,1000*11630*RES_hh_fec!F27/RES_hh_num!F27)</f>
        <v>1089.0412741054504</v>
      </c>
      <c r="G27" s="69">
        <f>IF(RES_hh_fec!G27=0,0,1000*11630*RES_hh_fec!G27/RES_hh_num!G27)</f>
        <v>1056.5049456422023</v>
      </c>
      <c r="H27" s="69">
        <f>IF(RES_hh_fec!H27=0,0,1000*11630*RES_hh_fec!H27/RES_hh_num!H27)</f>
        <v>938.7014360019316</v>
      </c>
      <c r="I27" s="69">
        <f>IF(RES_hh_fec!I27=0,0,1000*11630*RES_hh_fec!I27/RES_hh_num!I27)</f>
        <v>873.44457086953673</v>
      </c>
      <c r="J27" s="69">
        <f>IF(RES_hh_fec!J27=0,0,1000*11630*RES_hh_fec!J27/RES_hh_num!J27)</f>
        <v>978.30544340000677</v>
      </c>
      <c r="K27" s="69">
        <f>IF(RES_hh_fec!K27=0,0,1000*11630*RES_hh_fec!K27/RES_hh_num!K27)</f>
        <v>1031.1336238026834</v>
      </c>
      <c r="L27" s="69">
        <f>IF(RES_hh_fec!L27=0,0,1000*11630*RES_hh_fec!L27/RES_hh_num!L27)</f>
        <v>1032.7655083158331</v>
      </c>
      <c r="M27" s="69">
        <f>IF(RES_hh_fec!M27=0,0,1000*11630*RES_hh_fec!M27/RES_hh_num!M27)</f>
        <v>972.3883398779069</v>
      </c>
      <c r="N27" s="69">
        <f>IF(RES_hh_fec!N27=0,0,1000*11630*RES_hh_fec!N27/RES_hh_num!N27)</f>
        <v>896.02227870251568</v>
      </c>
      <c r="O27" s="69">
        <f>IF(RES_hh_fec!O27=0,0,1000*11630*RES_hh_fec!O27/RES_hh_num!O27)</f>
        <v>1017.6744446464214</v>
      </c>
      <c r="P27" s="69">
        <f>IF(RES_hh_fec!P27=0,0,1000*11630*RES_hh_fec!P27/RES_hh_num!P27)</f>
        <v>945.03291927265252</v>
      </c>
      <c r="Q27" s="69">
        <f>IF(RES_hh_fec!Q27=0,0,1000*11630*RES_hh_fec!Q27/RES_hh_num!Q27)</f>
        <v>1006.3149814690768</v>
      </c>
      <c r="R27" s="69">
        <f>IF(RES_hh_fec!R27=0,0,1000*11630*RES_hh_fec!R27/RES_hh_num!R27)</f>
        <v>1038.5806986948653</v>
      </c>
      <c r="S27" s="69">
        <f>IF(RES_hh_fec!S27=0,0,1000*11630*RES_hh_fec!S27/RES_hh_num!S27)</f>
        <v>830.11703213259261</v>
      </c>
      <c r="T27" s="69">
        <f>IF(RES_hh_fec!T27=0,0,1000*11630*RES_hh_fec!T27/RES_hh_num!T27)</f>
        <v>851.64556031900031</v>
      </c>
      <c r="U27" s="69">
        <f>IF(RES_hh_fec!U27=0,0,1000*11630*RES_hh_fec!U27/RES_hh_num!U27)</f>
        <v>795.1211770304177</v>
      </c>
      <c r="V27" s="69">
        <f>IF(RES_hh_fec!V27=0,0,1000*11630*RES_hh_fec!V27/RES_hh_num!V27)</f>
        <v>757.83690933355297</v>
      </c>
      <c r="W27" s="69">
        <f>IF(RES_hh_fec!W27=0,0,1000*11630*RES_hh_fec!W27/RES_hh_num!W27)</f>
        <v>715.99822867261446</v>
      </c>
      <c r="X27" s="69">
        <f>IF(RES_hh_fec!X27=0,0,1000*11630*RES_hh_fec!X27/RES_hh_num!X27)</f>
        <v>622.6636549637002</v>
      </c>
      <c r="Y27" s="69">
        <f>IF(RES_hh_fec!Y27=0,0,1000*11630*RES_hh_fec!Y27/RES_hh_num!Y27)</f>
        <v>620.5222743860362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1155.0227434601325</v>
      </c>
      <c r="C29" s="72">
        <f>IF(RES_hh_fec!C29=0,0,1000*11630*RES_hh_fec!C29/RES_hh_num!C29)</f>
        <v>1124.6162442184889</v>
      </c>
      <c r="D29" s="72">
        <f>IF(RES_hh_fec!D29=0,0,1000*11630*RES_hh_fec!D29/RES_hh_num!D29)</f>
        <v>1083.4431628191735</v>
      </c>
      <c r="E29" s="72">
        <f>IF(RES_hh_fec!E29=0,0,1000*11630*RES_hh_fec!E29/RES_hh_num!E29)</f>
        <v>989.9497946189756</v>
      </c>
      <c r="F29" s="72">
        <f>IF(RES_hh_fec!F29=0,0,1000*11630*RES_hh_fec!F29/RES_hh_num!F29)</f>
        <v>1160.099254380696</v>
      </c>
      <c r="G29" s="72">
        <f>IF(RES_hh_fec!G29=0,0,1000*11630*RES_hh_fec!G29/RES_hh_num!G29)</f>
        <v>1121.203393064915</v>
      </c>
      <c r="H29" s="72">
        <f>IF(RES_hh_fec!H29=0,0,1000*11630*RES_hh_fec!H29/RES_hh_num!H29)</f>
        <v>975.08725860211587</v>
      </c>
      <c r="I29" s="72">
        <f>IF(RES_hh_fec!I29=0,0,1000*11630*RES_hh_fec!I29/RES_hh_num!I29)</f>
        <v>909.36957247128373</v>
      </c>
      <c r="J29" s="72">
        <f>IF(RES_hh_fec!J29=0,0,1000*11630*RES_hh_fec!J29/RES_hh_num!J29)</f>
        <v>1044.4183333528722</v>
      </c>
      <c r="K29" s="72">
        <f>IF(RES_hh_fec!K29=0,0,1000*11630*RES_hh_fec!K29/RES_hh_num!K29)</f>
        <v>1121.4871807324341</v>
      </c>
      <c r="L29" s="72">
        <f>IF(RES_hh_fec!L29=0,0,1000*11630*RES_hh_fec!L29/RES_hh_num!L29)</f>
        <v>1057.2848859902842</v>
      </c>
      <c r="M29" s="72">
        <f>IF(RES_hh_fec!M29=0,0,1000*11630*RES_hh_fec!M29/RES_hh_num!M29)</f>
        <v>987.50601906513043</v>
      </c>
      <c r="N29" s="72">
        <f>IF(RES_hh_fec!N29=0,0,1000*11630*RES_hh_fec!N29/RES_hh_num!N29)</f>
        <v>990.27849766575594</v>
      </c>
      <c r="O29" s="72">
        <f>IF(RES_hh_fec!O29=0,0,1000*11630*RES_hh_fec!O29/RES_hh_num!O29)</f>
        <v>1080.0227033635661</v>
      </c>
      <c r="P29" s="72">
        <f>IF(RES_hh_fec!P29=0,0,1000*11630*RES_hh_fec!P29/RES_hh_num!P29)</f>
        <v>1010.9355343452415</v>
      </c>
      <c r="Q29" s="72">
        <f>IF(RES_hh_fec!Q29=0,0,1000*11630*RES_hh_fec!Q29/RES_hh_num!Q29)</f>
        <v>1066.2930715492605</v>
      </c>
      <c r="R29" s="72">
        <f>IF(RES_hh_fec!R29=0,0,1000*11630*RES_hh_fec!R29/RES_hh_num!R29)</f>
        <v>1015.7500120183228</v>
      </c>
      <c r="S29" s="72">
        <f>IF(RES_hh_fec!S29=0,0,1000*11630*RES_hh_fec!S29/RES_hh_num!S29)</f>
        <v>948.92482125562242</v>
      </c>
      <c r="T29" s="72">
        <f>IF(RES_hh_fec!T29=0,0,1000*11630*RES_hh_fec!T29/RES_hh_num!T29)</f>
        <v>916.82173117198431</v>
      </c>
      <c r="U29" s="72">
        <f>IF(RES_hh_fec!U29=0,0,1000*11630*RES_hh_fec!U29/RES_hh_num!U29)</f>
        <v>837.74944527562764</v>
      </c>
      <c r="V29" s="72">
        <f>IF(RES_hh_fec!V29=0,0,1000*11630*RES_hh_fec!V29/RES_hh_num!V29)</f>
        <v>822.86630359267804</v>
      </c>
      <c r="W29" s="72">
        <f>IF(RES_hh_fec!W29=0,0,1000*11630*RES_hh_fec!W29/RES_hh_num!W29)</f>
        <v>802.53593238849555</v>
      </c>
      <c r="X29" s="72">
        <f>IF(RES_hh_fec!X29=0,0,1000*11630*RES_hh_fec!X29/RES_hh_num!X29)</f>
        <v>648.10755197824528</v>
      </c>
      <c r="Y29" s="72">
        <f>IF(RES_hh_fec!Y29=0,0,1000*11630*RES_hh_fec!Y29/RES_hh_num!Y29)</f>
        <v>685.06022163799628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X30" s="72">
        <f>IF(RES_hh_fec!X30=0,0,1000*11630*RES_hh_fec!X30/RES_hh_num!X30)</f>
        <v>0</v>
      </c>
      <c r="Y30" s="72">
        <f>IF(RES_hh_fec!Y30=0,0,1000*11630*RES_hh_fec!Y30/RES_hh_num!Y30)</f>
        <v>0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1024.9016116215364</v>
      </c>
      <c r="C32" s="77">
        <f>IF(RES_hh_fec!C32=0,0,1000*11630*RES_hh_fec!C32/RES_hh_num!C32)</f>
        <v>649.58280526761132</v>
      </c>
      <c r="D32" s="77">
        <f>IF(RES_hh_fec!D32=0,0,1000*11630*RES_hh_fec!D32/RES_hh_num!D32)</f>
        <v>864.88551396996922</v>
      </c>
      <c r="E32" s="77">
        <f>IF(RES_hh_fec!E32=0,0,1000*11630*RES_hh_fec!E32/RES_hh_num!E32)</f>
        <v>897.17749388015181</v>
      </c>
      <c r="F32" s="77">
        <f>IF(RES_hh_fec!F32=0,0,1000*11630*RES_hh_fec!F32/RES_hh_num!F32)</f>
        <v>882.37573061999899</v>
      </c>
      <c r="G32" s="77">
        <f>IF(RES_hh_fec!G32=0,0,1000*11630*RES_hh_fec!G32/RES_hh_num!G32)</f>
        <v>868.03187177681252</v>
      </c>
      <c r="H32" s="77">
        <f>IF(RES_hh_fec!H32=0,0,1000*11630*RES_hh_fec!H32/RES_hh_num!H32)</f>
        <v>826.06802287666221</v>
      </c>
      <c r="I32" s="77">
        <f>IF(RES_hh_fec!I32=0,0,1000*11630*RES_hh_fec!I32/RES_hh_num!I32)</f>
        <v>746.22048221600278</v>
      </c>
      <c r="J32" s="77">
        <f>IF(RES_hh_fec!J32=0,0,1000*11630*RES_hh_fec!J32/RES_hh_num!J32)</f>
        <v>708.5309542190497</v>
      </c>
      <c r="K32" s="77">
        <f>IF(RES_hh_fec!K32=0,0,1000*11630*RES_hh_fec!K32/RES_hh_num!K32)</f>
        <v>653.94839978813457</v>
      </c>
      <c r="L32" s="77">
        <f>IF(RES_hh_fec!L32=0,0,1000*11630*RES_hh_fec!L32/RES_hh_num!L32)</f>
        <v>941.79917899224404</v>
      </c>
      <c r="M32" s="77">
        <f>IF(RES_hh_fec!M32=0,0,1000*11630*RES_hh_fec!M32/RES_hh_num!M32)</f>
        <v>920.38517925079736</v>
      </c>
      <c r="N32" s="77">
        <f>IF(RES_hh_fec!N32=0,0,1000*11630*RES_hh_fec!N32/RES_hh_num!N32)</f>
        <v>558.72725511651538</v>
      </c>
      <c r="O32" s="77">
        <f>IF(RES_hh_fec!O32=0,0,1000*11630*RES_hh_fec!O32/RES_hh_num!O32)</f>
        <v>818.33304765675632</v>
      </c>
      <c r="P32" s="77">
        <f>IF(RES_hh_fec!P32=0,0,1000*11630*RES_hh_fec!P32/RES_hh_num!P32)</f>
        <v>762.55985686798783</v>
      </c>
      <c r="Q32" s="77">
        <f>IF(RES_hh_fec!Q32=0,0,1000*11630*RES_hh_fec!Q32/RES_hh_num!Q32)</f>
        <v>850.40497718567326</v>
      </c>
      <c r="R32" s="77">
        <f>IF(RES_hh_fec!R32=0,0,1000*11630*RES_hh_fec!R32/RES_hh_num!R32)</f>
        <v>1099.3323575406589</v>
      </c>
      <c r="S32" s="77">
        <f>IF(RES_hh_fec!S32=0,0,1000*11630*RES_hh_fec!S32/RES_hh_num!S32)</f>
        <v>455.60170864518062</v>
      </c>
      <c r="T32" s="77">
        <f>IF(RES_hh_fec!T32=0,0,1000*11630*RES_hh_fec!T32/RES_hh_num!T32)</f>
        <v>636.88223628546825</v>
      </c>
      <c r="U32" s="77">
        <f>IF(RES_hh_fec!U32=0,0,1000*11630*RES_hh_fec!U32/RES_hh_num!U32)</f>
        <v>655.66078806816734</v>
      </c>
      <c r="V32" s="77">
        <f>IF(RES_hh_fec!V32=0,0,1000*11630*RES_hh_fec!V32/RES_hh_num!V32)</f>
        <v>570.94076897611319</v>
      </c>
      <c r="W32" s="77">
        <f>IF(RES_hh_fec!W32=0,0,1000*11630*RES_hh_fec!W32/RES_hh_num!W32)</f>
        <v>483.38563621786017</v>
      </c>
      <c r="X32" s="77">
        <f>IF(RES_hh_fec!X32=0,0,1000*11630*RES_hh_fec!X32/RES_hh_num!X32)</f>
        <v>560.35261133745473</v>
      </c>
      <c r="Y32" s="77">
        <f>IF(RES_hh_fec!Y32=0,0,1000*11630*RES_hh_fec!Y32/RES_hh_num!Y32)</f>
        <v>488.83099012198676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3081.3703662186867</v>
      </c>
      <c r="C3" s="65">
        <f>IF(RES_hh_tes!C3=0,0,1000*11630*RES_hh_tes!C3/RES_hh_num!C3)</f>
        <v>3166.8758513945586</v>
      </c>
      <c r="D3" s="65">
        <f>IF(RES_hh_tes!D3=0,0,1000*11630*RES_hh_tes!D3/RES_hh_num!D3)</f>
        <v>3089.5958048775838</v>
      </c>
      <c r="E3" s="65">
        <f>IF(RES_hh_tes!E3=0,0,1000*11630*RES_hh_tes!E3/RES_hh_num!E3)</f>
        <v>3919.8111652078969</v>
      </c>
      <c r="F3" s="65">
        <f>IF(RES_hh_tes!F3=0,0,1000*11630*RES_hh_tes!F3/RES_hh_num!F3)</f>
        <v>3154.4263615068112</v>
      </c>
      <c r="G3" s="65">
        <f>IF(RES_hh_tes!G3=0,0,1000*11630*RES_hh_tes!G3/RES_hh_num!G3)</f>
        <v>3177.0655629251587</v>
      </c>
      <c r="H3" s="65">
        <f>IF(RES_hh_tes!H3=0,0,1000*11630*RES_hh_tes!H3/RES_hh_num!H3)</f>
        <v>3667.1562463965797</v>
      </c>
      <c r="I3" s="65">
        <f>IF(RES_hh_tes!I3=0,0,1000*11630*RES_hh_tes!I3/RES_hh_num!I3)</f>
        <v>3764.1996510248341</v>
      </c>
      <c r="J3" s="65">
        <f>IF(RES_hh_tes!J3=0,0,1000*11630*RES_hh_tes!J3/RES_hh_num!J3)</f>
        <v>3570.0650708953708</v>
      </c>
      <c r="K3" s="65">
        <f>IF(RES_hh_tes!K3=0,0,1000*11630*RES_hh_tes!K3/RES_hh_num!K3)</f>
        <v>3475.8079687509676</v>
      </c>
      <c r="L3" s="65">
        <f>IF(RES_hh_tes!L3=0,0,1000*11630*RES_hh_tes!L3/RES_hh_num!L3)</f>
        <v>3597.4330866881564</v>
      </c>
      <c r="M3" s="65">
        <f>IF(RES_hh_tes!M3=0,0,1000*11630*RES_hh_tes!M3/RES_hh_num!M3)</f>
        <v>3739.155166940056</v>
      </c>
      <c r="N3" s="65">
        <f>IF(RES_hh_tes!N3=0,0,1000*11630*RES_hh_tes!N3/RES_hh_num!N3)</f>
        <v>5123.5108588267758</v>
      </c>
      <c r="O3" s="65">
        <f>IF(RES_hh_tes!O3=0,0,1000*11630*RES_hh_tes!O3/RES_hh_num!O3)</f>
        <v>4418.3463550909728</v>
      </c>
      <c r="P3" s="65">
        <f>IF(RES_hh_tes!P3=0,0,1000*11630*RES_hh_tes!P3/RES_hh_num!P3)</f>
        <v>4453.3404685103842</v>
      </c>
      <c r="Q3" s="65">
        <f>IF(RES_hh_tes!Q3=0,0,1000*11630*RES_hh_tes!Q3/RES_hh_num!Q3)</f>
        <v>4639.9416040127326</v>
      </c>
      <c r="R3" s="65">
        <f>IF(RES_hh_tes!R3=0,0,1000*11630*RES_hh_tes!R3/RES_hh_num!R3)</f>
        <v>4453.254301878329</v>
      </c>
      <c r="S3" s="65">
        <f>IF(RES_hh_tes!S3=0,0,1000*11630*RES_hh_tes!S3/RES_hh_num!S3)</f>
        <v>5602.0333628448552</v>
      </c>
      <c r="T3" s="65">
        <f>IF(RES_hh_tes!T3=0,0,1000*11630*RES_hh_tes!T3/RES_hh_num!T3)</f>
        <v>5257.5068672239959</v>
      </c>
      <c r="U3" s="65">
        <f>IF(RES_hh_tes!U3=0,0,1000*11630*RES_hh_tes!U3/RES_hh_num!U3)</f>
        <v>5656.1533040545637</v>
      </c>
      <c r="V3" s="65">
        <f>IF(RES_hh_tes!V3=0,0,1000*11630*RES_hh_tes!V3/RES_hh_num!V3)</f>
        <v>5881.7080088716857</v>
      </c>
      <c r="W3" s="65">
        <f>IF(RES_hh_tes!W3=0,0,1000*11630*RES_hh_tes!W3/RES_hh_num!W3)</f>
        <v>7165.8664743853215</v>
      </c>
      <c r="X3" s="65">
        <f>IF(RES_hh_tes!X3=0,0,1000*11630*RES_hh_tes!X3/RES_hh_num!X3)</f>
        <v>6921.3329830130488</v>
      </c>
      <c r="Y3" s="65">
        <f>IF(RES_hh_tes!Y3=0,0,1000*11630*RES_hh_tes!Y3/RES_hh_num!Y3)</f>
        <v>6175.5835757877767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217.65764647426067</v>
      </c>
      <c r="C4" s="69">
        <f>IF(RES_hh_tes!C4=0,0,1000*11630*RES_hh_tes!C4/RES_hh_num!C4)</f>
        <v>217.64130938460355</v>
      </c>
      <c r="D4" s="69">
        <f>IF(RES_hh_tes!D4=0,0,1000*11630*RES_hh_tes!D4/RES_hh_num!D4)</f>
        <v>305.32349897795865</v>
      </c>
      <c r="E4" s="69">
        <f>IF(RES_hh_tes!E4=0,0,1000*11630*RES_hh_tes!E4/RES_hh_num!E4)</f>
        <v>408.93247445349886</v>
      </c>
      <c r="F4" s="69">
        <f>IF(RES_hh_tes!F4=0,0,1000*11630*RES_hh_tes!F4/RES_hh_num!F4)</f>
        <v>377.41418380026676</v>
      </c>
      <c r="G4" s="69">
        <f>IF(RES_hh_tes!G4=0,0,1000*11630*RES_hh_tes!G4/RES_hh_num!G4)</f>
        <v>373.10694361054033</v>
      </c>
      <c r="H4" s="69">
        <f>IF(RES_hh_tes!H4=0,0,1000*11630*RES_hh_tes!H4/RES_hh_num!H4)</f>
        <v>422.10573966932094</v>
      </c>
      <c r="I4" s="69">
        <f>IF(RES_hh_tes!I4=0,0,1000*11630*RES_hh_tes!I4/RES_hh_num!I4)</f>
        <v>425.78918987911663</v>
      </c>
      <c r="J4" s="69">
        <f>IF(RES_hh_tes!J4=0,0,1000*11630*RES_hh_tes!J4/RES_hh_num!J4)</f>
        <v>403.00300468377321</v>
      </c>
      <c r="K4" s="69">
        <f>IF(RES_hh_tes!K4=0,0,1000*11630*RES_hh_tes!K4/RES_hh_num!K4)</f>
        <v>372.00854911826832</v>
      </c>
      <c r="L4" s="69">
        <f>IF(RES_hh_tes!L4=0,0,1000*11630*RES_hh_tes!L4/RES_hh_num!L4)</f>
        <v>518.08645882171675</v>
      </c>
      <c r="M4" s="69">
        <f>IF(RES_hh_tes!M4=0,0,1000*11630*RES_hh_tes!M4/RES_hh_num!M4)</f>
        <v>491.076640024163</v>
      </c>
      <c r="N4" s="69">
        <f>IF(RES_hh_tes!N4=0,0,1000*11630*RES_hh_tes!N4/RES_hh_num!N4)</f>
        <v>595.34503690812107</v>
      </c>
      <c r="O4" s="69">
        <f>IF(RES_hh_tes!O4=0,0,1000*11630*RES_hh_tes!O4/RES_hh_num!O4)</f>
        <v>599.07389108373036</v>
      </c>
      <c r="P4" s="69">
        <f>IF(RES_hh_tes!P4=0,0,1000*11630*RES_hh_tes!P4/RES_hh_num!P4)</f>
        <v>584.26068555982533</v>
      </c>
      <c r="Q4" s="69">
        <f>IF(RES_hh_tes!Q4=0,0,1000*11630*RES_hh_tes!Q4/RES_hh_num!Q4)</f>
        <v>762.46528740818337</v>
      </c>
      <c r="R4" s="69">
        <f>IF(RES_hh_tes!R4=0,0,1000*11630*RES_hh_tes!R4/RES_hh_num!R4)</f>
        <v>615.44399076754064</v>
      </c>
      <c r="S4" s="69">
        <f>IF(RES_hh_tes!S4=0,0,1000*11630*RES_hh_tes!S4/RES_hh_num!S4)</f>
        <v>933.19828959857659</v>
      </c>
      <c r="T4" s="69">
        <f>IF(RES_hh_tes!T4=0,0,1000*11630*RES_hh_tes!T4/RES_hh_num!T4)</f>
        <v>826.29401821129693</v>
      </c>
      <c r="U4" s="69">
        <f>IF(RES_hh_tes!U4=0,0,1000*11630*RES_hh_tes!U4/RES_hh_num!U4)</f>
        <v>964.37342630750697</v>
      </c>
      <c r="V4" s="69">
        <f>IF(RES_hh_tes!V4=0,0,1000*11630*RES_hh_tes!V4/RES_hh_num!V4)</f>
        <v>1038.8500147207117</v>
      </c>
      <c r="W4" s="69">
        <f>IF(RES_hh_tes!W4=0,0,1000*11630*RES_hh_tes!W4/RES_hh_num!W4)</f>
        <v>1207.2338122698648</v>
      </c>
      <c r="X4" s="69">
        <f>IF(RES_hh_tes!X4=0,0,1000*11630*RES_hh_tes!X4/RES_hh_num!X4)</f>
        <v>1366.180950957493</v>
      </c>
      <c r="Y4" s="69">
        <f>IF(RES_hh_tes!Y4=0,0,1000*11630*RES_hh_tes!Y4/RES_hh_num!Y4)</f>
        <v>1394.1617466884175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205.19063849788736</v>
      </c>
      <c r="C6" s="72">
        <f>IF(RES_hh_tes!C6=0,0,1000*11630*RES_hh_tes!C6/RES_hh_num!C6)</f>
        <v>221.75225417948764</v>
      </c>
      <c r="D6" s="72">
        <f>IF(RES_hh_tes!D6=0,0,1000*11630*RES_hh_tes!D6/RES_hh_num!D6)</f>
        <v>316.23562446683945</v>
      </c>
      <c r="E6" s="72">
        <f>IF(RES_hh_tes!E6=0,0,1000*11630*RES_hh_tes!E6/RES_hh_num!E6)</f>
        <v>405.03298407293505</v>
      </c>
      <c r="F6" s="72">
        <f>IF(RES_hh_tes!F6=0,0,1000*11630*RES_hh_tes!F6/RES_hh_num!F6)</f>
        <v>352.46265783679354</v>
      </c>
      <c r="G6" s="72">
        <f>IF(RES_hh_tes!G6=0,0,1000*11630*RES_hh_tes!G6/RES_hh_num!G6)</f>
        <v>376.48401673074198</v>
      </c>
      <c r="H6" s="72">
        <f>IF(RES_hh_tes!H6=0,0,1000*11630*RES_hh_tes!H6/RES_hh_num!H6)</f>
        <v>419.54597662991063</v>
      </c>
      <c r="I6" s="72">
        <f>IF(RES_hh_tes!I6=0,0,1000*11630*RES_hh_tes!I6/RES_hh_num!I6)</f>
        <v>394.26136996503783</v>
      </c>
      <c r="J6" s="72">
        <f>IF(RES_hh_tes!J6=0,0,1000*11630*RES_hh_tes!J6/RES_hh_num!J6)</f>
        <v>373.60723874300635</v>
      </c>
      <c r="K6" s="72">
        <f>IF(RES_hh_tes!K6=0,0,1000*11630*RES_hh_tes!K6/RES_hh_num!K6)</f>
        <v>416.52157368625927</v>
      </c>
      <c r="L6" s="72">
        <f>IF(RES_hh_tes!L6=0,0,1000*11630*RES_hh_tes!L6/RES_hh_num!L6)</f>
        <v>431.29581147534907</v>
      </c>
      <c r="M6" s="72">
        <f>IF(RES_hh_tes!M6=0,0,1000*11630*RES_hh_tes!M6/RES_hh_num!M6)</f>
        <v>425.36497163755183</v>
      </c>
      <c r="N6" s="72">
        <f>IF(RES_hh_tes!N6=0,0,1000*11630*RES_hh_tes!N6/RES_hh_num!N6)</f>
        <v>566.98729480456677</v>
      </c>
      <c r="O6" s="72">
        <f>IF(RES_hh_tes!O6=0,0,1000*11630*RES_hh_tes!O6/RES_hh_num!O6)</f>
        <v>616.14342341464135</v>
      </c>
      <c r="P6" s="72">
        <f>IF(RES_hh_tes!P6=0,0,1000*11630*RES_hh_tes!P6/RES_hh_num!P6)</f>
        <v>578.75473110468215</v>
      </c>
      <c r="Q6" s="72">
        <f>IF(RES_hh_tes!Q6=0,0,1000*11630*RES_hh_tes!Q6/RES_hh_num!Q6)</f>
        <v>814.64484468323599</v>
      </c>
      <c r="R6" s="72">
        <f>IF(RES_hh_tes!R6=0,0,1000*11630*RES_hh_tes!R6/RES_hh_num!R6)</f>
        <v>580.49554894287678</v>
      </c>
      <c r="S6" s="72">
        <f>IF(RES_hh_tes!S6=0,0,1000*11630*RES_hh_tes!S6/RES_hh_num!S6)</f>
        <v>1148.5185660112375</v>
      </c>
      <c r="T6" s="72">
        <f>IF(RES_hh_tes!T6=0,0,1000*11630*RES_hh_tes!T6/RES_hh_num!T6)</f>
        <v>324.16417266415164</v>
      </c>
      <c r="U6" s="72">
        <f>IF(RES_hh_tes!U6=0,0,1000*11630*RES_hh_tes!U6/RES_hh_num!U6)</f>
        <v>862.84893153281018</v>
      </c>
      <c r="V6" s="72">
        <f>IF(RES_hh_tes!V6=0,0,1000*11630*RES_hh_tes!V6/RES_hh_num!V6)</f>
        <v>1229.6060490313764</v>
      </c>
      <c r="W6" s="72">
        <f>IF(RES_hh_tes!W6=0,0,1000*11630*RES_hh_tes!W6/RES_hh_num!W6)</f>
        <v>946.06277349635843</v>
      </c>
      <c r="X6" s="72">
        <f>IF(RES_hh_tes!X6=0,0,1000*11630*RES_hh_tes!X6/RES_hh_num!X6)</f>
        <v>1649.1708701061764</v>
      </c>
      <c r="Y6" s="72">
        <f>IF(RES_hh_tes!Y6=0,0,1000*11630*RES_hh_tes!Y6/RES_hh_num!Y6)</f>
        <v>1126.6501262929105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213.01533880682817</v>
      </c>
      <c r="C7" s="72">
        <f>IF(RES_hh_tes!C7=0,0,1000*11630*RES_hh_tes!C7/RES_hh_num!C7)</f>
        <v>229.1753452786256</v>
      </c>
      <c r="D7" s="72">
        <f>IF(RES_hh_tes!D7=0,0,1000*11630*RES_hh_tes!D7/RES_hh_num!D7)</f>
        <v>285.80990800301373</v>
      </c>
      <c r="E7" s="72">
        <f>IF(RES_hh_tes!E7=0,0,1000*11630*RES_hh_tes!E7/RES_hh_num!E7)</f>
        <v>339.61261698740549</v>
      </c>
      <c r="F7" s="72">
        <f>IF(RES_hh_tes!F7=0,0,1000*11630*RES_hh_tes!F7/RES_hh_num!F7)</f>
        <v>370.1321854356982</v>
      </c>
      <c r="G7" s="72">
        <f>IF(RES_hh_tes!G7=0,0,1000*11630*RES_hh_tes!G7/RES_hh_num!G7)</f>
        <v>383.16655460709904</v>
      </c>
      <c r="H7" s="72">
        <f>IF(RES_hh_tes!H7=0,0,1000*11630*RES_hh_tes!H7/RES_hh_num!H7)</f>
        <v>391.96623443752441</v>
      </c>
      <c r="I7" s="72">
        <f>IF(RES_hh_tes!I7=0,0,1000*11630*RES_hh_tes!I7/RES_hh_num!I7)</f>
        <v>392.90825701670059</v>
      </c>
      <c r="J7" s="72">
        <f>IF(RES_hh_tes!J7=0,0,1000*11630*RES_hh_tes!J7/RES_hh_num!J7)</f>
        <v>402.40123072109782</v>
      </c>
      <c r="K7" s="72">
        <f>IF(RES_hh_tes!K7=0,0,1000*11630*RES_hh_tes!K7/RES_hh_num!K7)</f>
        <v>414.16887593583954</v>
      </c>
      <c r="L7" s="72">
        <f>IF(RES_hh_tes!L7=0,0,1000*11630*RES_hh_tes!L7/RES_hh_num!L7)</f>
        <v>457.73931285299432</v>
      </c>
      <c r="M7" s="72">
        <f>IF(RES_hh_tes!M7=0,0,1000*11630*RES_hh_tes!M7/RES_hh_num!M7)</f>
        <v>489.39939119901999</v>
      </c>
      <c r="N7" s="72">
        <f>IF(RES_hh_tes!N7=0,0,1000*11630*RES_hh_tes!N7/RES_hh_num!N7)</f>
        <v>553.45933344739274</v>
      </c>
      <c r="O7" s="72">
        <f>IF(RES_hh_tes!O7=0,0,1000*11630*RES_hh_tes!O7/RES_hh_num!O7)</f>
        <v>598.6921286708714</v>
      </c>
      <c r="P7" s="72">
        <f>IF(RES_hh_tes!P7=0,0,1000*11630*RES_hh_tes!P7/RES_hh_num!P7)</f>
        <v>606.39405304314494</v>
      </c>
      <c r="Q7" s="72">
        <f>IF(RES_hh_tes!Q7=0,0,1000*11630*RES_hh_tes!Q7/RES_hh_num!Q7)</f>
        <v>678.79726102082907</v>
      </c>
      <c r="R7" s="72">
        <f>IF(RES_hh_tes!R7=0,0,1000*11630*RES_hh_tes!R7/RES_hh_num!R7)</f>
        <v>730.60807911946495</v>
      </c>
      <c r="S7" s="72">
        <f>IF(RES_hh_tes!S7=0,0,1000*11630*RES_hh_tes!S7/RES_hh_num!S7)</f>
        <v>1025.11096723373</v>
      </c>
      <c r="T7" s="72">
        <f>IF(RES_hh_tes!T7=0,0,1000*11630*RES_hh_tes!T7/RES_hh_num!T7)</f>
        <v>443.82985104045162</v>
      </c>
      <c r="U7" s="72">
        <f>IF(RES_hh_tes!U7=0,0,1000*11630*RES_hh_tes!U7/RES_hh_num!U7)</f>
        <v>638.51533242664038</v>
      </c>
      <c r="V7" s="72">
        <f>IF(RES_hh_tes!V7=0,0,1000*11630*RES_hh_tes!V7/RES_hh_num!V7)</f>
        <v>783.6685097890836</v>
      </c>
      <c r="W7" s="72">
        <f>IF(RES_hh_tes!W7=0,0,1000*11630*RES_hh_tes!W7/RES_hh_num!W7)</f>
        <v>1077.113368123684</v>
      </c>
      <c r="X7" s="72">
        <f>IF(RES_hh_tes!X7=0,0,1000*11630*RES_hh_tes!X7/RES_hh_num!X7)</f>
        <v>1424.8140084085594</v>
      </c>
      <c r="Y7" s="72">
        <f>IF(RES_hh_tes!Y7=0,0,1000*11630*RES_hh_tes!Y7/RES_hh_num!Y7)</f>
        <v>1236.8722844533247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X8" s="72">
        <f>IF(RES_hh_tes!X8=0,0,1000*11630*RES_hh_tes!X8/RES_hh_num!X8)</f>
        <v>0</v>
      </c>
      <c r="Y8" s="72">
        <f>IF(RES_hh_tes!Y8=0,0,1000*11630*RES_hh_tes!Y8/RES_hh_num!Y8)</f>
        <v>0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0</v>
      </c>
      <c r="C9" s="72">
        <f>IF(RES_hh_tes!C9=0,0,1000*11630*RES_hh_tes!C9/RES_hh_num!C9)</f>
        <v>0</v>
      </c>
      <c r="D9" s="72">
        <f>IF(RES_hh_tes!D9=0,0,1000*11630*RES_hh_tes!D9/RES_hh_num!D9)</f>
        <v>0</v>
      </c>
      <c r="E9" s="72">
        <f>IF(RES_hh_tes!E9=0,0,1000*11630*RES_hh_tes!E9/RES_hh_num!E9)</f>
        <v>0</v>
      </c>
      <c r="F9" s="72">
        <f>IF(RES_hh_tes!F9=0,0,1000*11630*RES_hh_tes!F9/RES_hh_num!F9)</f>
        <v>0</v>
      </c>
      <c r="G9" s="72">
        <f>IF(RES_hh_tes!G9=0,0,1000*11630*RES_hh_tes!G9/RES_hh_num!G9)</f>
        <v>0</v>
      </c>
      <c r="H9" s="72">
        <f>IF(RES_hh_tes!H9=0,0,1000*11630*RES_hh_tes!H9/RES_hh_num!H9)</f>
        <v>0</v>
      </c>
      <c r="I9" s="72">
        <f>IF(RES_hh_tes!I9=0,0,1000*11630*RES_hh_tes!I9/RES_hh_num!I9)</f>
        <v>0</v>
      </c>
      <c r="J9" s="72">
        <f>IF(RES_hh_tes!J9=0,0,1000*11630*RES_hh_tes!J9/RES_hh_num!J9)</f>
        <v>0</v>
      </c>
      <c r="K9" s="72">
        <f>IF(RES_hh_tes!K9=0,0,1000*11630*RES_hh_tes!K9/RES_hh_num!K9)</f>
        <v>0</v>
      </c>
      <c r="L9" s="72">
        <f>IF(RES_hh_tes!L9=0,0,1000*11630*RES_hh_tes!L9/RES_hh_num!L9)</f>
        <v>715.26552339330362</v>
      </c>
      <c r="M9" s="72">
        <f>IF(RES_hh_tes!M9=0,0,1000*11630*RES_hh_tes!M9/RES_hh_num!M9)</f>
        <v>532.39556825404202</v>
      </c>
      <c r="N9" s="72">
        <f>IF(RES_hh_tes!N9=0,0,1000*11630*RES_hh_tes!N9/RES_hh_num!N9)</f>
        <v>613.06326208417556</v>
      </c>
      <c r="O9" s="72">
        <f>IF(RES_hh_tes!O9=0,0,1000*11630*RES_hh_tes!O9/RES_hh_num!O9)</f>
        <v>546.88148237065161</v>
      </c>
      <c r="P9" s="72">
        <f>IF(RES_hh_tes!P9=0,0,1000*11630*RES_hh_tes!P9/RES_hh_num!P9)</f>
        <v>642.4842994990571</v>
      </c>
      <c r="Q9" s="72">
        <f>IF(RES_hh_tes!Q9=0,0,1000*11630*RES_hh_tes!Q9/RES_hh_num!Q9)</f>
        <v>705.72169214787903</v>
      </c>
      <c r="R9" s="72">
        <f>IF(RES_hh_tes!R9=0,0,1000*11630*RES_hh_tes!R9/RES_hh_num!R9)</f>
        <v>655.49748845384056</v>
      </c>
      <c r="S9" s="72">
        <f>IF(RES_hh_tes!S9=0,0,1000*11630*RES_hh_tes!S9/RES_hh_num!S9)</f>
        <v>846.43489712094129</v>
      </c>
      <c r="T9" s="72">
        <f>IF(RES_hh_tes!T9=0,0,1000*11630*RES_hh_tes!T9/RES_hh_num!T9)</f>
        <v>825.21264106011029</v>
      </c>
      <c r="U9" s="72">
        <f>IF(RES_hh_tes!U9=0,0,1000*11630*RES_hh_tes!U9/RES_hh_num!U9)</f>
        <v>1053.7701580197552</v>
      </c>
      <c r="V9" s="72">
        <f>IF(RES_hh_tes!V9=0,0,1000*11630*RES_hh_tes!V9/RES_hh_num!V9)</f>
        <v>1013.4188113838513</v>
      </c>
      <c r="W9" s="72">
        <f>IF(RES_hh_tes!W9=0,0,1000*11630*RES_hh_tes!W9/RES_hh_num!W9)</f>
        <v>1292.4902802331417</v>
      </c>
      <c r="X9" s="72">
        <f>IF(RES_hh_tes!X9=0,0,1000*11630*RES_hh_tes!X9/RES_hh_num!X9)</f>
        <v>1257.7163427420412</v>
      </c>
      <c r="Y9" s="72">
        <f>IF(RES_hh_tes!Y9=0,0,1000*11630*RES_hh_tes!Y9/RES_hh_num!Y9)</f>
        <v>1246.658656304829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X11" s="72">
        <f>IF(RES_hh_tes!X11=0,0,1000*11630*RES_hh_tes!X11/RES_hh_num!X11)</f>
        <v>0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215.83418683229101</v>
      </c>
      <c r="C12" s="72">
        <f>IF(RES_hh_tes!C12=0,0,1000*11630*RES_hh_tes!C12/RES_hh_num!C12)</f>
        <v>201.45897729306861</v>
      </c>
      <c r="D12" s="72">
        <f>IF(RES_hh_tes!D12=0,0,1000*11630*RES_hh_tes!D12/RES_hh_num!D12)</f>
        <v>276.87576297461038</v>
      </c>
      <c r="E12" s="72">
        <f>IF(RES_hh_tes!E12=0,0,1000*11630*RES_hh_tes!E12/RES_hh_num!E12)</f>
        <v>418.79001203010301</v>
      </c>
      <c r="F12" s="72">
        <f>IF(RES_hh_tes!F12=0,0,1000*11630*RES_hh_tes!F12/RES_hh_num!F12)</f>
        <v>393.25369619473906</v>
      </c>
      <c r="G12" s="72">
        <f>IF(RES_hh_tes!G12=0,0,1000*11630*RES_hh_tes!G12/RES_hh_num!G12)</f>
        <v>361.091699804651</v>
      </c>
      <c r="H12" s="72">
        <f>IF(RES_hh_tes!H12=0,0,1000*11630*RES_hh_tes!H12/RES_hh_num!H12)</f>
        <v>415.83715726246686</v>
      </c>
      <c r="I12" s="72">
        <f>IF(RES_hh_tes!I12=0,0,1000*11630*RES_hh_tes!I12/RES_hh_num!I12)</f>
        <v>443.09355487835188</v>
      </c>
      <c r="J12" s="72">
        <f>IF(RES_hh_tes!J12=0,0,1000*11630*RES_hh_tes!J12/RES_hh_num!J12)</f>
        <v>405.2447987052393</v>
      </c>
      <c r="K12" s="72">
        <f>IF(RES_hh_tes!K12=0,0,1000*11630*RES_hh_tes!K12/RES_hh_num!K12)</f>
        <v>349.19526328750669</v>
      </c>
      <c r="L12" s="72">
        <f>IF(RES_hh_tes!L12=0,0,1000*11630*RES_hh_tes!L12/RES_hh_num!L12)</f>
        <v>520.07463994057707</v>
      </c>
      <c r="M12" s="72">
        <f>IF(RES_hh_tes!M12=0,0,1000*11630*RES_hh_tes!M12/RES_hh_num!M12)</f>
        <v>495.96081157981615</v>
      </c>
      <c r="N12" s="72">
        <f>IF(RES_hh_tes!N12=0,0,1000*11630*RES_hh_tes!N12/RES_hh_num!N12)</f>
        <v>600.59379742298643</v>
      </c>
      <c r="O12" s="72">
        <f>IF(RES_hh_tes!O12=0,0,1000*11630*RES_hh_tes!O12/RES_hh_num!O12)</f>
        <v>596.76242789800756</v>
      </c>
      <c r="P12" s="72">
        <f>IF(RES_hh_tes!P12=0,0,1000*11630*RES_hh_tes!P12/RES_hh_num!P12)</f>
        <v>575.50841632876688</v>
      </c>
      <c r="Q12" s="72">
        <f>IF(RES_hh_tes!Q12=0,0,1000*11630*RES_hh_tes!Q12/RES_hh_num!Q12)</f>
        <v>768.55174105728918</v>
      </c>
      <c r="R12" s="72">
        <f>IF(RES_hh_tes!R12=0,0,1000*11630*RES_hh_tes!R12/RES_hh_num!R12)</f>
        <v>636.07973904541257</v>
      </c>
      <c r="S12" s="72">
        <f>IF(RES_hh_tes!S12=0,0,1000*11630*RES_hh_tes!S12/RES_hh_num!S12)</f>
        <v>866.45593766695151</v>
      </c>
      <c r="T12" s="72">
        <f>IF(RES_hh_tes!T12=0,0,1000*11630*RES_hh_tes!T12/RES_hh_num!T12)</f>
        <v>852.08761385909338</v>
      </c>
      <c r="U12" s="72">
        <f>IF(RES_hh_tes!U12=0,0,1000*11630*RES_hh_tes!U12/RES_hh_num!U12)</f>
        <v>993.62131161476202</v>
      </c>
      <c r="V12" s="72">
        <f>IF(RES_hh_tes!V12=0,0,1000*11630*RES_hh_tes!V12/RES_hh_num!V12)</f>
        <v>1023.8083916458424</v>
      </c>
      <c r="W12" s="72">
        <f>IF(RES_hh_tes!W12=0,0,1000*11630*RES_hh_tes!W12/RES_hh_num!W12)</f>
        <v>1220.5632757609071</v>
      </c>
      <c r="X12" s="72">
        <f>IF(RES_hh_tes!X12=0,0,1000*11630*RES_hh_tes!X12/RES_hh_num!X12)</f>
        <v>1317.8128364563306</v>
      </c>
      <c r="Y12" s="72">
        <f>IF(RES_hh_tes!Y12=0,0,1000*11630*RES_hh_tes!Y12/RES_hh_num!Y12)</f>
        <v>1388.3904896583101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297.37919553986586</v>
      </c>
      <c r="C13" s="74">
        <f>IF(RES_hh_tes!C13=0,0,1000*11630*RES_hh_tes!C13/RES_hh_num!C13)</f>
        <v>189.70297011001875</v>
      </c>
      <c r="D13" s="74">
        <f>IF(RES_hh_tes!D13=0,0,1000*11630*RES_hh_tes!D13/RES_hh_num!D13)</f>
        <v>267.14362464442564</v>
      </c>
      <c r="E13" s="74">
        <f>IF(RES_hh_tes!E13=0,0,1000*11630*RES_hh_tes!E13/RES_hh_num!E13)</f>
        <v>360.96594223761696</v>
      </c>
      <c r="F13" s="74">
        <f>IF(RES_hh_tes!F13=0,0,1000*11630*RES_hh_tes!F13/RES_hh_num!F13)</f>
        <v>404.95537240196728</v>
      </c>
      <c r="G13" s="74">
        <f>IF(RES_hh_tes!G13=0,0,1000*11630*RES_hh_tes!G13/RES_hh_num!G13)</f>
        <v>362.8329199970949</v>
      </c>
      <c r="H13" s="74">
        <f>IF(RES_hh_tes!H13=0,0,1000*11630*RES_hh_tes!H13/RES_hh_num!H13)</f>
        <v>428.2525987131728</v>
      </c>
      <c r="I13" s="74">
        <f>IF(RES_hh_tes!I13=0,0,1000*11630*RES_hh_tes!I13/RES_hh_num!I13)</f>
        <v>425.0921566460122</v>
      </c>
      <c r="J13" s="74">
        <f>IF(RES_hh_tes!J13=0,0,1000*11630*RES_hh_tes!J13/RES_hh_num!J13)</f>
        <v>449.39662787325227</v>
      </c>
      <c r="K13" s="74">
        <f>IF(RES_hh_tes!K13=0,0,1000*11630*RES_hh_tes!K13/RES_hh_num!K13)</f>
        <v>342.43707474111801</v>
      </c>
      <c r="L13" s="74">
        <f>IF(RES_hh_tes!L13=0,0,1000*11630*RES_hh_tes!L13/RES_hh_num!L13)</f>
        <v>587.76858102563926</v>
      </c>
      <c r="M13" s="74">
        <f>IF(RES_hh_tes!M13=0,0,1000*11630*RES_hh_tes!M13/RES_hh_num!M13)</f>
        <v>570.18597739210099</v>
      </c>
      <c r="N13" s="74">
        <f>IF(RES_hh_tes!N13=0,0,1000*11630*RES_hh_tes!N13/RES_hh_num!N13)</f>
        <v>591.46244960590946</v>
      </c>
      <c r="O13" s="74">
        <f>IF(RES_hh_tes!O13=0,0,1000*11630*RES_hh_tes!O13/RES_hh_num!O13)</f>
        <v>577.52618685486414</v>
      </c>
      <c r="P13" s="74">
        <f>IF(RES_hh_tes!P13=0,0,1000*11630*RES_hh_tes!P13/RES_hh_num!P13)</f>
        <v>545.02624910350482</v>
      </c>
      <c r="Q13" s="74">
        <f>IF(RES_hh_tes!Q13=0,0,1000*11630*RES_hh_tes!Q13/RES_hh_num!Q13)</f>
        <v>572.82555969493819</v>
      </c>
      <c r="R13" s="74">
        <f>IF(RES_hh_tes!R13=0,0,1000*11630*RES_hh_tes!R13/RES_hh_num!R13)</f>
        <v>460.48132370880029</v>
      </c>
      <c r="S13" s="74">
        <f>IF(RES_hh_tes!S13=0,0,1000*11630*RES_hh_tes!S13/RES_hh_num!S13)</f>
        <v>1061.0931473898397</v>
      </c>
      <c r="T13" s="74">
        <f>IF(RES_hh_tes!T13=0,0,1000*11630*RES_hh_tes!T13/RES_hh_num!T13)</f>
        <v>968.15509824631226</v>
      </c>
      <c r="U13" s="74">
        <f>IF(RES_hh_tes!U13=0,0,1000*11630*RES_hh_tes!U13/RES_hh_num!U13)</f>
        <v>830.50642270212586</v>
      </c>
      <c r="V13" s="74">
        <f>IF(RES_hh_tes!V13=0,0,1000*11630*RES_hh_tes!V13/RES_hh_num!V13)</f>
        <v>1027.0805035722296</v>
      </c>
      <c r="W13" s="74">
        <f>IF(RES_hh_tes!W13=0,0,1000*11630*RES_hh_tes!W13/RES_hh_num!W13)</f>
        <v>1206.352831453308</v>
      </c>
      <c r="X13" s="74">
        <f>IF(RES_hh_tes!X13=0,0,1000*11630*RES_hh_tes!X13/RES_hh_num!X13)</f>
        <v>1451.448823335041</v>
      </c>
      <c r="Y13" s="74">
        <f>IF(RES_hh_tes!Y13=0,0,1000*11630*RES_hh_tes!Y13/RES_hh_num!Y13)</f>
        <v>1478.8797964244147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4.5620160219047072</v>
      </c>
      <c r="C14" s="76">
        <f>IF(RES_hh_tes!C14=0,0,1000*11630*RES_hh_tes!C14/RES_hh_num!C14)</f>
        <v>4.4404449397847285</v>
      </c>
      <c r="D14" s="76">
        <f>IF(RES_hh_tes!D14=0,0,1000*11630*RES_hh_tes!D14/RES_hh_num!D14)</f>
        <v>7.1007837279883885</v>
      </c>
      <c r="E14" s="76">
        <f>IF(RES_hh_tes!E14=0,0,1000*11630*RES_hh_tes!E14/RES_hh_num!E14)</f>
        <v>7.6404484835198998</v>
      </c>
      <c r="F14" s="76">
        <f>IF(RES_hh_tes!F14=0,0,1000*11630*RES_hh_tes!F14/RES_hh_num!F14)</f>
        <v>8.3989627666008513</v>
      </c>
      <c r="G14" s="76">
        <f>IF(RES_hh_tes!G14=0,0,1000*11630*RES_hh_tes!G14/RES_hh_num!G14)</f>
        <v>8.9322832044155707</v>
      </c>
      <c r="H14" s="76">
        <f>IF(RES_hh_tes!H14=0,0,1000*11630*RES_hh_tes!H14/RES_hh_num!H14)</f>
        <v>9.2275854915219782</v>
      </c>
      <c r="I14" s="76">
        <f>IF(RES_hh_tes!I14=0,0,1000*11630*RES_hh_tes!I14/RES_hh_num!I14)</f>
        <v>8.4451754390591507</v>
      </c>
      <c r="J14" s="76">
        <f>IF(RES_hh_tes!J14=0,0,1000*11630*RES_hh_tes!J14/RES_hh_num!J14)</f>
        <v>8.332167835901485</v>
      </c>
      <c r="K14" s="76">
        <f>IF(RES_hh_tes!K14=0,0,1000*11630*RES_hh_tes!K14/RES_hh_num!K14)</f>
        <v>9.1417366919985508</v>
      </c>
      <c r="L14" s="76">
        <f>IF(RES_hh_tes!L14=0,0,1000*11630*RES_hh_tes!L14/RES_hh_num!L14)</f>
        <v>9.4521598845228247</v>
      </c>
      <c r="M14" s="76">
        <f>IF(RES_hh_tes!M14=0,0,1000*11630*RES_hh_tes!M14/RES_hh_num!M14)</f>
        <v>8.5389388972653624</v>
      </c>
      <c r="N14" s="76">
        <f>IF(RES_hh_tes!N14=0,0,1000*11630*RES_hh_tes!N14/RES_hh_num!N14)</f>
        <v>8.0189160055382533</v>
      </c>
      <c r="O14" s="76">
        <f>IF(RES_hh_tes!O14=0,0,1000*11630*RES_hh_tes!O14/RES_hh_num!O14)</f>
        <v>10.384331711790093</v>
      </c>
      <c r="P14" s="76">
        <f>IF(RES_hh_tes!P14=0,0,1000*11630*RES_hh_tes!P14/RES_hh_num!P14)</f>
        <v>9.7584091916086138</v>
      </c>
      <c r="Q14" s="76">
        <f>IF(RES_hh_tes!Q14=0,0,1000*11630*RES_hh_tes!Q14/RES_hh_num!Q14)</f>
        <v>13.349209721649087</v>
      </c>
      <c r="R14" s="76">
        <f>IF(RES_hh_tes!R14=0,0,1000*11630*RES_hh_tes!R14/RES_hh_num!R14)</f>
        <v>9.7354854660520136</v>
      </c>
      <c r="S14" s="76">
        <f>IF(RES_hh_tes!S14=0,0,1000*11630*RES_hh_tes!S14/RES_hh_num!S14)</f>
        <v>17.044373841728195</v>
      </c>
      <c r="T14" s="76">
        <f>IF(RES_hh_tes!T14=0,0,1000*11630*RES_hh_tes!T14/RES_hh_num!T14)</f>
        <v>14.361004860364766</v>
      </c>
      <c r="U14" s="76">
        <f>IF(RES_hh_tes!U14=0,0,1000*11630*RES_hh_tes!U14/RES_hh_num!U14)</f>
        <v>20.033429842358853</v>
      </c>
      <c r="V14" s="76">
        <f>IF(RES_hh_tes!V14=0,0,1000*11630*RES_hh_tes!V14/RES_hh_num!V14)</f>
        <v>20.521758791128882</v>
      </c>
      <c r="W14" s="76">
        <f>IF(RES_hh_tes!W14=0,0,1000*11630*RES_hh_tes!W14/RES_hh_num!W14)</f>
        <v>19.763250032176003</v>
      </c>
      <c r="X14" s="76">
        <f>IF(RES_hh_tes!X14=0,0,1000*11630*RES_hh_tes!X14/RES_hh_num!X14)</f>
        <v>23.84628431225175</v>
      </c>
      <c r="Y14" s="76">
        <f>IF(RES_hh_tes!Y14=0,0,1000*11630*RES_hh_tes!Y14/RES_hh_num!Y14)</f>
        <v>18.009543698846404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1428.3116566613603</v>
      </c>
      <c r="C15" s="69">
        <f t="shared" si="0"/>
        <v>1702.5149609357925</v>
      </c>
      <c r="D15" s="69">
        <f t="shared" si="0"/>
        <v>1382.5264079044323</v>
      </c>
      <c r="E15" s="69">
        <f t="shared" si="0"/>
        <v>2159.5514134173313</v>
      </c>
      <c r="F15" s="69">
        <f t="shared" si="0"/>
        <v>1196.8152230318985</v>
      </c>
      <c r="G15" s="69">
        <f t="shared" si="0"/>
        <v>1213.3110269975621</v>
      </c>
      <c r="H15" s="69">
        <f t="shared" si="0"/>
        <v>1695.4785137200554</v>
      </c>
      <c r="I15" s="69">
        <f t="shared" si="0"/>
        <v>1848.132602105683</v>
      </c>
      <c r="J15" s="69">
        <f t="shared" si="0"/>
        <v>1630.0041720956822</v>
      </c>
      <c r="K15" s="69">
        <f t="shared" si="0"/>
        <v>1838.1483216145148</v>
      </c>
      <c r="L15" s="69">
        <f t="shared" si="0"/>
        <v>1582.1098752874111</v>
      </c>
      <c r="M15" s="69">
        <f t="shared" si="0"/>
        <v>1778.8791387685114</v>
      </c>
      <c r="N15" s="69">
        <f t="shared" si="0"/>
        <v>3222.9806541977705</v>
      </c>
      <c r="O15" s="69">
        <f t="shared" si="0"/>
        <v>2349.8209734981542</v>
      </c>
      <c r="P15" s="69">
        <f t="shared" si="0"/>
        <v>2443.8706259204273</v>
      </c>
      <c r="Q15" s="69">
        <f t="shared" si="0"/>
        <v>2364.8391189621302</v>
      </c>
      <c r="R15" s="69">
        <f t="shared" si="0"/>
        <v>2313.4210407757473</v>
      </c>
      <c r="S15" s="69">
        <f t="shared" si="0"/>
        <v>3255.6637262586537</v>
      </c>
      <c r="T15" s="69">
        <f t="shared" si="0"/>
        <v>2820.9148507149612</v>
      </c>
      <c r="U15" s="69">
        <f t="shared" si="0"/>
        <v>3090.4161893290293</v>
      </c>
      <c r="V15" s="69">
        <f t="shared" si="0"/>
        <v>3308.8359294208071</v>
      </c>
      <c r="W15" s="69">
        <f t="shared" si="0"/>
        <v>4586.1066187208698</v>
      </c>
      <c r="X15" s="69">
        <f t="shared" si="0"/>
        <v>4086.4132270919772</v>
      </c>
      <c r="Y15" s="69">
        <f t="shared" si="0"/>
        <v>3407.4369778862329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1428.3116566613603</v>
      </c>
      <c r="C16" s="72">
        <f>IF(RES_hh_tes!C16=0,0,1000*11630*RES_hh_tes!C16/RES_hh_num!C$3)</f>
        <v>1702.5149609357925</v>
      </c>
      <c r="D16" s="72">
        <f>IF(RES_hh_tes!D16=0,0,1000*11630*RES_hh_tes!D16/RES_hh_num!D$3)</f>
        <v>1382.5264079044323</v>
      </c>
      <c r="E16" s="72">
        <f>IF(RES_hh_tes!E16=0,0,1000*11630*RES_hh_tes!E16/RES_hh_num!E$3)</f>
        <v>2159.5514134173313</v>
      </c>
      <c r="F16" s="72">
        <f>IF(RES_hh_tes!F16=0,0,1000*11630*RES_hh_tes!F16/RES_hh_num!F$3)</f>
        <v>1196.8152230318985</v>
      </c>
      <c r="G16" s="72">
        <f>IF(RES_hh_tes!G16=0,0,1000*11630*RES_hh_tes!G16/RES_hh_num!G$3)</f>
        <v>1213.3110269975621</v>
      </c>
      <c r="H16" s="72">
        <f>IF(RES_hh_tes!H16=0,0,1000*11630*RES_hh_tes!H16/RES_hh_num!H$3)</f>
        <v>1695.4785137200554</v>
      </c>
      <c r="I16" s="72">
        <f>IF(RES_hh_tes!I16=0,0,1000*11630*RES_hh_tes!I16/RES_hh_num!I$3)</f>
        <v>1848.132602105683</v>
      </c>
      <c r="J16" s="72">
        <f>IF(RES_hh_tes!J16=0,0,1000*11630*RES_hh_tes!J16/RES_hh_num!J$3)</f>
        <v>1630.0041720956822</v>
      </c>
      <c r="K16" s="72">
        <f>IF(RES_hh_tes!K16=0,0,1000*11630*RES_hh_tes!K16/RES_hh_num!K$3)</f>
        <v>1838.1483216145148</v>
      </c>
      <c r="L16" s="72">
        <f>IF(RES_hh_tes!L16=0,0,1000*11630*RES_hh_tes!L16/RES_hh_num!L$3)</f>
        <v>1582.1098752874111</v>
      </c>
      <c r="M16" s="72">
        <f>IF(RES_hh_tes!M16=0,0,1000*11630*RES_hh_tes!M16/RES_hh_num!M$3)</f>
        <v>1778.8791387685114</v>
      </c>
      <c r="N16" s="72">
        <f>IF(RES_hh_tes!N16=0,0,1000*11630*RES_hh_tes!N16/RES_hh_num!N$3)</f>
        <v>3222.9806541977705</v>
      </c>
      <c r="O16" s="72">
        <f>IF(RES_hh_tes!O16=0,0,1000*11630*RES_hh_tes!O16/RES_hh_num!O$3)</f>
        <v>2349.8209734981542</v>
      </c>
      <c r="P16" s="72">
        <f>IF(RES_hh_tes!P16=0,0,1000*11630*RES_hh_tes!P16/RES_hh_num!P$3)</f>
        <v>2443.8706259204273</v>
      </c>
      <c r="Q16" s="72">
        <f>IF(RES_hh_tes!Q16=0,0,1000*11630*RES_hh_tes!Q16/RES_hh_num!Q$3)</f>
        <v>2364.8391189621302</v>
      </c>
      <c r="R16" s="72">
        <f>IF(RES_hh_tes!R16=0,0,1000*11630*RES_hh_tes!R16/RES_hh_num!R$3)</f>
        <v>2313.4210407757473</v>
      </c>
      <c r="S16" s="72">
        <f>IF(RES_hh_tes!S16=0,0,1000*11630*RES_hh_tes!S16/RES_hh_num!S$3)</f>
        <v>3255.6637262586537</v>
      </c>
      <c r="T16" s="72">
        <f>IF(RES_hh_tes!T16=0,0,1000*11630*RES_hh_tes!T16/RES_hh_num!T$3)</f>
        <v>2820.9148507149612</v>
      </c>
      <c r="U16" s="72">
        <f>IF(RES_hh_tes!U16=0,0,1000*11630*RES_hh_tes!U16/RES_hh_num!U$3)</f>
        <v>3090.4161893290293</v>
      </c>
      <c r="V16" s="72">
        <f>IF(RES_hh_tes!V16=0,0,1000*11630*RES_hh_tes!V16/RES_hh_num!V$3)</f>
        <v>3308.8359294208071</v>
      </c>
      <c r="W16" s="72">
        <f>IF(RES_hh_tes!W16=0,0,1000*11630*RES_hh_tes!W16/RES_hh_num!W$3)</f>
        <v>4586.1066187208698</v>
      </c>
      <c r="X16" s="72">
        <f>IF(RES_hh_tes!X16=0,0,1000*11630*RES_hh_tes!X16/RES_hh_num!X$3)</f>
        <v>4086.4132270919772</v>
      </c>
      <c r="Y16" s="72">
        <f>IF(RES_hh_tes!Y16=0,0,1000*11630*RES_hh_tes!Y16/RES_hh_num!Y$3)</f>
        <v>3407.4369778862329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754.14846313098451</v>
      </c>
      <c r="C17" s="69">
        <f>IF(RES_hh_tes!C17=0,0,1000*11630*RES_hh_tes!C17/RES_hh_num!C17)</f>
        <v>630.91740803441814</v>
      </c>
      <c r="D17" s="69">
        <f>IF(RES_hh_tes!D17=0,0,1000*11630*RES_hh_tes!D17/RES_hh_num!D17)</f>
        <v>773.06242761831754</v>
      </c>
      <c r="E17" s="69">
        <f>IF(RES_hh_tes!E17=0,0,1000*11630*RES_hh_tes!E17/RES_hh_num!E17)</f>
        <v>755.61373576854851</v>
      </c>
      <c r="F17" s="69">
        <f>IF(RES_hh_tes!F17=0,0,1000*11630*RES_hh_tes!F17/RES_hh_num!F17)</f>
        <v>911.63038946281631</v>
      </c>
      <c r="G17" s="69">
        <f>IF(RES_hh_tes!G17=0,0,1000*11630*RES_hh_tes!G17/RES_hh_num!G17)</f>
        <v>939.95181462056485</v>
      </c>
      <c r="H17" s="69">
        <f>IF(RES_hh_tes!H17=0,0,1000*11630*RES_hh_tes!H17/RES_hh_num!H17)</f>
        <v>969.08440464578041</v>
      </c>
      <c r="I17" s="69">
        <f>IF(RES_hh_tes!I17=0,0,1000*11630*RES_hh_tes!I17/RES_hh_num!I17)</f>
        <v>953.35490135135649</v>
      </c>
      <c r="J17" s="69">
        <f>IF(RES_hh_tes!J17=0,0,1000*11630*RES_hh_tes!J17/RES_hh_num!J17)</f>
        <v>942.79972608161574</v>
      </c>
      <c r="K17" s="69">
        <f>IF(RES_hh_tes!K17=0,0,1000*11630*RES_hh_tes!K17/RES_hh_num!K17)</f>
        <v>642.14026101592549</v>
      </c>
      <c r="L17" s="69">
        <f>IF(RES_hh_tes!L17=0,0,1000*11630*RES_hh_tes!L17/RES_hh_num!L17)</f>
        <v>859.27448390512677</v>
      </c>
      <c r="M17" s="69">
        <f>IF(RES_hh_tes!M17=0,0,1000*11630*RES_hh_tes!M17/RES_hh_num!M17)</f>
        <v>864.38989399620709</v>
      </c>
      <c r="N17" s="69">
        <f>IF(RES_hh_tes!N17=0,0,1000*11630*RES_hh_tes!N17/RES_hh_num!N17)</f>
        <v>759.40155335861255</v>
      </c>
      <c r="O17" s="69">
        <f>IF(RES_hh_tes!O17=0,0,1000*11630*RES_hh_tes!O17/RES_hh_num!O17)</f>
        <v>838.67574066939289</v>
      </c>
      <c r="P17" s="69">
        <f>IF(RES_hh_tes!P17=0,0,1000*11630*RES_hh_tes!P17/RES_hh_num!P17)</f>
        <v>834.71113057030038</v>
      </c>
      <c r="Q17" s="69">
        <f>IF(RES_hh_tes!Q17=0,0,1000*11630*RES_hh_tes!Q17/RES_hh_num!Q17)</f>
        <v>878.67275748030829</v>
      </c>
      <c r="R17" s="69">
        <f>IF(RES_hh_tes!R17=0,0,1000*11630*RES_hh_tes!R17/RES_hh_num!R17)</f>
        <v>857.14922710676967</v>
      </c>
      <c r="S17" s="69">
        <f>IF(RES_hh_tes!S17=0,0,1000*11630*RES_hh_tes!S17/RES_hh_num!S17)</f>
        <v>902.69125616389476</v>
      </c>
      <c r="T17" s="69">
        <f>IF(RES_hh_tes!T17=0,0,1000*11630*RES_hh_tes!T17/RES_hh_num!T17)</f>
        <v>1075.6519081051586</v>
      </c>
      <c r="U17" s="69">
        <f>IF(RES_hh_tes!U17=0,0,1000*11630*RES_hh_tes!U17/RES_hh_num!U17)</f>
        <v>1095.0576028070334</v>
      </c>
      <c r="V17" s="69">
        <f>IF(RES_hh_tes!V17=0,0,1000*11630*RES_hh_tes!V17/RES_hh_num!V17)</f>
        <v>1046.8644749975488</v>
      </c>
      <c r="W17" s="69">
        <f>IF(RES_hh_tes!W17=0,0,1000*11630*RES_hh_tes!W17/RES_hh_num!W17)</f>
        <v>910.74628846770372</v>
      </c>
      <c r="X17" s="69">
        <f>IF(RES_hh_tes!X17=0,0,1000*11630*RES_hh_tes!X17/RES_hh_num!X17)</f>
        <v>1052.0707281523175</v>
      </c>
      <c r="Y17" s="69">
        <f>IF(RES_hh_tes!Y17=0,0,1000*11630*RES_hh_tes!Y17/RES_hh_num!Y17)</f>
        <v>955.78756534044714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X21" s="72">
        <f>IF(RES_hh_tes!X21=0,0,1000*11630*RES_hh_tes!X21/RES_hh_num!X21)</f>
        <v>0</v>
      </c>
      <c r="Y21" s="72">
        <f>IF(RES_hh_tes!Y21=0,0,1000*11630*RES_hh_tes!Y21/RES_hh_num!Y21)</f>
        <v>0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X22" s="72">
        <f>IF(RES_hh_tes!X22=0,0,1000*11630*RES_hh_tes!X22/RES_hh_num!X22)</f>
        <v>0</v>
      </c>
      <c r="Y22" s="72">
        <f>IF(RES_hh_tes!Y22=0,0,1000*11630*RES_hh_tes!Y22/RES_hh_num!Y22)</f>
        <v>0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754.14846313098451</v>
      </c>
      <c r="C25" s="74">
        <f>IF(RES_hh_tes!C25=0,0,1000*11630*RES_hh_tes!C25/RES_hh_num!C25)</f>
        <v>630.91740803441814</v>
      </c>
      <c r="D25" s="74">
        <f>IF(RES_hh_tes!D25=0,0,1000*11630*RES_hh_tes!D25/RES_hh_num!D25)</f>
        <v>752.79718491686879</v>
      </c>
      <c r="E25" s="74">
        <f>IF(RES_hh_tes!E25=0,0,1000*11630*RES_hh_tes!E25/RES_hh_num!E25)</f>
        <v>729.48380248635101</v>
      </c>
      <c r="F25" s="74">
        <f>IF(RES_hh_tes!F25=0,0,1000*11630*RES_hh_tes!F25/RES_hh_num!F25)</f>
        <v>877.7274601118686</v>
      </c>
      <c r="G25" s="74">
        <f>IF(RES_hh_tes!G25=0,0,1000*11630*RES_hh_tes!G25/RES_hh_num!G25)</f>
        <v>896.44135886794299</v>
      </c>
      <c r="H25" s="74">
        <f>IF(RES_hh_tes!H25=0,0,1000*11630*RES_hh_tes!H25/RES_hh_num!H25)</f>
        <v>916.34364306918326</v>
      </c>
      <c r="I25" s="74">
        <f>IF(RES_hh_tes!I25=0,0,1000*11630*RES_hh_tes!I25/RES_hh_num!I25)</f>
        <v>889.69031586218716</v>
      </c>
      <c r="J25" s="74">
        <f>IF(RES_hh_tes!J25=0,0,1000*11630*RES_hh_tes!J25/RES_hh_num!J25)</f>
        <v>870.81832832234011</v>
      </c>
      <c r="K25" s="74">
        <f>IF(RES_hh_tes!K25=0,0,1000*11630*RES_hh_tes!K25/RES_hh_num!K25)</f>
        <v>569.56464047527629</v>
      </c>
      <c r="L25" s="74">
        <f>IF(RES_hh_tes!L25=0,0,1000*11630*RES_hh_tes!L25/RES_hh_num!L25)</f>
        <v>585.75767961332588</v>
      </c>
      <c r="M25" s="74">
        <f>IF(RES_hh_tes!M25=0,0,1000*11630*RES_hh_tes!M25/RES_hh_num!M25)</f>
        <v>578.68210001794148</v>
      </c>
      <c r="N25" s="74">
        <f>IF(RES_hh_tes!N25=0,0,1000*11630*RES_hh_tes!N25/RES_hh_num!N25)</f>
        <v>451.92363633319741</v>
      </c>
      <c r="O25" s="74">
        <f>IF(RES_hh_tes!O25=0,0,1000*11630*RES_hh_tes!O25/RES_hh_num!O25)</f>
        <v>521.91415552034073</v>
      </c>
      <c r="P25" s="74">
        <f>IF(RES_hh_tes!P25=0,0,1000*11630*RES_hh_tes!P25/RES_hh_num!P25)</f>
        <v>508.10564819912582</v>
      </c>
      <c r="Q25" s="74">
        <f>IF(RES_hh_tes!Q25=0,0,1000*11630*RES_hh_tes!Q25/RES_hh_num!Q25)</f>
        <v>554.77994711369831</v>
      </c>
      <c r="R25" s="74">
        <f>IF(RES_hh_tes!R25=0,0,1000*11630*RES_hh_tes!R25/RES_hh_num!R25)</f>
        <v>534.24794504828719</v>
      </c>
      <c r="S25" s="74">
        <f>IF(RES_hh_tes!S25=0,0,1000*11630*RES_hh_tes!S25/RES_hh_num!S25)</f>
        <v>586.43558722965565</v>
      </c>
      <c r="T25" s="74">
        <f>IF(RES_hh_tes!T25=0,0,1000*11630*RES_hh_tes!T25/RES_hh_num!T25)</f>
        <v>769.34418680089254</v>
      </c>
      <c r="U25" s="74">
        <f>IF(RES_hh_tes!U25=0,0,1000*11630*RES_hh_tes!U25/RES_hh_num!U25)</f>
        <v>801.40475306610188</v>
      </c>
      <c r="V25" s="74">
        <f>IF(RES_hh_tes!V25=0,0,1000*11630*RES_hh_tes!V25/RES_hh_num!V25)</f>
        <v>765.85833423231543</v>
      </c>
      <c r="W25" s="74">
        <f>IF(RES_hh_tes!W25=0,0,1000*11630*RES_hh_tes!W25/RES_hh_num!W25)</f>
        <v>714.20244800876014</v>
      </c>
      <c r="X25" s="74">
        <f>IF(RES_hh_tes!X25=0,0,1000*11630*RES_hh_tes!X25/RES_hh_num!X25)</f>
        <v>878.63021517691993</v>
      </c>
      <c r="Y25" s="74">
        <f>IF(RES_hh_tes!Y25=0,0,1000*11630*RES_hh_tes!Y25/RES_hh_num!Y25)</f>
        <v>806.55486116154088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638.03399173174103</v>
      </c>
      <c r="E26" s="77">
        <f>IF(RES_hh_tes!E26=0,0,1000*11630*RES_hh_tes!E26/RES_hh_num!E26)</f>
        <v>624.41639287567</v>
      </c>
      <c r="F26" s="77">
        <f>IF(RES_hh_tes!F26=0,0,1000*11630*RES_hh_tes!F26/RES_hh_num!F26)</f>
        <v>754.31309904153306</v>
      </c>
      <c r="G26" s="77">
        <f>IF(RES_hh_tes!G26=0,0,1000*11630*RES_hh_tes!G26/RES_hh_num!G26)</f>
        <v>778.17394626257419</v>
      </c>
      <c r="H26" s="77">
        <f>IF(RES_hh_tes!H26=0,0,1000*11630*RES_hh_tes!H26/RES_hh_num!H26)</f>
        <v>803.08384195309941</v>
      </c>
      <c r="I26" s="77">
        <f>IF(RES_hh_tes!I26=0,0,1000*11630*RES_hh_tes!I26/RES_hh_num!I26)</f>
        <v>791.4867898463134</v>
      </c>
      <c r="J26" s="77">
        <f>IF(RES_hh_tes!J26=0,0,1000*11630*RES_hh_tes!J26/RES_hh_num!J26)</f>
        <v>782.3315793374353</v>
      </c>
      <c r="K26" s="77">
        <f>IF(RES_hh_tes!K26=0,0,1000*11630*RES_hh_tes!K26/RES_hh_num!K26)</f>
        <v>355.09882977677273</v>
      </c>
      <c r="L26" s="77">
        <f>IF(RES_hh_tes!L26=0,0,1000*11630*RES_hh_tes!L26/RES_hh_num!L26)</f>
        <v>775.16303335196721</v>
      </c>
      <c r="M26" s="77">
        <f>IF(RES_hh_tes!M26=0,0,1000*11630*RES_hh_tes!M26/RES_hh_num!M26)</f>
        <v>717.93742455384802</v>
      </c>
      <c r="N26" s="77">
        <f>IF(RES_hh_tes!N26=0,0,1000*11630*RES_hh_tes!N26/RES_hh_num!N26)</f>
        <v>697.03322441662056</v>
      </c>
      <c r="O26" s="77">
        <f>IF(RES_hh_tes!O26=0,0,1000*11630*RES_hh_tes!O26/RES_hh_num!O26)</f>
        <v>731.4196001613177</v>
      </c>
      <c r="P26" s="77">
        <f>IF(RES_hh_tes!P26=0,0,1000*11630*RES_hh_tes!P26/RES_hh_num!P26)</f>
        <v>750.92212401698259</v>
      </c>
      <c r="Q26" s="77">
        <f>IF(RES_hh_tes!Q26=0,0,1000*11630*RES_hh_tes!Q26/RES_hh_num!Q26)</f>
        <v>773.87150373857719</v>
      </c>
      <c r="R26" s="77">
        <f>IF(RES_hh_tes!R26=0,0,1000*11630*RES_hh_tes!R26/RES_hh_num!R26)</f>
        <v>772.30967603288195</v>
      </c>
      <c r="S26" s="77">
        <f>IF(RES_hh_tes!S26=0,0,1000*11630*RES_hh_tes!S26/RES_hh_num!S26)</f>
        <v>787.69159753994529</v>
      </c>
      <c r="T26" s="77">
        <f>IF(RES_hh_tes!T26=0,0,1000*11630*RES_hh_tes!T26/RES_hh_num!T26)</f>
        <v>810.983892877936</v>
      </c>
      <c r="U26" s="77">
        <f>IF(RES_hh_tes!U26=0,0,1000*11630*RES_hh_tes!U26/RES_hh_num!U26)</f>
        <v>856.15513109157951</v>
      </c>
      <c r="V26" s="77">
        <f>IF(RES_hh_tes!V26=0,0,1000*11630*RES_hh_tes!V26/RES_hh_num!V26)</f>
        <v>894.66560389815231</v>
      </c>
      <c r="W26" s="77">
        <f>IF(RES_hh_tes!W26=0,0,1000*11630*RES_hh_tes!W26/RES_hh_num!W26)</f>
        <v>752.64719101123626</v>
      </c>
      <c r="X26" s="77">
        <f>IF(RES_hh_tes!X26=0,0,1000*11630*RES_hh_tes!X26/RES_hh_num!X26)</f>
        <v>646.10884165339985</v>
      </c>
      <c r="Y26" s="77">
        <f>IF(RES_hh_tes!Y26=0,0,1000*11630*RES_hh_tes!Y26/RES_hh_num!Y26)</f>
        <v>622.23663485592283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681.2525999520808</v>
      </c>
      <c r="C27" s="69">
        <f>IF(RES_hh_tes!C27=0,0,1000*11630*RES_hh_tes!C27/RES_hh_num!C27)</f>
        <v>615.8021730397445</v>
      </c>
      <c r="D27" s="69">
        <f>IF(RES_hh_tes!D27=0,0,1000*11630*RES_hh_tes!D27/RES_hh_num!D27)</f>
        <v>628.68347037687545</v>
      </c>
      <c r="E27" s="69">
        <f>IF(RES_hh_tes!E27=0,0,1000*11630*RES_hh_tes!E27/RES_hh_num!E27)</f>
        <v>595.71354156851783</v>
      </c>
      <c r="F27" s="69">
        <f>IF(RES_hh_tes!F27=0,0,1000*11630*RES_hh_tes!F27/RES_hh_num!F27)</f>
        <v>668.56656521182924</v>
      </c>
      <c r="G27" s="69">
        <f>IF(RES_hh_tes!G27=0,0,1000*11630*RES_hh_tes!G27/RES_hh_num!G27)</f>
        <v>650.69577769649084</v>
      </c>
      <c r="H27" s="69">
        <f>IF(RES_hh_tes!H27=0,0,1000*11630*RES_hh_tes!H27/RES_hh_num!H27)</f>
        <v>580.48758836142292</v>
      </c>
      <c r="I27" s="69">
        <f>IF(RES_hh_tes!I27=0,0,1000*11630*RES_hh_tes!I27/RES_hh_num!I27)</f>
        <v>536.92295768867791</v>
      </c>
      <c r="J27" s="69">
        <f>IF(RES_hh_tes!J27=0,0,1000*11630*RES_hh_tes!J27/RES_hh_num!J27)</f>
        <v>594.25816803429927</v>
      </c>
      <c r="K27" s="69">
        <f>IF(RES_hh_tes!K27=0,0,1000*11630*RES_hh_tes!K27/RES_hh_num!K27)</f>
        <v>623.51083700225831</v>
      </c>
      <c r="L27" s="69">
        <f>IF(RES_hh_tes!L27=0,0,1000*11630*RES_hh_tes!L27/RES_hh_num!L27)</f>
        <v>637.96226867390203</v>
      </c>
      <c r="M27" s="69">
        <f>IF(RES_hh_tes!M27=0,0,1000*11630*RES_hh_tes!M27/RES_hh_num!M27)</f>
        <v>604.80949415117516</v>
      </c>
      <c r="N27" s="69">
        <f>IF(RES_hh_tes!N27=0,0,1000*11630*RES_hh_tes!N27/RES_hh_num!N27)</f>
        <v>545.78361436227067</v>
      </c>
      <c r="O27" s="69">
        <f>IF(RES_hh_tes!O27=0,0,1000*11630*RES_hh_tes!O27/RES_hh_num!O27)</f>
        <v>630.77574983969521</v>
      </c>
      <c r="P27" s="69">
        <f>IF(RES_hh_tes!P27=0,0,1000*11630*RES_hh_tes!P27/RES_hh_num!P27)</f>
        <v>590.49802645983141</v>
      </c>
      <c r="Q27" s="69">
        <f>IF(RES_hh_tes!Q27=0,0,1000*11630*RES_hh_tes!Q27/RES_hh_num!Q27)</f>
        <v>633.96444016211069</v>
      </c>
      <c r="R27" s="69">
        <f>IF(RES_hh_tes!R27=0,0,1000*11630*RES_hh_tes!R27/RES_hh_num!R27)</f>
        <v>667.24004322827125</v>
      </c>
      <c r="S27" s="69">
        <f>IF(RES_hh_tes!S27=0,0,1000*11630*RES_hh_tes!S27/RES_hh_num!S27)</f>
        <v>510.48009082373051</v>
      </c>
      <c r="T27" s="69">
        <f>IF(RES_hh_tes!T27=0,0,1000*11630*RES_hh_tes!T27/RES_hh_num!T27)</f>
        <v>534.64609019257909</v>
      </c>
      <c r="U27" s="69">
        <f>IF(RES_hh_tes!U27=0,0,1000*11630*RES_hh_tes!U27/RES_hh_num!U27)</f>
        <v>506.30608561099319</v>
      </c>
      <c r="V27" s="69">
        <f>IF(RES_hh_tes!V27=0,0,1000*11630*RES_hh_tes!V27/RES_hh_num!V27)</f>
        <v>487.15758973261808</v>
      </c>
      <c r="W27" s="69">
        <f>IF(RES_hh_tes!W27=0,0,1000*11630*RES_hh_tes!W27/RES_hh_num!W27)</f>
        <v>461.77975492688296</v>
      </c>
      <c r="X27" s="69">
        <f>IF(RES_hh_tes!X27=0,0,1000*11630*RES_hh_tes!X27/RES_hh_num!X27)</f>
        <v>416.66807681126068</v>
      </c>
      <c r="Y27" s="69">
        <f>IF(RES_hh_tes!Y27=0,0,1000*11630*RES_hh_tes!Y27/RES_hh_num!Y27)</f>
        <v>418.19728587267952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664.3389708430642</v>
      </c>
      <c r="C29" s="72">
        <f>IF(RES_hh_tes!C29=0,0,1000*11630*RES_hh_tes!C29/RES_hh_num!C29)</f>
        <v>647.98117119295739</v>
      </c>
      <c r="D29" s="72">
        <f>IF(RES_hh_tes!D29=0,0,1000*11630*RES_hh_tes!D29/RES_hh_num!D29)</f>
        <v>625.23173794768297</v>
      </c>
      <c r="E29" s="72">
        <f>IF(RES_hh_tes!E29=0,0,1000*11630*RES_hh_tes!E29/RES_hh_num!E29)</f>
        <v>572.30223992088702</v>
      </c>
      <c r="F29" s="72">
        <f>IF(RES_hh_tes!F29=0,0,1000*11630*RES_hh_tes!F29/RES_hh_num!F29)</f>
        <v>672.10240518531498</v>
      </c>
      <c r="G29" s="72">
        <f>IF(RES_hh_tes!G29=0,0,1000*11630*RES_hh_tes!G29/RES_hh_num!G29)</f>
        <v>651.11379457772603</v>
      </c>
      <c r="H29" s="72">
        <f>IF(RES_hh_tes!H29=0,0,1000*11630*RES_hh_tes!H29/RES_hh_num!H29)</f>
        <v>567.72724497735487</v>
      </c>
      <c r="I29" s="72">
        <f>IF(RES_hh_tes!I29=0,0,1000*11630*RES_hh_tes!I29/RES_hh_num!I29)</f>
        <v>530.15826218992515</v>
      </c>
      <c r="J29" s="72">
        <f>IF(RES_hh_tes!J29=0,0,1000*11630*RES_hh_tes!J29/RES_hh_num!J29)</f>
        <v>609.25117224726125</v>
      </c>
      <c r="K29" s="72">
        <f>IF(RES_hh_tes!K29=0,0,1000*11630*RES_hh_tes!K29/RES_hh_num!K29)</f>
        <v>654.68471685250427</v>
      </c>
      <c r="L29" s="72">
        <f>IF(RES_hh_tes!L29=0,0,1000*11630*RES_hh_tes!L29/RES_hh_num!L29)</f>
        <v>617.60400312770207</v>
      </c>
      <c r="M29" s="72">
        <f>IF(RES_hh_tes!M29=0,0,1000*11630*RES_hh_tes!M29/RES_hh_num!M29)</f>
        <v>577.24428002966602</v>
      </c>
      <c r="N29" s="72">
        <f>IF(RES_hh_tes!N29=0,0,1000*11630*RES_hh_tes!N29/RES_hh_num!N29)</f>
        <v>579.31412636264201</v>
      </c>
      <c r="O29" s="72">
        <f>IF(RES_hh_tes!O29=0,0,1000*11630*RES_hh_tes!O29/RES_hh_num!O29)</f>
        <v>632.2117581649369</v>
      </c>
      <c r="P29" s="72">
        <f>IF(RES_hh_tes!P29=0,0,1000*11630*RES_hh_tes!P29/RES_hh_num!P29)</f>
        <v>592.02802422785737</v>
      </c>
      <c r="Q29" s="72">
        <f>IF(RES_hh_tes!Q29=0,0,1000*11630*RES_hh_tes!Q29/RES_hh_num!Q29)</f>
        <v>624.94958359728173</v>
      </c>
      <c r="R29" s="72">
        <f>IF(RES_hh_tes!R29=0,0,1000*11630*RES_hh_tes!R29/RES_hh_num!R29)</f>
        <v>596.43034047574486</v>
      </c>
      <c r="S29" s="72">
        <f>IF(RES_hh_tes!S29=0,0,1000*11630*RES_hh_tes!S29/RES_hh_num!S29)</f>
        <v>559.1413354686556</v>
      </c>
      <c r="T29" s="72">
        <f>IF(RES_hh_tes!T29=0,0,1000*11630*RES_hh_tes!T29/RES_hh_num!T29)</f>
        <v>542.76773735697213</v>
      </c>
      <c r="U29" s="72">
        <f>IF(RES_hh_tes!U29=0,0,1000*11630*RES_hh_tes!U29/RES_hh_num!U29)</f>
        <v>498.47680944346149</v>
      </c>
      <c r="V29" s="72">
        <f>IF(RES_hh_tes!V29=0,0,1000*11630*RES_hh_tes!V29/RES_hh_num!V29)</f>
        <v>492.16718931056636</v>
      </c>
      <c r="W29" s="72">
        <f>IF(RES_hh_tes!W29=0,0,1000*11630*RES_hh_tes!W29/RES_hh_num!W29)</f>
        <v>482.12688359932446</v>
      </c>
      <c r="X29" s="72">
        <f>IF(RES_hh_tes!X29=0,0,1000*11630*RES_hh_tes!X29/RES_hh_num!X29)</f>
        <v>390.99784868444237</v>
      </c>
      <c r="Y29" s="72">
        <f>IF(RES_hh_tes!Y29=0,0,1000*11630*RES_hh_tes!Y29/RES_hh_num!Y29)</f>
        <v>415.04727446146558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X30" s="72">
        <f>IF(RES_hh_tes!X30=0,0,1000*11630*RES_hh_tes!X30/RES_hh_num!X30)</f>
        <v>0</v>
      </c>
      <c r="Y30" s="72">
        <f>IF(RES_hh_tes!Y30=0,0,1000*11630*RES_hh_tes!Y30/RES_hh_num!Y30)</f>
        <v>0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753.56419485129663</v>
      </c>
      <c r="C32" s="77">
        <f>IF(RES_hh_tes!C32=0,0,1000*11630*RES_hh_tes!C32/RES_hh_num!C32)</f>
        <v>478.96362866868384</v>
      </c>
      <c r="D32" s="77">
        <f>IF(RES_hh_tes!D32=0,0,1000*11630*RES_hh_tes!D32/RES_hh_num!D32)</f>
        <v>640.81449391206866</v>
      </c>
      <c r="E32" s="77">
        <f>IF(RES_hh_tes!E32=0,0,1000*11630*RES_hh_tes!E32/RES_hh_num!E32)</f>
        <v>667.2877488575798</v>
      </c>
      <c r="F32" s="77">
        <f>IF(RES_hh_tes!F32=0,0,1000*11630*RES_hh_tes!F32/RES_hh_num!F32)</f>
        <v>658.28290267361047</v>
      </c>
      <c r="G32" s="77">
        <f>IF(RES_hh_tes!G32=0,0,1000*11630*RES_hh_tes!G32/RES_hh_num!G32)</f>
        <v>649.47805254739603</v>
      </c>
      <c r="H32" s="77">
        <f>IF(RES_hh_tes!H32=0,0,1000*11630*RES_hh_tes!H32/RES_hh_num!H32)</f>
        <v>619.98761681455858</v>
      </c>
      <c r="I32" s="77">
        <f>IF(RES_hh_tes!I32=0,0,1000*11630*RES_hh_tes!I32/RES_hh_num!I32)</f>
        <v>560.87931625445276</v>
      </c>
      <c r="J32" s="77">
        <f>IF(RES_hh_tes!J32=0,0,1000*11630*RES_hh_tes!J32/RES_hh_num!J32)</f>
        <v>533.0790234571466</v>
      </c>
      <c r="K32" s="77">
        <f>IF(RES_hh_tes!K32=0,0,1000*11630*RES_hh_tes!K32/RES_hh_num!K32)</f>
        <v>493.37399176594238</v>
      </c>
      <c r="L32" s="77">
        <f>IF(RES_hh_tes!L32=0,0,1000*11630*RES_hh_tes!L32/RES_hh_num!L32)</f>
        <v>713.49096735137209</v>
      </c>
      <c r="M32" s="77">
        <f>IF(RES_hh_tes!M32=0,0,1000*11630*RES_hh_tes!M32/RES_hh_num!M32)</f>
        <v>699.63081162515539</v>
      </c>
      <c r="N32" s="77">
        <f>IF(RES_hh_tes!N32=0,0,1000*11630*RES_hh_tes!N32/RES_hh_num!N32)</f>
        <v>425.7949816713429</v>
      </c>
      <c r="O32" s="77">
        <f>IF(RES_hh_tes!O32=0,0,1000*11630*RES_hh_tes!O32/RES_hh_num!O32)</f>
        <v>626.184508455696</v>
      </c>
      <c r="P32" s="77">
        <f>IF(RES_hh_tes!P32=0,0,1000*11630*RES_hh_tes!P32/RES_hh_num!P32)</f>
        <v>586.26172448764873</v>
      </c>
      <c r="Q32" s="77">
        <f>IF(RES_hh_tes!Q32=0,0,1000*11630*RES_hh_tes!Q32/RES_hh_num!Q32)</f>
        <v>657.39810275052855</v>
      </c>
      <c r="R32" s="77">
        <f>IF(RES_hh_tes!R32=0,0,1000*11630*RES_hh_tes!R32/RES_hh_num!R32)</f>
        <v>855.66218600216519</v>
      </c>
      <c r="S32" s="77">
        <f>IF(RES_hh_tes!S32=0,0,1000*11630*RES_hh_tes!S32/RES_hh_num!S32)</f>
        <v>357.08626105872884</v>
      </c>
      <c r="T32" s="77">
        <f>IF(RES_hh_tes!T32=0,0,1000*11630*RES_hh_tes!T32/RES_hh_num!T32)</f>
        <v>507.88428570444825</v>
      </c>
      <c r="U32" s="77">
        <f>IF(RES_hh_tes!U32=0,0,1000*11630*RES_hh_tes!U32/RES_hh_num!U32)</f>
        <v>531.91993164705707</v>
      </c>
      <c r="V32" s="77">
        <f>IF(RES_hh_tes!V32=0,0,1000*11630*RES_hh_tes!V32/RES_hh_num!V32)</f>
        <v>472.75987256914613</v>
      </c>
      <c r="W32" s="77">
        <f>IF(RES_hh_tes!W32=0,0,1000*11630*RES_hh_tes!W32/RES_hh_num!W32)</f>
        <v>407.08685060570565</v>
      </c>
      <c r="X32" s="77">
        <f>IF(RES_hh_tes!X32=0,0,1000*11630*RES_hh_tes!X32/RES_hh_num!X32)</f>
        <v>479.53339590100006</v>
      </c>
      <c r="Y32" s="77">
        <f>IF(RES_hh_tes!Y32=0,0,1000*11630*RES_hh_tes!Y32/RES_hh_num!Y32)</f>
        <v>424.6249623925051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297.08548786491235</v>
      </c>
      <c r="C3" s="65">
        <f>IF(RES_hh_emi!C3=0,0,1000000*RES_hh_emi!C3/RES_hh_num!C3)</f>
        <v>294.66548013463364</v>
      </c>
      <c r="D3" s="65">
        <f>IF(RES_hh_emi!D3=0,0,1000000*RES_hh_emi!D3/RES_hh_num!D3)</f>
        <v>309.84718611817158</v>
      </c>
      <c r="E3" s="65">
        <f>IF(RES_hh_emi!E3=0,0,1000000*RES_hh_emi!E3/RES_hh_num!E3)</f>
        <v>307.35395145557118</v>
      </c>
      <c r="F3" s="65">
        <f>IF(RES_hh_emi!F3=0,0,1000000*RES_hh_emi!F3/RES_hh_num!F3)</f>
        <v>304.9574380201837</v>
      </c>
      <c r="G3" s="65">
        <f>IF(RES_hh_emi!G3=0,0,1000000*RES_hh_emi!G3/RES_hh_num!G3)</f>
        <v>294.21495498183651</v>
      </c>
      <c r="H3" s="65">
        <f>IF(RES_hh_emi!H3=0,0,1000000*RES_hh_emi!H3/RES_hh_num!H3)</f>
        <v>270.09919688400697</v>
      </c>
      <c r="I3" s="65">
        <f>IF(RES_hh_emi!I3=0,0,1000000*RES_hh_emi!I3/RES_hh_num!I3)</f>
        <v>246.51935256370464</v>
      </c>
      <c r="J3" s="65">
        <f>IF(RES_hh_emi!J3=0,0,1000000*RES_hh_emi!J3/RES_hh_num!J3)</f>
        <v>261.91420529898073</v>
      </c>
      <c r="K3" s="65">
        <f>IF(RES_hh_emi!K3=0,0,1000000*RES_hh_emi!K3/RES_hh_num!K3)</f>
        <v>276.97839057177856</v>
      </c>
      <c r="L3" s="65">
        <f>IF(RES_hh_emi!L3=0,0,1000000*RES_hh_emi!L3/RES_hh_num!L3)</f>
        <v>252.6569375699801</v>
      </c>
      <c r="M3" s="65">
        <f>IF(RES_hh_emi!M3=0,0,1000000*RES_hh_emi!M3/RES_hh_num!M3)</f>
        <v>230.56323116612251</v>
      </c>
      <c r="N3" s="65">
        <f>IF(RES_hh_emi!N3=0,0,1000000*RES_hh_emi!N3/RES_hh_num!N3)</f>
        <v>245.09793572591104</v>
      </c>
      <c r="O3" s="65">
        <f>IF(RES_hh_emi!O3=0,0,1000000*RES_hh_emi!O3/RES_hh_num!O3)</f>
        <v>257.89037363592854</v>
      </c>
      <c r="P3" s="65">
        <f>IF(RES_hh_emi!P3=0,0,1000000*RES_hh_emi!P3/RES_hh_num!P3)</f>
        <v>232.65044333678992</v>
      </c>
      <c r="Q3" s="65">
        <f>IF(RES_hh_emi!Q3=0,0,1000000*RES_hh_emi!Q3/RES_hh_num!Q3)</f>
        <v>256.47420461671931</v>
      </c>
      <c r="R3" s="65">
        <f>IF(RES_hh_emi!R3=0,0,1000000*RES_hh_emi!R3/RES_hh_num!R3)</f>
        <v>215.81110461520925</v>
      </c>
      <c r="S3" s="65">
        <f>IF(RES_hh_emi!S3=0,0,1000000*RES_hh_emi!S3/RES_hh_num!S3)</f>
        <v>236.74077119309246</v>
      </c>
      <c r="T3" s="65">
        <f>IF(RES_hh_emi!T3=0,0,1000000*RES_hh_emi!T3/RES_hh_num!T3)</f>
        <v>172.68381101966523</v>
      </c>
      <c r="U3" s="65">
        <f>IF(RES_hh_emi!U3=0,0,1000000*RES_hh_emi!U3/RES_hh_num!U3)</f>
        <v>172.74925886807486</v>
      </c>
      <c r="V3" s="65">
        <f>IF(RES_hh_emi!V3=0,0,1000000*RES_hh_emi!V3/RES_hh_num!V3)</f>
        <v>173.69651903637259</v>
      </c>
      <c r="W3" s="65">
        <f>IF(RES_hh_emi!W3=0,0,1000000*RES_hh_emi!W3/RES_hh_num!W3)</f>
        <v>158.79819859068306</v>
      </c>
      <c r="X3" s="65">
        <f>IF(RES_hh_emi!X3=0,0,1000000*RES_hh_emi!X3/RES_hh_num!X3)</f>
        <v>149.63692939618491</v>
      </c>
      <c r="Y3" s="65">
        <f>IF(RES_hh_emi!Y3=0,0,1000000*RES_hh_emi!Y3/RES_hh_num!Y3)</f>
        <v>131.20719822586415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84.446601348022597</v>
      </c>
      <c r="C4" s="69">
        <f>IF(RES_hh_emi!C4=0,0,1000000*RES_hh_emi!C4/RES_hh_num!C4)</f>
        <v>87.835792953037853</v>
      </c>
      <c r="D4" s="69">
        <f>IF(RES_hh_emi!D4=0,0,1000000*RES_hh_emi!D4/RES_hh_num!D4)</f>
        <v>118.24909885556029</v>
      </c>
      <c r="E4" s="69">
        <f>IF(RES_hh_emi!E4=0,0,1000000*RES_hh_emi!E4/RES_hh_num!E4)</f>
        <v>137.9029177180123</v>
      </c>
      <c r="F4" s="69">
        <f>IF(RES_hh_emi!F4=0,0,1000000*RES_hh_emi!F4/RES_hh_num!F4)</f>
        <v>108.85526090348493</v>
      </c>
      <c r="G4" s="69">
        <f>IF(RES_hh_emi!G4=0,0,1000000*RES_hh_emi!G4/RES_hh_num!G4)</f>
        <v>104.60954458091375</v>
      </c>
      <c r="H4" s="69">
        <f>IF(RES_hh_emi!H4=0,0,1000000*RES_hh_emi!H4/RES_hh_num!H4)</f>
        <v>102.68192734413297</v>
      </c>
      <c r="I4" s="69">
        <f>IF(RES_hh_emi!I4=0,0,1000000*RES_hh_emi!I4/RES_hh_num!I4)</f>
        <v>85.433659210684951</v>
      </c>
      <c r="J4" s="69">
        <f>IF(RES_hh_emi!J4=0,0,1000000*RES_hh_emi!J4/RES_hh_num!J4)</f>
        <v>71.36219280312207</v>
      </c>
      <c r="K4" s="69">
        <f>IF(RES_hh_emi!K4=0,0,1000000*RES_hh_emi!K4/RES_hh_num!K4)</f>
        <v>71.454077760716501</v>
      </c>
      <c r="L4" s="69">
        <f>IF(RES_hh_emi!L4=0,0,1000000*RES_hh_emi!L4/RES_hh_num!L4)</f>
        <v>63.47646022820642</v>
      </c>
      <c r="M4" s="69">
        <f>IF(RES_hh_emi!M4=0,0,1000000*RES_hh_emi!M4/RES_hh_num!M4)</f>
        <v>56.765553288924551</v>
      </c>
      <c r="N4" s="69">
        <f>IF(RES_hh_emi!N4=0,0,1000000*RES_hh_emi!N4/RES_hh_num!N4)</f>
        <v>69.27854471275522</v>
      </c>
      <c r="O4" s="69">
        <f>IF(RES_hh_emi!O4=0,0,1000000*RES_hh_emi!O4/RES_hh_num!O4)</f>
        <v>71.00483928075279</v>
      </c>
      <c r="P4" s="69">
        <f>IF(RES_hh_emi!P4=0,0,1000000*RES_hh_emi!P4/RES_hh_num!P4)</f>
        <v>63.938814516932233</v>
      </c>
      <c r="Q4" s="69">
        <f>IF(RES_hh_emi!Q4=0,0,1000000*RES_hh_emi!Q4/RES_hh_num!Q4)</f>
        <v>81.548457314425349</v>
      </c>
      <c r="R4" s="69">
        <f>IF(RES_hh_emi!R4=0,0,1000000*RES_hh_emi!R4/RES_hh_num!R4)</f>
        <v>48.099821040495598</v>
      </c>
      <c r="S4" s="69">
        <f>IF(RES_hh_emi!S4=0,0,1000000*RES_hh_emi!S4/RES_hh_num!S4)</f>
        <v>73.09612724577002</v>
      </c>
      <c r="T4" s="69">
        <f>IF(RES_hh_emi!T4=0,0,1000000*RES_hh_emi!T4/RES_hh_num!T4)</f>
        <v>12.907385395070291</v>
      </c>
      <c r="U4" s="69">
        <f>IF(RES_hh_emi!U4=0,0,1000000*RES_hh_emi!U4/RES_hh_num!U4)</f>
        <v>26.997438421681878</v>
      </c>
      <c r="V4" s="69">
        <f>IF(RES_hh_emi!V4=0,0,1000000*RES_hh_emi!V4/RES_hh_num!V4)</f>
        <v>35.024358431743082</v>
      </c>
      <c r="W4" s="69">
        <f>IF(RES_hh_emi!W4=0,0,1000000*RES_hh_emi!W4/RES_hh_num!W4)</f>
        <v>25.925940350498351</v>
      </c>
      <c r="X4" s="69">
        <f>IF(RES_hh_emi!X4=0,0,1000000*RES_hh_emi!X4/RES_hh_num!X4)</f>
        <v>45.099361847454873</v>
      </c>
      <c r="Y4" s="69">
        <f>IF(RES_hh_emi!Y4=0,0,1000000*RES_hh_emi!Y4/RES_hh_num!Y4)</f>
        <v>26.770305807271576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120.38653120741938</v>
      </c>
      <c r="C6" s="72">
        <f>IF(RES_hh_emi!C6=0,0,1000000*RES_hh_emi!C6/RES_hh_num!C6)</f>
        <v>129.30786248468198</v>
      </c>
      <c r="D6" s="72">
        <f>IF(RES_hh_emi!D6=0,0,1000000*RES_hh_emi!D6/RES_hh_num!D6)</f>
        <v>183.21590031807028</v>
      </c>
      <c r="E6" s="72">
        <f>IF(RES_hh_emi!E6=0,0,1000000*RES_hh_emi!E6/RES_hh_num!E6)</f>
        <v>234.18098984813739</v>
      </c>
      <c r="F6" s="72">
        <f>IF(RES_hh_emi!F6=0,0,1000000*RES_hh_emi!F6/RES_hh_num!F6)</f>
        <v>203.50367282020446</v>
      </c>
      <c r="G6" s="72">
        <f>IF(RES_hh_emi!G6=0,0,1000000*RES_hh_emi!G6/RES_hh_num!G6)</f>
        <v>216.97728927549085</v>
      </c>
      <c r="H6" s="72">
        <f>IF(RES_hh_emi!H6=0,0,1000000*RES_hh_emi!H6/RES_hh_num!H6)</f>
        <v>241.18394113510675</v>
      </c>
      <c r="I6" s="72">
        <f>IF(RES_hh_emi!I6=0,0,1000000*RES_hh_emi!I6/RES_hh_num!I6)</f>
        <v>225.49717812169655</v>
      </c>
      <c r="J6" s="72">
        <f>IF(RES_hh_emi!J6=0,0,1000000*RES_hh_emi!J6/RES_hh_num!J6)</f>
        <v>211.75212907994242</v>
      </c>
      <c r="K6" s="72">
        <f>IF(RES_hh_emi!K6=0,0,1000000*RES_hh_emi!K6/RES_hh_num!K6)</f>
        <v>231.64399628435115</v>
      </c>
      <c r="L6" s="72">
        <f>IF(RES_hh_emi!L6=0,0,1000000*RES_hh_emi!L6/RES_hh_num!L6)</f>
        <v>235.43842302191618</v>
      </c>
      <c r="M6" s="72">
        <f>IF(RES_hh_emi!M6=0,0,1000000*RES_hh_emi!M6/RES_hh_num!M6)</f>
        <v>223.82331790370245</v>
      </c>
      <c r="N6" s="72">
        <f>IF(RES_hh_emi!N6=0,0,1000000*RES_hh_emi!N6/RES_hh_num!N6)</f>
        <v>282.33880484606544</v>
      </c>
      <c r="O6" s="72">
        <f>IF(RES_hh_emi!O6=0,0,1000000*RES_hh_emi!O6/RES_hh_num!O6)</f>
        <v>289.28208342596861</v>
      </c>
      <c r="P6" s="72">
        <f>IF(RES_hh_emi!P6=0,0,1000000*RES_hh_emi!P6/RES_hh_num!P6)</f>
        <v>269.7504392710477</v>
      </c>
      <c r="Q6" s="72">
        <f>IF(RES_hh_emi!Q6=0,0,1000000*RES_hh_emi!Q6/RES_hh_num!Q6)</f>
        <v>377.02383603410271</v>
      </c>
      <c r="R6" s="72">
        <f>IF(RES_hh_emi!R6=0,0,1000000*RES_hh_emi!R6/RES_hh_num!R6)</f>
        <v>266.91507615074102</v>
      </c>
      <c r="S6" s="72">
        <f>IF(RES_hh_emi!S6=0,0,1000000*RES_hh_emi!S6/RES_hh_num!S6)</f>
        <v>524.30614742927867</v>
      </c>
      <c r="T6" s="72">
        <f>IF(RES_hh_emi!T6=0,0,1000000*RES_hh_emi!T6/RES_hh_num!T6)</f>
        <v>147.25443158436269</v>
      </c>
      <c r="U6" s="72">
        <f>IF(RES_hh_emi!U6=0,0,1000000*RES_hh_emi!U6/RES_hh_num!U6)</f>
        <v>391.6665107327895</v>
      </c>
      <c r="V6" s="72">
        <f>IF(RES_hh_emi!V6=0,0,1000000*RES_hh_emi!V6/RES_hh_num!V6)</f>
        <v>558.08380430647549</v>
      </c>
      <c r="W6" s="72">
        <f>IF(RES_hh_emi!W6=0,0,1000000*RES_hh_emi!W6/RES_hh_num!W6)</f>
        <v>429.12181445250866</v>
      </c>
      <c r="X6" s="72">
        <f>IF(RES_hh_emi!X6=0,0,1000000*RES_hh_emi!X6/RES_hh_num!X6)</f>
        <v>741.95623253300391</v>
      </c>
      <c r="Y6" s="72">
        <f>IF(RES_hh_emi!Y6=0,0,1000000*RES_hh_emi!Y6/RES_hh_num!Y6)</f>
        <v>504.38707128930952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126.1653826908834</v>
      </c>
      <c r="C7" s="72">
        <f>IF(RES_hh_emi!C7=0,0,1000000*RES_hh_emi!C7/RES_hh_num!C7)</f>
        <v>135.60769636360877</v>
      </c>
      <c r="D7" s="72">
        <f>IF(RES_hh_emi!D7=0,0,1000000*RES_hh_emi!D7/RES_hh_num!D7)</f>
        <v>169.10349518739147</v>
      </c>
      <c r="E7" s="72">
        <f>IF(RES_hh_emi!E7=0,0,1000000*RES_hh_emi!E7/RES_hh_num!E7)</f>
        <v>200.93358198548438</v>
      </c>
      <c r="F7" s="72">
        <f>IF(RES_hh_emi!F7=0,0,1000000*RES_hh_emi!F7/RES_hh_num!F7)</f>
        <v>218.99144279904181</v>
      </c>
      <c r="G7" s="72">
        <f>IF(RES_hh_emi!G7=0,0,1000000*RES_hh_emi!G7/RES_hh_num!G7)</f>
        <v>226.70114784925406</v>
      </c>
      <c r="H7" s="72">
        <f>IF(RES_hh_emi!H7=0,0,1000000*RES_hh_emi!H7/RES_hh_num!H7)</f>
        <v>231.71520332312431</v>
      </c>
      <c r="I7" s="72">
        <f>IF(RES_hh_emi!I7=0,0,1000000*RES_hh_emi!I7/RES_hh_num!I7)</f>
        <v>227.02313973891603</v>
      </c>
      <c r="J7" s="72">
        <f>IF(RES_hh_emi!J7=0,0,1000000*RES_hh_emi!J7/RES_hh_num!J7)</f>
        <v>226.5107384814718</v>
      </c>
      <c r="K7" s="72">
        <f>IF(RES_hh_emi!K7=0,0,1000000*RES_hh_emi!K7/RES_hh_num!K7)</f>
        <v>233.86969844358876</v>
      </c>
      <c r="L7" s="72">
        <f>IF(RES_hh_emi!L7=0,0,1000000*RES_hh_emi!L7/RES_hh_num!L7)</f>
        <v>253.68162919642145</v>
      </c>
      <c r="M7" s="72">
        <f>IF(RES_hh_emi!M7=0,0,1000000*RES_hh_emi!M7/RES_hh_num!M7)</f>
        <v>263.2719843610472</v>
      </c>
      <c r="N7" s="72">
        <f>IF(RES_hh_emi!N7=0,0,1000000*RES_hh_emi!N7/RES_hh_num!N7)</f>
        <v>286.92050768198459</v>
      </c>
      <c r="O7" s="72">
        <f>IF(RES_hh_emi!O7=0,0,1000000*RES_hh_emi!O7/RES_hh_num!O7)</f>
        <v>297.08038196575251</v>
      </c>
      <c r="P7" s="72">
        <f>IF(RES_hh_emi!P7=0,0,1000000*RES_hh_emi!P7/RES_hh_num!P7)</f>
        <v>300.67187916415224</v>
      </c>
      <c r="Q7" s="72">
        <f>IF(RES_hh_emi!Q7=0,0,1000000*RES_hh_emi!Q7/RES_hh_num!Q7)</f>
        <v>336.26193497576969</v>
      </c>
      <c r="R7" s="72">
        <f>IF(RES_hh_emi!R7=0,0,1000000*RES_hh_emi!R7/RES_hh_num!R7)</f>
        <v>361.74341410087089</v>
      </c>
      <c r="S7" s="72">
        <f>IF(RES_hh_emi!S7=0,0,1000000*RES_hh_emi!S7/RES_hh_num!S7)</f>
        <v>506.99556818182003</v>
      </c>
      <c r="T7" s="72">
        <f>IF(RES_hh_emi!T7=0,0,1000000*RES_hh_emi!T7/RES_hh_num!T7)</f>
        <v>219.35083854818151</v>
      </c>
      <c r="U7" s="72">
        <f>IF(RES_hh_emi!U7=0,0,1000000*RES_hh_emi!U7/RES_hh_num!U7)</f>
        <v>314.8426666666673</v>
      </c>
      <c r="V7" s="72">
        <f>IF(RES_hh_emi!V7=0,0,1000000*RES_hh_emi!V7/RES_hh_num!V7)</f>
        <v>383.46750000001612</v>
      </c>
      <c r="W7" s="72">
        <f>IF(RES_hh_emi!W7=0,0,1000000*RES_hh_emi!W7/RES_hh_num!W7)</f>
        <v>525.07822784812242</v>
      </c>
      <c r="X7" s="72">
        <f>IF(RES_hh_emi!X7=0,0,1000000*RES_hh_emi!X7/RES_hh_num!X7)</f>
        <v>692.02956521739679</v>
      </c>
      <c r="Y7" s="72">
        <f>IF(RES_hh_emi!Y7=0,0,1000000*RES_hh_emi!Y7/RES_hh_num!Y7)</f>
        <v>596.4146341463412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X8" s="72">
        <f>IF(RES_hh_emi!X8=0,0,1000000*RES_hh_emi!X8/RES_hh_num!X8)</f>
        <v>0</v>
      </c>
      <c r="Y8" s="72">
        <f>IF(RES_hh_emi!Y8=0,0,1000000*RES_hh_emi!Y8/RES_hh_num!Y8)</f>
        <v>0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0</v>
      </c>
      <c r="C17" s="69">
        <f>IF(RES_hh_emi!C17=0,0,1000000*RES_hh_emi!C17/RES_hh_num!C17)</f>
        <v>0</v>
      </c>
      <c r="D17" s="69">
        <f>IF(RES_hh_emi!D17=0,0,1000000*RES_hh_emi!D17/RES_hh_num!D17)</f>
        <v>0</v>
      </c>
      <c r="E17" s="69">
        <f>IF(RES_hh_emi!E17=0,0,1000000*RES_hh_emi!E17/RES_hh_num!E17)</f>
        <v>0</v>
      </c>
      <c r="F17" s="69">
        <f>IF(RES_hh_emi!F17=0,0,1000000*RES_hh_emi!F17/RES_hh_num!F17)</f>
        <v>0</v>
      </c>
      <c r="G17" s="69">
        <f>IF(RES_hh_emi!G17=0,0,1000000*RES_hh_emi!G17/RES_hh_num!G17)</f>
        <v>0</v>
      </c>
      <c r="H17" s="69">
        <f>IF(RES_hh_emi!H17=0,0,1000000*RES_hh_emi!H17/RES_hh_num!H17)</f>
        <v>0</v>
      </c>
      <c r="I17" s="69">
        <f>IF(RES_hh_emi!I17=0,0,1000000*RES_hh_emi!I17/RES_hh_num!I17)</f>
        <v>0</v>
      </c>
      <c r="J17" s="69">
        <f>IF(RES_hh_emi!J17=0,0,1000000*RES_hh_emi!J17/RES_hh_num!J17)</f>
        <v>0</v>
      </c>
      <c r="K17" s="69">
        <f>IF(RES_hh_emi!K17=0,0,1000000*RES_hh_emi!K17/RES_hh_num!K17)</f>
        <v>0</v>
      </c>
      <c r="L17" s="69">
        <f>IF(RES_hh_emi!L17=0,0,1000000*RES_hh_emi!L17/RES_hh_num!L17)</f>
        <v>0</v>
      </c>
      <c r="M17" s="69">
        <f>IF(RES_hh_emi!M17=0,0,1000000*RES_hh_emi!M17/RES_hh_num!M17)</f>
        <v>0</v>
      </c>
      <c r="N17" s="69">
        <f>IF(RES_hh_emi!N17=0,0,1000000*RES_hh_emi!N17/RES_hh_num!N17)</f>
        <v>0</v>
      </c>
      <c r="O17" s="69">
        <f>IF(RES_hh_emi!O17=0,0,1000000*RES_hh_emi!O17/RES_hh_num!O17)</f>
        <v>0</v>
      </c>
      <c r="P17" s="69">
        <f>IF(RES_hh_emi!P17=0,0,1000000*RES_hh_emi!P17/RES_hh_num!P17)</f>
        <v>0</v>
      </c>
      <c r="Q17" s="69">
        <f>IF(RES_hh_emi!Q17=0,0,1000000*RES_hh_emi!Q17/RES_hh_num!Q17)</f>
        <v>0</v>
      </c>
      <c r="R17" s="69">
        <f>IF(RES_hh_emi!R17=0,0,1000000*RES_hh_emi!R17/RES_hh_num!R17)</f>
        <v>0</v>
      </c>
      <c r="S17" s="69">
        <f>IF(RES_hh_emi!S17=0,0,1000000*RES_hh_emi!S17/RES_hh_num!S17)</f>
        <v>0</v>
      </c>
      <c r="T17" s="69">
        <f>IF(RES_hh_emi!T17=0,0,1000000*RES_hh_emi!T17/RES_hh_num!T17)</f>
        <v>0</v>
      </c>
      <c r="U17" s="69">
        <f>IF(RES_hh_emi!U17=0,0,1000000*RES_hh_emi!U17/RES_hh_num!U17)</f>
        <v>0</v>
      </c>
      <c r="V17" s="69">
        <f>IF(RES_hh_emi!V17=0,0,1000000*RES_hh_emi!V17/RES_hh_num!V17)</f>
        <v>0</v>
      </c>
      <c r="W17" s="69">
        <f>IF(RES_hh_emi!W17=0,0,1000000*RES_hh_emi!W17/RES_hh_num!W17)</f>
        <v>0</v>
      </c>
      <c r="X17" s="69">
        <f>IF(RES_hh_emi!X17=0,0,1000000*RES_hh_emi!X17/RES_hh_num!X17)</f>
        <v>0</v>
      </c>
      <c r="Y17" s="69">
        <f>IF(RES_hh_emi!Y17=0,0,1000000*RES_hh_emi!Y17/RES_hh_num!Y17)</f>
        <v>0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X21" s="72">
        <f>IF(RES_hh_emi!X21=0,0,1000000*RES_hh_emi!X21/RES_hh_num!X21)</f>
        <v>0</v>
      </c>
      <c r="Y21" s="72">
        <f>IF(RES_hh_emi!Y21=0,0,1000000*RES_hh_emi!Y21/RES_hh_num!Y21)</f>
        <v>0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212.63888651688976</v>
      </c>
      <c r="C27" s="69">
        <f>IF(RES_hh_emi!C27=0,0,1000000*RES_hh_emi!C27/RES_hh_num!C27)</f>
        <v>206.82968718159583</v>
      </c>
      <c r="D27" s="69">
        <f>IF(RES_hh_emi!D27=0,0,1000000*RES_hh_emi!D27/RES_hh_num!D27)</f>
        <v>191.5980872626113</v>
      </c>
      <c r="E27" s="69">
        <f>IF(RES_hh_emi!E27=0,0,1000000*RES_hh_emi!E27/RES_hh_num!E27)</f>
        <v>169.45103373755884</v>
      </c>
      <c r="F27" s="69">
        <f>IF(RES_hh_emi!F27=0,0,1000000*RES_hh_emi!F27/RES_hh_num!F27)</f>
        <v>196.10217711669875</v>
      </c>
      <c r="G27" s="69">
        <f>IF(RES_hh_emi!G27=0,0,1000000*RES_hh_emi!G27/RES_hh_num!G27)</f>
        <v>189.60541040092278</v>
      </c>
      <c r="H27" s="69">
        <f>IF(RES_hh_emi!H27=0,0,1000000*RES_hh_emi!H27/RES_hh_num!H27)</f>
        <v>167.41726953987398</v>
      </c>
      <c r="I27" s="69">
        <f>IF(RES_hh_emi!I27=0,0,1000000*RES_hh_emi!I27/RES_hh_num!I27)</f>
        <v>161.08569335301971</v>
      </c>
      <c r="J27" s="69">
        <f>IF(RES_hh_emi!J27=0,0,1000000*RES_hh_emi!J27/RES_hh_num!J27)</f>
        <v>190.55201249585866</v>
      </c>
      <c r="K27" s="69">
        <f>IF(RES_hh_emi!K27=0,0,1000000*RES_hh_emi!K27/RES_hh_num!K27)</f>
        <v>205.52431281106206</v>
      </c>
      <c r="L27" s="69">
        <f>IF(RES_hh_emi!L27=0,0,1000000*RES_hh_emi!L27/RES_hh_num!L27)</f>
        <v>189.18047734177367</v>
      </c>
      <c r="M27" s="69">
        <f>IF(RES_hh_emi!M27=0,0,1000000*RES_hh_emi!M27/RES_hh_num!M27)</f>
        <v>173.79767787719791</v>
      </c>
      <c r="N27" s="69">
        <f>IF(RES_hh_emi!N27=0,0,1000000*RES_hh_emi!N27/RES_hh_num!N27)</f>
        <v>175.81939101315581</v>
      </c>
      <c r="O27" s="69">
        <f>IF(RES_hh_emi!O27=0,0,1000000*RES_hh_emi!O27/RES_hh_num!O27)</f>
        <v>186.88553435517579</v>
      </c>
      <c r="P27" s="69">
        <f>IF(RES_hh_emi!P27=0,0,1000000*RES_hh_emi!P27/RES_hh_num!P27)</f>
        <v>168.71162881985771</v>
      </c>
      <c r="Q27" s="69">
        <f>IF(RES_hh_emi!Q27=0,0,1000000*RES_hh_emi!Q27/RES_hh_num!Q27)</f>
        <v>174.92574730229393</v>
      </c>
      <c r="R27" s="69">
        <f>IF(RES_hh_emi!R27=0,0,1000000*RES_hh_emi!R27/RES_hh_num!R27)</f>
        <v>167.71128357471366</v>
      </c>
      <c r="S27" s="69">
        <f>IF(RES_hh_emi!S27=0,0,1000000*RES_hh_emi!S27/RES_hh_num!S27)</f>
        <v>163.64464394732246</v>
      </c>
      <c r="T27" s="69">
        <f>IF(RES_hh_emi!T27=0,0,1000000*RES_hh_emi!T27/RES_hh_num!T27)</f>
        <v>159.77642562459494</v>
      </c>
      <c r="U27" s="69">
        <f>IF(RES_hh_emi!U27=0,0,1000000*RES_hh_emi!U27/RES_hh_num!U27)</f>
        <v>145.75182044639303</v>
      </c>
      <c r="V27" s="69">
        <f>IF(RES_hh_emi!V27=0,0,1000000*RES_hh_emi!V27/RES_hh_num!V27)</f>
        <v>138.67216060462954</v>
      </c>
      <c r="W27" s="69">
        <f>IF(RES_hh_emi!W27=0,0,1000000*RES_hh_emi!W27/RES_hh_num!W27)</f>
        <v>132.87225824018469</v>
      </c>
      <c r="X27" s="69">
        <f>IF(RES_hh_emi!X27=0,0,1000000*RES_hh_emi!X27/RES_hh_num!X27)</f>
        <v>104.53756754873007</v>
      </c>
      <c r="Y27" s="69">
        <f>IF(RES_hh_emi!Y27=0,0,1000000*RES_hh_emi!Y27/RES_hh_num!Y27)</f>
        <v>104.43689241859258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262.37496640440372</v>
      </c>
      <c r="C29" s="72">
        <f>IF(RES_hh_emi!C29=0,0,1000000*RES_hh_emi!C29/RES_hh_num!C29)</f>
        <v>255.46782603667202</v>
      </c>
      <c r="D29" s="72">
        <f>IF(RES_hh_emi!D29=0,0,1000000*RES_hh_emi!D29/RES_hh_num!D29)</f>
        <v>246.11494886600337</v>
      </c>
      <c r="E29" s="72">
        <f>IF(RES_hh_emi!E29=0,0,1000000*RES_hh_emi!E29/RES_hh_num!E29)</f>
        <v>224.87699534564652</v>
      </c>
      <c r="F29" s="72">
        <f>IF(RES_hh_emi!F29=0,0,1000000*RES_hh_emi!F29/RES_hh_num!F29)</f>
        <v>263.52814662511867</v>
      </c>
      <c r="G29" s="72">
        <f>IF(RES_hh_emi!G29=0,0,1000000*RES_hh_emi!G29/RES_hh_num!G29)</f>
        <v>254.69256276862575</v>
      </c>
      <c r="H29" s="72">
        <f>IF(RES_hh_emi!H29=0,0,1000000*RES_hh_emi!H29/RES_hh_num!H29)</f>
        <v>221.50082166405645</v>
      </c>
      <c r="I29" s="72">
        <f>IF(RES_hh_emi!I29=0,0,1000000*RES_hh_emi!I29/RES_hh_num!I29)</f>
        <v>206.57239208257667</v>
      </c>
      <c r="J29" s="72">
        <f>IF(RES_hh_emi!J29=0,0,1000000*RES_hh_emi!J29/RES_hh_num!J29)</f>
        <v>237.25006860443844</v>
      </c>
      <c r="K29" s="72">
        <f>IF(RES_hh_emi!K29=0,0,1000000*RES_hh_emi!K29/RES_hh_num!K29)</f>
        <v>254.75702797517982</v>
      </c>
      <c r="L29" s="72">
        <f>IF(RES_hh_emi!L29=0,0,1000000*RES_hh_emi!L29/RES_hh_num!L29)</f>
        <v>240.17283470155363</v>
      </c>
      <c r="M29" s="72">
        <f>IF(RES_hh_emi!M29=0,0,1000000*RES_hh_emi!M29/RES_hh_num!M29)</f>
        <v>224.32186729083531</v>
      </c>
      <c r="N29" s="72">
        <f>IF(RES_hh_emi!N29=0,0,1000000*RES_hh_emi!N29/RES_hh_num!N29)</f>
        <v>224.95166352975355</v>
      </c>
      <c r="O29" s="72">
        <f>IF(RES_hh_emi!O29=0,0,1000000*RES_hh_emi!O29/RES_hh_num!O29)</f>
        <v>245.33795729606854</v>
      </c>
      <c r="P29" s="72">
        <f>IF(RES_hh_emi!P29=0,0,1000000*RES_hh_emi!P29/RES_hh_num!P29)</f>
        <v>229.64411598186621</v>
      </c>
      <c r="Q29" s="72">
        <f>IF(RES_hh_emi!Q29=0,0,1000000*RES_hh_emi!Q29/RES_hh_num!Q29)</f>
        <v>242.21913413313024</v>
      </c>
      <c r="R29" s="72">
        <f>IF(RES_hh_emi!R29=0,0,1000000*RES_hh_emi!R29/RES_hh_num!R29)</f>
        <v>230.73777273008207</v>
      </c>
      <c r="S29" s="72">
        <f>IF(RES_hh_emi!S29=0,0,1000000*RES_hh_emi!S29/RES_hh_num!S29)</f>
        <v>215.55776239642711</v>
      </c>
      <c r="T29" s="72">
        <f>IF(RES_hh_emi!T29=0,0,1000000*RES_hh_emi!T29/RES_hh_num!T29)</f>
        <v>208.26522445302885</v>
      </c>
      <c r="U29" s="72">
        <f>IF(RES_hh_emi!U29=0,0,1000000*RES_hh_emi!U29/RES_hh_num!U29)</f>
        <v>190.3031639888116</v>
      </c>
      <c r="V29" s="72">
        <f>IF(RES_hh_emi!V29=0,0,1000000*RES_hh_emi!V29/RES_hh_num!V29)</f>
        <v>186.92230952411319</v>
      </c>
      <c r="W29" s="72">
        <f>IF(RES_hh_emi!W29=0,0,1000000*RES_hh_emi!W29/RES_hh_num!W29)</f>
        <v>182.30406240137054</v>
      </c>
      <c r="X29" s="72">
        <f>IF(RES_hh_emi!X29=0,0,1000000*RES_hh_emi!X29/RES_hh_num!X29)</f>
        <v>147.22411150737781</v>
      </c>
      <c r="Y29" s="72">
        <f>IF(RES_hh_emi!Y29=0,0,1000000*RES_hh_emi!Y29/RES_hh_num!Y29)</f>
        <v>155.61827994728677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X30" s="72">
        <f>IF(RES_hh_emi!X30=0,0,1000000*RES_hh_emi!X30/RES_hh_num!X30)</f>
        <v>0</v>
      </c>
      <c r="Y30" s="72">
        <f>IF(RES_hh_emi!Y30=0,0,1000000*RES_hh_emi!Y30/RES_hh_num!Y30)</f>
        <v>0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37.143435595784112</v>
      </c>
      <c r="C3" s="65">
        <f>IF(RES_hh_fech!C3=0,0,RES_hh_fech!C3/RES_summary!C$19)</f>
        <v>34.611290899312351</v>
      </c>
      <c r="D3" s="65">
        <f>IF(RES_hh_fech!D3=0,0,RES_hh_fech!D3/RES_summary!D$19)</f>
        <v>36.61478533141554</v>
      </c>
      <c r="E3" s="65">
        <f>IF(RES_hh_fech!E3=0,0,RES_hh_fech!E3/RES_summary!E$19)</f>
        <v>39.785875372202106</v>
      </c>
      <c r="F3" s="65">
        <f>IF(RES_hh_fech!F3=0,0,RES_hh_fech!F3/RES_summary!F$19)</f>
        <v>37.900117289368211</v>
      </c>
      <c r="G3" s="65">
        <f>IF(RES_hh_fech!G3=0,0,RES_hh_fech!G3/RES_summary!G$19)</f>
        <v>37.309047942407702</v>
      </c>
      <c r="H3" s="65">
        <f>IF(RES_hh_fech!H3=0,0,RES_hh_fech!H3/RES_summary!H$19)</f>
        <v>37.932193371979771</v>
      </c>
      <c r="I3" s="65">
        <f>IF(RES_hh_fech!I3=0,0,RES_hh_fech!I3/RES_summary!I$19)</f>
        <v>36.331269084044081</v>
      </c>
      <c r="J3" s="65">
        <f>IF(RES_hh_fech!J3=0,0,RES_hh_fech!J3/RES_summary!J$19)</f>
        <v>35.413615033734445</v>
      </c>
      <c r="K3" s="65">
        <f>IF(RES_hh_fech!K3=0,0,RES_hh_fech!K3/RES_summary!K$19)</f>
        <v>30.474947531018792</v>
      </c>
      <c r="L3" s="65">
        <f>IF(RES_hh_fech!L3=0,0,RES_hh_fech!L3/RES_summary!L$19)</f>
        <v>32.462598690876526</v>
      </c>
      <c r="M3" s="65">
        <f>IF(RES_hh_fech!M3=0,0,RES_hh_fech!M3/RES_summary!M$19)</f>
        <v>31.556905236490159</v>
      </c>
      <c r="N3" s="65">
        <f>IF(RES_hh_fech!N3=0,0,RES_hh_fech!N3/RES_summary!N$19)</f>
        <v>33.051927458453385</v>
      </c>
      <c r="O3" s="65">
        <f>IF(RES_hh_fech!O3=0,0,RES_hh_fech!O3/RES_summary!O$19)</f>
        <v>32.486196477683279</v>
      </c>
      <c r="P3" s="65">
        <f>IF(RES_hh_fech!P3=0,0,RES_hh_fech!P3/RES_summary!P$19)</f>
        <v>31.089754577755539</v>
      </c>
      <c r="Q3" s="65">
        <f>IF(RES_hh_fech!Q3=0,0,RES_hh_fech!Q3/RES_summary!Q$19)</f>
        <v>32.806136934033169</v>
      </c>
      <c r="R3" s="65">
        <f>IF(RES_hh_fech!R3=0,0,RES_hh_fech!R3/RES_summary!R$19)</f>
        <v>30.421797857886702</v>
      </c>
      <c r="S3" s="65">
        <f>IF(RES_hh_fech!S3=0,0,RES_hh_fech!S3/RES_summary!S$19)</f>
        <v>33.57141978264071</v>
      </c>
      <c r="T3" s="65">
        <f>IF(RES_hh_fech!T3=0,0,RES_hh_fech!T3/RES_summary!T$19)</f>
        <v>32.453056487159344</v>
      </c>
      <c r="U3" s="65">
        <f>IF(RES_hh_fech!U3=0,0,RES_hh_fech!U3/RES_summary!U$19)</f>
        <v>32.85705237233104</v>
      </c>
      <c r="V3" s="65">
        <f>IF(RES_hh_fech!V3=0,0,RES_hh_fech!V3/RES_summary!V$19)</f>
        <v>32.379685498677766</v>
      </c>
      <c r="W3" s="65">
        <f>IF(RES_hh_fech!W3=0,0,RES_hh_fech!W3/RES_summary!W$19)</f>
        <v>33.215490684349319</v>
      </c>
      <c r="X3" s="65">
        <f>IF(RES_hh_fech!X3=0,0,RES_hh_fech!X3/RES_summary!X$19)</f>
        <v>34.36189415316111</v>
      </c>
      <c r="Y3" s="65">
        <f>IF(RES_hh_fech!Y3=0,0,RES_hh_fech!Y3/RES_summary!Y$19)</f>
        <v>31.011590491077193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4.3377497325345784</v>
      </c>
      <c r="C4" s="69">
        <f>IF(RES_hh_fech!C4=0,0,RES_hh_fech!C4/RES_summary!C$19)</f>
        <v>4.3378449782725088</v>
      </c>
      <c r="D4" s="69">
        <f>IF(RES_hh_fech!D4=0,0,RES_hh_fech!D4/RES_summary!D$19)</f>
        <v>5.9056334169961184</v>
      </c>
      <c r="E4" s="69">
        <f>IF(RES_hh_fech!E4=0,0,RES_hh_fech!E4/RES_summary!E$19)</f>
        <v>7.2010476711839715</v>
      </c>
      <c r="F4" s="69">
        <f>IF(RES_hh_fech!F4=0,0,RES_hh_fech!F4/RES_summary!F$19)</f>
        <v>6.0807491915353333</v>
      </c>
      <c r="G4" s="69">
        <f>IF(RES_hh_fech!G4=0,0,RES_hh_fech!G4/RES_summary!G$19)</f>
        <v>5.8471194936470834</v>
      </c>
      <c r="H4" s="69">
        <f>IF(RES_hh_fech!H4=0,0,RES_hh_fech!H4/RES_summary!H$19)</f>
        <v>6.0860482356097219</v>
      </c>
      <c r="I4" s="69">
        <f>IF(RES_hh_fech!I4=0,0,RES_hh_fech!I4/RES_summary!I$19)</f>
        <v>5.4639001597133099</v>
      </c>
      <c r="J4" s="69">
        <f>IF(RES_hh_fech!J4=0,0,RES_hh_fech!J4/RES_summary!J$19)</f>
        <v>4.8460381600370086</v>
      </c>
      <c r="K4" s="69">
        <f>IF(RES_hh_fech!K4=0,0,RES_hh_fech!K4/RES_summary!K$19)</f>
        <v>4.4691806675434265</v>
      </c>
      <c r="L4" s="69">
        <f>IF(RES_hh_fech!L4=0,0,RES_hh_fech!L4/RES_summary!L$19)</f>
        <v>5.3350837976633834</v>
      </c>
      <c r="M4" s="69">
        <f>IF(RES_hh_fech!M4=0,0,RES_hh_fech!M4/RES_summary!M$19)</f>
        <v>4.8035063326814305</v>
      </c>
      <c r="N4" s="69">
        <f>IF(RES_hh_fech!N4=0,0,RES_hh_fech!N4/RES_summary!N$19)</f>
        <v>5.5725680373421786</v>
      </c>
      <c r="O4" s="69">
        <f>IF(RES_hh_fech!O4=0,0,RES_hh_fech!O4/RES_summary!O$19)</f>
        <v>5.4362298307571031</v>
      </c>
      <c r="P4" s="69">
        <f>IF(RES_hh_fech!P4=0,0,RES_hh_fech!P4/RES_summary!P$19)</f>
        <v>5.0978665493413402</v>
      </c>
      <c r="Q4" s="69">
        <f>IF(RES_hh_fech!Q4=0,0,RES_hh_fech!Q4/RES_summary!Q$19)</f>
        <v>6.2894925855055073</v>
      </c>
      <c r="R4" s="69">
        <f>IF(RES_hh_fech!R4=0,0,RES_hh_fech!R4/RES_summary!R$19)</f>
        <v>4.5592889485468646</v>
      </c>
      <c r="S4" s="69">
        <f>IF(RES_hh_fech!S4=0,0,RES_hh_fech!S4/RES_summary!S$19)</f>
        <v>7.3609950009178275</v>
      </c>
      <c r="T4" s="69">
        <f>IF(RES_hh_fech!T4=0,0,RES_hh_fech!T4/RES_summary!T$19)</f>
        <v>4.9282757087080862</v>
      </c>
      <c r="U4" s="69">
        <f>IF(RES_hh_fech!U4=0,0,RES_hh_fech!U4/RES_summary!U$19)</f>
        <v>5.5644114453500721</v>
      </c>
      <c r="V4" s="69">
        <f>IF(RES_hh_fech!V4=0,0,RES_hh_fech!V4/RES_summary!V$19)</f>
        <v>6.1512084434420595</v>
      </c>
      <c r="W4" s="69">
        <f>IF(RES_hh_fech!W4=0,0,RES_hh_fech!W4/RES_summary!W$19)</f>
        <v>6.7150430112256343</v>
      </c>
      <c r="X4" s="69">
        <f>IF(RES_hh_fech!X4=0,0,RES_hh_fech!X4/RES_summary!X$19)</f>
        <v>7.9867014930657838</v>
      </c>
      <c r="Y4" s="69">
        <f>IF(RES_hh_fech!Y4=0,0,RES_hh_fech!Y4/RES_summary!Y$19)</f>
        <v>7.5543497472606438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5.1854303942581348</v>
      </c>
      <c r="C6" s="72">
        <f>IF(RES_hh_fech!C6=0,0,RES_hh_fech!C6/RES_summary!C$19)</f>
        <v>5.5566784309616652</v>
      </c>
      <c r="D6" s="72">
        <f>IF(RES_hh_fech!D6=0,0,RES_hh_fech!D6/RES_summary!D$19)</f>
        <v>7.8527806365005475</v>
      </c>
      <c r="E6" s="72">
        <f>IF(RES_hh_fech!E6=0,0,RES_hh_fech!E6/RES_summary!E$19)</f>
        <v>10.010615400938272</v>
      </c>
      <c r="F6" s="72">
        <f>IF(RES_hh_fech!F6=0,0,RES_hh_fech!F6/RES_summary!F$19)</f>
        <v>8.6758472745962045</v>
      </c>
      <c r="G6" s="72">
        <f>IF(RES_hh_fech!G6=0,0,RES_hh_fech!G6/RES_summary!G$19)</f>
        <v>9.2226463807788974</v>
      </c>
      <c r="H6" s="72">
        <f>IF(RES_hh_fech!H6=0,0,RES_hh_fech!H6/RES_summary!H$19)</f>
        <v>10.216681222793413</v>
      </c>
      <c r="I6" s="72">
        <f>IF(RES_hh_fech!I6=0,0,RES_hh_fech!I6/RES_summary!I$19)</f>
        <v>9.5174284082740961</v>
      </c>
      <c r="J6" s="72">
        <f>IF(RES_hh_fech!J6=0,0,RES_hh_fech!J6/RES_summary!J$19)</f>
        <v>8.8994545375630523</v>
      </c>
      <c r="K6" s="72">
        <f>IF(RES_hh_fech!K6=0,0,RES_hh_fech!K6/RES_summary!K$19)</f>
        <v>9.6945659883653086</v>
      </c>
      <c r="L6" s="72">
        <f>IF(RES_hh_fech!L6=0,0,RES_hh_fech!L6/RES_summary!L$19)</f>
        <v>9.8101287387546297</v>
      </c>
      <c r="M6" s="72">
        <f>IF(RES_hh_fech!M6=0,0,RES_hh_fech!M6/RES_summary!M$19)</f>
        <v>9.2896655869425544</v>
      </c>
      <c r="N6" s="72">
        <f>IF(RES_hh_fech!N6=0,0,RES_hh_fech!N6/RES_summary!N$19)</f>
        <v>11.666157336030313</v>
      </c>
      <c r="O6" s="72">
        <f>IF(RES_hh_fech!O6=0,0,RES_hh_fech!O6/RES_summary!O$19)</f>
        <v>11.894089706748192</v>
      </c>
      <c r="P6" s="72">
        <f>IF(RES_hh_fech!P6=0,0,RES_hh_fech!P6/RES_summary!P$19)</f>
        <v>11.027036678246429</v>
      </c>
      <c r="Q6" s="72">
        <f>IF(RES_hh_fech!Q6=0,0,RES_hh_fech!Q6/RES_summary!Q$19)</f>
        <v>15.30212771788695</v>
      </c>
      <c r="R6" s="72">
        <f>IF(RES_hh_fech!R6=0,0,RES_hh_fech!R6/RES_summary!R$19)</f>
        <v>10.767079720173832</v>
      </c>
      <c r="S6" s="72">
        <f>IF(RES_hh_fech!S6=0,0,RES_hh_fech!S6/RES_summary!S$19)</f>
        <v>21.019604369865672</v>
      </c>
      <c r="T6" s="72">
        <f>IF(RES_hh_fech!T6=0,0,RES_hh_fech!T6/RES_summary!T$19)</f>
        <v>5.8592271844633315</v>
      </c>
      <c r="U6" s="72">
        <f>IF(RES_hh_fech!U6=0,0,RES_hh_fech!U6/RES_summary!U$19)</f>
        <v>15.454280781789642</v>
      </c>
      <c r="V6" s="72">
        <f>IF(RES_hh_fech!V6=0,0,RES_hh_fech!V6/RES_summary!V$19)</f>
        <v>21.831391056393279</v>
      </c>
      <c r="W6" s="72">
        <f>IF(RES_hh_fech!W6=0,0,RES_hh_fech!W6/RES_summary!W$19)</f>
        <v>16.707155117721015</v>
      </c>
      <c r="X6" s="72">
        <f>IF(RES_hh_fech!X6=0,0,RES_hh_fech!X6/RES_summary!X$19)</f>
        <v>28.727800600089502</v>
      </c>
      <c r="Y6" s="72">
        <f>IF(RES_hh_fech!Y6=0,0,RES_hh_fech!Y6/RES_summary!Y$19)</f>
        <v>19.342510604381225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4.7692225223343483</v>
      </c>
      <c r="C7" s="72">
        <f>IF(RES_hh_fech!C7=0,0,RES_hh_fech!C7/RES_summary!C$19)</f>
        <v>5.1141697514303459</v>
      </c>
      <c r="D7" s="72">
        <f>IF(RES_hh_fech!D7=0,0,RES_hh_fech!D7/RES_summary!D$19)</f>
        <v>6.3608236872676915</v>
      </c>
      <c r="E7" s="72">
        <f>IF(RES_hh_fech!E7=0,0,RES_hh_fech!E7/RES_summary!E$19)</f>
        <v>7.5381041631906598</v>
      </c>
      <c r="F7" s="72">
        <f>IF(RES_hh_fech!F7=0,0,RES_hh_fech!F7/RES_summary!F$19)</f>
        <v>8.1934585370688389</v>
      </c>
      <c r="G7" s="72">
        <f>IF(RES_hh_fech!G7=0,0,RES_hh_fech!G7/RES_summary!G$19)</f>
        <v>8.4565937098498871</v>
      </c>
      <c r="H7" s="72">
        <f>IF(RES_hh_fech!H7=0,0,RES_hh_fech!H7/RES_summary!H$19)</f>
        <v>8.6142298138141662</v>
      </c>
      <c r="I7" s="72">
        <f>IF(RES_hh_fech!I7=0,0,RES_hh_fech!I7/RES_summary!I$19)</f>
        <v>8.4090919577220919</v>
      </c>
      <c r="J7" s="72">
        <f>IF(RES_hh_fech!J7=0,0,RES_hh_fech!J7/RES_summary!J$19)</f>
        <v>8.3545847322594913</v>
      </c>
      <c r="K7" s="72">
        <f>IF(RES_hh_fech!K7=0,0,RES_hh_fech!K7/RES_summary!K$19)</f>
        <v>8.3347471520515466</v>
      </c>
      <c r="L7" s="72">
        <f>IF(RES_hh_fech!L7=0,0,RES_hh_fech!L7/RES_summary!L$19)</f>
        <v>9.0011404008429245</v>
      </c>
      <c r="M7" s="72">
        <f>IF(RES_hh_fech!M7=0,0,RES_hh_fech!M7/RES_summary!M$19)</f>
        <v>9.3048751262202494</v>
      </c>
      <c r="N7" s="72">
        <f>IF(RES_hh_fech!N7=0,0,RES_hh_fech!N7/RES_summary!N$19)</f>
        <v>10.095550350966279</v>
      </c>
      <c r="O7" s="72">
        <f>IF(RES_hh_fech!O7=0,0,RES_hh_fech!O7/RES_summary!O$19)</f>
        <v>10.401471847517504</v>
      </c>
      <c r="P7" s="72">
        <f>IF(RES_hh_fech!P7=0,0,RES_hh_fech!P7/RES_summary!P$19)</f>
        <v>10.466479368677518</v>
      </c>
      <c r="Q7" s="72">
        <f>IF(RES_hh_fech!Q7=0,0,RES_hh_fech!Q7/RES_summary!Q$19)</f>
        <v>11.621759223525189</v>
      </c>
      <c r="R7" s="72">
        <f>IF(RES_hh_fech!R7=0,0,RES_hh_fech!R7/RES_summary!R$19)</f>
        <v>12.426150470542799</v>
      </c>
      <c r="S7" s="72">
        <f>IF(RES_hh_fech!S7=0,0,RES_hh_fech!S7/RES_summary!S$19)</f>
        <v>17.308319444784075</v>
      </c>
      <c r="T7" s="72">
        <f>IF(RES_hh_fech!T7=0,0,RES_hh_fech!T7/RES_summary!T$19)</f>
        <v>7.4322860155850528</v>
      </c>
      <c r="U7" s="72">
        <f>IF(RES_hh_fech!U7=0,0,RES_hh_fech!U7/RES_summary!U$19)</f>
        <v>10.578816718609486</v>
      </c>
      <c r="V7" s="72">
        <f>IF(RES_hh_fech!V7=0,0,RES_hh_fech!V7/RES_summary!V$19)</f>
        <v>12.773846793298578</v>
      </c>
      <c r="W7" s="72">
        <f>IF(RES_hh_fech!W7=0,0,RES_hh_fech!W7/RES_summary!W$19)</f>
        <v>17.408328542898882</v>
      </c>
      <c r="X7" s="72">
        <f>IF(RES_hh_fech!X7=0,0,RES_hh_fech!X7/RES_summary!X$19)</f>
        <v>22.817070833331044</v>
      </c>
      <c r="Y7" s="72">
        <f>IF(RES_hh_fech!Y7=0,0,RES_hh_fech!Y7/RES_summary!Y$19)</f>
        <v>19.476384513897546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X8" s="72">
        <f>IF(RES_hh_fech!X8=0,0,RES_hh_fech!X8/RES_summary!X$19)</f>
        <v>0</v>
      </c>
      <c r="Y8" s="72">
        <f>IF(RES_hh_fech!Y8=0,0,RES_hh_fech!Y8/RES_summary!Y$19)</f>
        <v>0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0</v>
      </c>
      <c r="C9" s="72">
        <f>IF(RES_hh_fech!C9=0,0,RES_hh_fech!C9/RES_summary!C$19)</f>
        <v>0</v>
      </c>
      <c r="D9" s="72">
        <f>IF(RES_hh_fech!D9=0,0,RES_hh_fech!D9/RES_summary!D$19)</f>
        <v>0</v>
      </c>
      <c r="E9" s="72">
        <f>IF(RES_hh_fech!E9=0,0,RES_hh_fech!E9/RES_summary!E$19)</f>
        <v>0</v>
      </c>
      <c r="F9" s="72">
        <f>IF(RES_hh_fech!F9=0,0,RES_hh_fech!F9/RES_summary!F$19)</f>
        <v>0</v>
      </c>
      <c r="G9" s="72">
        <f>IF(RES_hh_fech!G9=0,0,RES_hh_fech!G9/RES_summary!G$19)</f>
        <v>0</v>
      </c>
      <c r="H9" s="72">
        <f>IF(RES_hh_fech!H9=0,0,RES_hh_fech!H9/RES_summary!H$19)</f>
        <v>0</v>
      </c>
      <c r="I9" s="72">
        <f>IF(RES_hh_fech!I9=0,0,RES_hh_fech!I9/RES_summary!I$19)</f>
        <v>0</v>
      </c>
      <c r="J9" s="72">
        <f>IF(RES_hh_fech!J9=0,0,RES_hh_fech!J9/RES_summary!J$19)</f>
        <v>0</v>
      </c>
      <c r="K9" s="72">
        <f>IF(RES_hh_fech!K9=0,0,RES_hh_fech!K9/RES_summary!K$19)</f>
        <v>0</v>
      </c>
      <c r="L9" s="72">
        <f>IF(RES_hh_fech!L9=0,0,RES_hh_fech!L9/RES_summary!L$19)</f>
        <v>8.747019800606191</v>
      </c>
      <c r="M9" s="72">
        <f>IF(RES_hh_fech!M9=0,0,RES_hh_fech!M9/RES_summary!M$19)</f>
        <v>6.4619836349813768</v>
      </c>
      <c r="N9" s="72">
        <f>IF(RES_hh_fech!N9=0,0,RES_hh_fech!N9/RES_summary!N$19)</f>
        <v>7.3823107046882948</v>
      </c>
      <c r="O9" s="72">
        <f>IF(RES_hh_fech!O9=0,0,RES_hh_fech!O9/RES_summary!O$19)</f>
        <v>6.5501683778437663</v>
      </c>
      <c r="P9" s="72">
        <f>IF(RES_hh_fech!P9=0,0,RES_hh_fech!P9/RES_summary!P$19)</f>
        <v>7.6304862629821644</v>
      </c>
      <c r="Q9" s="72">
        <f>IF(RES_hh_fech!Q9=0,0,RES_hh_fech!Q9/RES_summary!Q$19)</f>
        <v>8.3209719095069943</v>
      </c>
      <c r="R9" s="72">
        <f>IF(RES_hh_fech!R9=0,0,RES_hh_fech!R9/RES_summary!R$19)</f>
        <v>7.6699485455674381</v>
      </c>
      <c r="S9" s="72">
        <f>IF(RES_hh_fech!S9=0,0,RES_hh_fech!S9/RES_summary!S$19)</f>
        <v>9.840944325593421</v>
      </c>
      <c r="T9" s="72">
        <f>IF(RES_hh_fech!T9=0,0,RES_hh_fech!T9/RES_summary!T$19)</f>
        <v>9.485558112894676</v>
      </c>
      <c r="U9" s="72">
        <f>IF(RES_hh_fech!U9=0,0,RES_hh_fech!U9/RES_summary!U$19)</f>
        <v>11.972692029438816</v>
      </c>
      <c r="V9" s="72">
        <f>IF(RES_hh_fech!V9=0,0,RES_hh_fech!V9/RES_summary!V$19)</f>
        <v>11.406006954734874</v>
      </c>
      <c r="W9" s="72">
        <f>IF(RES_hh_fech!W9=0,0,RES_hh_fech!W9/RES_summary!W$19)</f>
        <v>14.467690345834956</v>
      </c>
      <c r="X9" s="72">
        <f>IF(RES_hh_fech!X9=0,0,RES_hh_fech!X9/RES_summary!X$19)</f>
        <v>13.994756266469583</v>
      </c>
      <c r="Y9" s="72">
        <f>IF(RES_hh_fech!Y9=0,0,RES_hh_fech!Y9/RES_summary!Y$19)</f>
        <v>13.738640210426622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X11" s="72">
        <f>IF(RES_hh_fech!X11=0,0,RES_hh_fech!X11/RES_summary!X$19)</f>
        <v>0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1.4265743772670605</v>
      </c>
      <c r="C12" s="72">
        <f>IF(RES_hh_fech!C12=0,0,RES_hh_fech!C12/RES_summary!C$19)</f>
        <v>1.2891411249376461</v>
      </c>
      <c r="D12" s="72">
        <f>IF(RES_hh_fech!D12=0,0,RES_hh_fech!D12/RES_summary!D$19)</f>
        <v>1.704310410467861</v>
      </c>
      <c r="E12" s="72">
        <f>IF(RES_hh_fech!E12=0,0,RES_hh_fech!E12/RES_summary!E$19)</f>
        <v>2.4426617262909147</v>
      </c>
      <c r="F12" s="72">
        <f>IF(RES_hh_fech!F12=0,0,RES_hh_fech!F12/RES_summary!F$19)</f>
        <v>2.1847410714289923</v>
      </c>
      <c r="G12" s="72">
        <f>IF(RES_hh_fech!G12=0,0,RES_hh_fech!G12/RES_summary!G$19)</f>
        <v>1.9210286882060941</v>
      </c>
      <c r="H12" s="72">
        <f>IF(RES_hh_fech!H12=0,0,RES_hh_fech!H12/RES_summary!H$19)</f>
        <v>2.1180331220044097</v>
      </c>
      <c r="I12" s="72">
        <f>IF(RES_hh_fech!I12=0,0,RES_hh_fech!I12/RES_summary!I$19)</f>
        <v>2.1629026990153681</v>
      </c>
      <c r="J12" s="72">
        <f>IF(RES_hh_fech!J12=0,0,RES_hh_fech!J12/RES_summary!J$19)</f>
        <v>1.8956224784437354</v>
      </c>
      <c r="K12" s="72">
        <f>IF(RES_hh_fech!K12=0,0,RES_hh_fech!K12/RES_summary!K$19)</f>
        <v>1.5676643127792105</v>
      </c>
      <c r="L12" s="72">
        <f>IF(RES_hh_fech!L12=0,0,RES_hh_fech!L12/RES_summary!L$19)</f>
        <v>2.2703358167471008</v>
      </c>
      <c r="M12" s="72">
        <f>IF(RES_hh_fech!M12=0,0,RES_hh_fech!M12/RES_summary!M$19)</f>
        <v>2.0850644947056245</v>
      </c>
      <c r="N12" s="72">
        <f>IF(RES_hh_fech!N12=0,0,RES_hh_fech!N12/RES_summary!N$19)</f>
        <v>2.4178991688310179</v>
      </c>
      <c r="O12" s="72">
        <f>IF(RES_hh_fech!O12=0,0,RES_hh_fech!O12/RES_summary!O$19)</f>
        <v>2.2953899830672135</v>
      </c>
      <c r="P12" s="72">
        <f>IF(RES_hh_fech!P12=0,0,RES_hh_fech!P12/RES_summary!P$19)</f>
        <v>2.1286071521510581</v>
      </c>
      <c r="Q12" s="72">
        <f>IF(RES_hh_fech!Q12=0,0,RES_hh_fech!Q12/RES_summary!Q$19)</f>
        <v>2.6984467852211549</v>
      </c>
      <c r="R12" s="72">
        <f>IF(RES_hh_fech!R12=0,0,RES_hh_fech!R12/RES_summary!R$19)</f>
        <v>2.1215349050211363</v>
      </c>
      <c r="S12" s="72">
        <f>IF(RES_hh_fech!S12=0,0,RES_hh_fech!S12/RES_summary!S$19)</f>
        <v>2.744486580761679</v>
      </c>
      <c r="T12" s="72">
        <f>IF(RES_hh_fech!T12=0,0,RES_hh_fech!T12/RES_summary!T$19)</f>
        <v>2.54056950691924</v>
      </c>
      <c r="U12" s="72">
        <f>IF(RES_hh_fech!U12=0,0,RES_hh_fech!U12/RES_summary!U$19)</f>
        <v>2.8077942270424714</v>
      </c>
      <c r="V12" s="72">
        <f>IF(RES_hh_fech!V12=0,0,RES_hh_fech!V12/RES_summary!V$19)</f>
        <v>2.7663712611422944</v>
      </c>
      <c r="W12" s="72">
        <f>IF(RES_hh_fech!W12=0,0,RES_hh_fech!W12/RES_summary!W$19)</f>
        <v>3.1999710500064595</v>
      </c>
      <c r="X12" s="72">
        <f>IF(RES_hh_fech!X12=0,0,RES_hh_fech!X12/RES_summary!X$19)</f>
        <v>3.347884646251539</v>
      </c>
      <c r="Y12" s="72">
        <f>IF(RES_hh_fech!Y12=0,0,RES_hh_fech!Y12/RES_summary!Y$19)</f>
        <v>3.4124071207972144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5.206459627176895</v>
      </c>
      <c r="C13" s="74">
        <f>IF(RES_hh_fech!C13=0,0,RES_hh_fech!C13/RES_summary!C$19)</f>
        <v>3.2914508712101513</v>
      </c>
      <c r="D13" s="74">
        <f>IF(RES_hh_fech!D13=0,0,RES_hh_fech!D13/RES_summary!D$19)</f>
        <v>4.5799435024017363</v>
      </c>
      <c r="E13" s="74">
        <f>IF(RES_hh_fech!E13=0,0,RES_hh_fech!E13/RES_summary!E$19)</f>
        <v>6.1131509476830317</v>
      </c>
      <c r="F13" s="74">
        <f>IF(RES_hh_fech!F13=0,0,RES_hh_fech!F13/RES_summary!F$19)</f>
        <v>6.7497618806793573</v>
      </c>
      <c r="G13" s="74">
        <f>IF(RES_hh_fech!G13=0,0,RES_hh_fech!G13/RES_summary!G$19)</f>
        <v>5.9562752859730876</v>
      </c>
      <c r="H13" s="74">
        <f>IF(RES_hh_fech!H13=0,0,RES_hh_fech!H13/RES_summary!H$19)</f>
        <v>6.915292800860664</v>
      </c>
      <c r="I13" s="74">
        <f>IF(RES_hh_fech!I13=0,0,RES_hh_fech!I13/RES_summary!I$19)</f>
        <v>6.7744011927398819</v>
      </c>
      <c r="J13" s="74">
        <f>IF(RES_hh_fech!J13=0,0,RES_hh_fech!J13/RES_summary!J$19)</f>
        <v>7.0625960631733919</v>
      </c>
      <c r="K13" s="74">
        <f>IF(RES_hh_fech!K13=0,0,RES_hh_fech!K13/RES_summary!K$19)</f>
        <v>5.3360373665453897</v>
      </c>
      <c r="L13" s="74">
        <f>IF(RES_hh_fech!L13=0,0,RES_hh_fech!L13/RES_summary!L$19)</f>
        <v>9.0765809551305345</v>
      </c>
      <c r="M13" s="74">
        <f>IF(RES_hh_fech!M13=0,0,RES_hh_fech!M13/RES_summary!M$19)</f>
        <v>8.7286309500305972</v>
      </c>
      <c r="N13" s="74">
        <f>IF(RES_hh_fech!N13=0,0,RES_hh_fech!N13/RES_summary!N$19)</f>
        <v>8.9622735126003032</v>
      </c>
      <c r="O13" s="74">
        <f>IF(RES_hh_fech!O13=0,0,RES_hh_fech!O13/RES_summary!O$19)</f>
        <v>8.6509695497230119</v>
      </c>
      <c r="P13" s="74">
        <f>IF(RES_hh_fech!P13=0,0,RES_hh_fech!P13/RES_summary!P$19)</f>
        <v>8.1073981700389055</v>
      </c>
      <c r="Q13" s="74">
        <f>IF(RES_hh_fech!Q13=0,0,RES_hh_fech!Q13/RES_summary!Q$19)</f>
        <v>8.2954492439317153</v>
      </c>
      <c r="R13" s="74">
        <f>IF(RES_hh_fech!R13=0,0,RES_hh_fech!R13/RES_summary!R$19)</f>
        <v>6.3547614389922549</v>
      </c>
      <c r="S13" s="74">
        <f>IF(RES_hh_fech!S13=0,0,RES_hh_fech!S13/RES_summary!S$19)</f>
        <v>13.868962615985643</v>
      </c>
      <c r="T13" s="74">
        <f>IF(RES_hh_fech!T13=0,0,RES_hh_fech!T13/RES_summary!T$19)</f>
        <v>12.109449370891962</v>
      </c>
      <c r="U13" s="74">
        <f>IF(RES_hh_fech!U13=0,0,RES_hh_fech!U13/RES_summary!U$19)</f>
        <v>10.065377457842702</v>
      </c>
      <c r="V13" s="74">
        <f>IF(RES_hh_fech!V13=0,0,RES_hh_fech!V13/RES_summary!V$19)</f>
        <v>11.967788697107196</v>
      </c>
      <c r="W13" s="74">
        <f>IF(RES_hh_fech!W13=0,0,RES_hh_fech!W13/RES_summary!W$19)</f>
        <v>13.556077754858183</v>
      </c>
      <c r="X13" s="74">
        <f>IF(RES_hh_fech!X13=0,0,RES_hh_fech!X13/RES_summary!X$19)</f>
        <v>15.931428881325409</v>
      </c>
      <c r="Y13" s="74">
        <f>IF(RES_hh_fech!Y13=0,0,RES_hh_fech!Y13/RES_summary!Y$19)</f>
        <v>15.60946704260215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4.4637059171994904E-2</v>
      </c>
      <c r="C14" s="76">
        <f>IF(RES_hh_fech!C14=0,0,RES_hh_fech!C14/RES_summary!C$19)</f>
        <v>4.3345965520999542E-2</v>
      </c>
      <c r="D14" s="76">
        <f>IF(RES_hh_fech!D14=0,0,RES_hh_fech!D14/RES_summary!D$19)</f>
        <v>6.9135076880083829E-2</v>
      </c>
      <c r="E14" s="76">
        <f>IF(RES_hh_fech!E14=0,0,RES_hh_fech!E14/RES_summary!E$19)</f>
        <v>7.4192473614988486E-2</v>
      </c>
      <c r="F14" s="76">
        <f>IF(RES_hh_fech!F14=0,0,RES_hh_fech!F14/RES_summary!F$19)</f>
        <v>8.1338687932713358E-2</v>
      </c>
      <c r="G14" s="76">
        <f>IF(RES_hh_fech!G14=0,0,RES_hh_fech!G14/RES_summary!G$19)</f>
        <v>8.6245336713166448E-2</v>
      </c>
      <c r="H14" s="76">
        <f>IF(RES_hh_fech!H14=0,0,RES_hh_fech!H14/RES_summary!H$19)</f>
        <v>8.8793544529241791E-2</v>
      </c>
      <c r="I14" s="76">
        <f>IF(RES_hh_fech!I14=0,0,RES_hh_fech!I14/RES_summary!I$19)</f>
        <v>8.0969049887920849E-2</v>
      </c>
      <c r="J14" s="76">
        <f>IF(RES_hh_fech!J14=0,0,RES_hh_fech!J14/RES_summary!J$19)</f>
        <v>7.9547305347429723E-2</v>
      </c>
      <c r="K14" s="76">
        <f>IF(RES_hh_fech!K14=0,0,RES_hh_fech!K14/RES_summary!K$19)</f>
        <v>8.6909627925911462E-2</v>
      </c>
      <c r="L14" s="76">
        <f>IF(RES_hh_fech!L14=0,0,RES_hh_fech!L14/RES_summary!L$19)</f>
        <v>8.9466466618314561E-2</v>
      </c>
      <c r="M14" s="76">
        <f>IF(RES_hh_fech!M14=0,0,RES_hh_fech!M14/RES_summary!M$19)</f>
        <v>8.0506420418848562E-2</v>
      </c>
      <c r="N14" s="76">
        <f>IF(RES_hh_fech!N14=0,0,RES_hh_fech!N14/RES_summary!N$19)</f>
        <v>7.5267030419398306E-2</v>
      </c>
      <c r="O14" s="76">
        <f>IF(RES_hh_fech!O14=0,0,RES_hh_fech!O14/RES_summary!O$19)</f>
        <v>9.6988464924224291E-2</v>
      </c>
      <c r="P14" s="76">
        <f>IF(RES_hh_fech!P14=0,0,RES_hh_fech!P14/RES_summary!P$19)</f>
        <v>9.061655420970989E-2</v>
      </c>
      <c r="Q14" s="76">
        <f>IF(RES_hh_fech!Q14=0,0,RES_hh_fech!Q14/RES_summary!Q$19)</f>
        <v>0.1230751661307951</v>
      </c>
      <c r="R14" s="76">
        <f>IF(RES_hh_fech!R14=0,0,RES_hh_fech!R14/RES_summary!R$19)</f>
        <v>8.9210155559787382E-2</v>
      </c>
      <c r="S14" s="76">
        <f>IF(RES_hh_fech!S14=0,0,RES_hh_fech!S14/RES_summary!S$19)</f>
        <v>0.15522172264650538</v>
      </c>
      <c r="T14" s="76">
        <f>IF(RES_hh_fech!T14=0,0,RES_hh_fech!T14/RES_summary!T$19)</f>
        <v>0.12980417257101476</v>
      </c>
      <c r="U14" s="76">
        <f>IF(RES_hh_fech!U14=0,0,RES_hh_fech!U14/RES_summary!U$19)</f>
        <v>0.1795641065516948</v>
      </c>
      <c r="V14" s="76">
        <f>IF(RES_hh_fech!V14=0,0,RES_hh_fech!V14/RES_summary!V$19)</f>
        <v>0.18235951494046226</v>
      </c>
      <c r="W14" s="76">
        <f>IF(RES_hh_fech!W14=0,0,RES_hh_fech!W14/RES_summary!W$19)</f>
        <v>0.17478821106887385</v>
      </c>
      <c r="X14" s="76">
        <f>IF(RES_hh_fech!X14=0,0,RES_hh_fech!X14/RES_summary!X$19)</f>
        <v>0.20973778056001452</v>
      </c>
      <c r="Y14" s="76">
        <f>IF(RES_hh_fech!Y14=0,0,RES_hh_fech!Y14/RES_summary!Y$19)</f>
        <v>0.15688573874117662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7.4965432476149525</v>
      </c>
      <c r="C15" s="69">
        <f>IF(RES_hh_fech!C15=0,0,RES_hh_fech!C15/RES_summary!C$19)</f>
        <v>8.3452212086757882</v>
      </c>
      <c r="D15" s="69">
        <f>IF(RES_hh_fech!D15=0,0,RES_hh_fech!D15/RES_summary!D$19)</f>
        <v>6.4205748831990181</v>
      </c>
      <c r="E15" s="69">
        <f>IF(RES_hh_fech!E15=0,0,RES_hh_fech!E15/RES_summary!E$19)</f>
        <v>9.47447118184229</v>
      </c>
      <c r="F15" s="69">
        <f>IF(RES_hh_fech!F15=0,0,RES_hh_fech!F15/RES_summary!F$19)</f>
        <v>4.8900117298860151</v>
      </c>
      <c r="G15" s="69">
        <f>IF(RES_hh_fech!G15=0,0,RES_hh_fech!G15/RES_summary!G$19)</f>
        <v>4.6074771295202579</v>
      </c>
      <c r="H15" s="69">
        <f>IF(RES_hh_fech!H15=0,0,RES_hh_fech!H15/RES_summary!H$19)</f>
        <v>5.8999575319755504</v>
      </c>
      <c r="I15" s="69">
        <f>IF(RES_hh_fech!I15=0,0,RES_hh_fech!I15/RES_summary!I$19)</f>
        <v>6.0796397246233242</v>
      </c>
      <c r="J15" s="69">
        <f>IF(RES_hh_fech!J15=0,0,RES_hh_fech!J15/RES_summary!J$19)</f>
        <v>5.1761166466090609</v>
      </c>
      <c r="K15" s="69">
        <f>IF(RES_hh_fech!K15=0,0,RES_hh_fech!K15/RES_summary!K$19)</f>
        <v>5.5367482136051214</v>
      </c>
      <c r="L15" s="69">
        <f>IF(RES_hh_fech!L15=0,0,RES_hh_fech!L15/RES_summary!L$19)</f>
        <v>4.5627413626921527</v>
      </c>
      <c r="M15" s="69">
        <f>IF(RES_hh_fech!M15=0,0,RES_hh_fech!M15/RES_summary!M$19)</f>
        <v>4.9192542813025781</v>
      </c>
      <c r="N15" s="69">
        <f>IF(RES_hh_fech!N15=0,0,RES_hh_fech!N15/RES_summary!N$19)</f>
        <v>8.5010264564801989</v>
      </c>
      <c r="O15" s="69">
        <f>IF(RES_hh_fech!O15=0,0,RES_hh_fech!O15/RES_summary!O$19)</f>
        <v>5.900018722785938</v>
      </c>
      <c r="P15" s="69">
        <f>IF(RES_hh_fech!P15=0,0,RES_hh_fech!P15/RES_summary!P$19)</f>
        <v>5.8999231288227927</v>
      </c>
      <c r="Q15" s="69">
        <f>IF(RES_hh_fech!Q15=0,0,RES_hh_fech!Q15/RES_summary!Q$19)</f>
        <v>5.4511949905272283</v>
      </c>
      <c r="R15" s="69">
        <f>IF(RES_hh_fech!R15=0,0,RES_hh_fech!R15/RES_summary!R$19)</f>
        <v>5.121996500079379</v>
      </c>
      <c r="S15" s="69">
        <f>IF(RES_hh_fech!S15=0,0,RES_hh_fech!S15/RES_summary!S$19)</f>
        <v>6.9127416332521303</v>
      </c>
      <c r="T15" s="69">
        <f>IF(RES_hh_fech!T15=0,0,RES_hh_fech!T15/RES_summary!T$19)</f>
        <v>5.7895870328727428</v>
      </c>
      <c r="U15" s="69">
        <f>IF(RES_hh_fech!U15=0,0,RES_hh_fech!U15/RES_summary!U$19)</f>
        <v>6.1748063971092666</v>
      </c>
      <c r="V15" s="69">
        <f>IF(RES_hh_fech!V15=0,0,RES_hh_fech!V15/RES_summary!V$19)</f>
        <v>6.4771147378809673</v>
      </c>
      <c r="W15" s="69">
        <f>IF(RES_hh_fech!W15=0,0,RES_hh_fech!W15/RES_summary!W$19)</f>
        <v>8.8581229053004389</v>
      </c>
      <c r="X15" s="69">
        <f>IF(RES_hh_fech!X15=0,0,RES_hh_fech!X15/RES_summary!X$19)</f>
        <v>7.8079113739884747</v>
      </c>
      <c r="Y15" s="69">
        <f>IF(RES_hh_fech!Y15=0,0,RES_hh_fech!Y15/RES_summary!Y$19)</f>
        <v>6.4138054576785466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7.4965432476149525</v>
      </c>
      <c r="C16" s="72">
        <f>IF(RES_hh_fech!C16=0,0,RES_hh_fech!C16/RES_summary!C$19)</f>
        <v>8.3452212086757882</v>
      </c>
      <c r="D16" s="72">
        <f>IF(RES_hh_fech!D16=0,0,RES_hh_fech!D16/RES_summary!D$19)</f>
        <v>6.4205748831990181</v>
      </c>
      <c r="E16" s="72">
        <f>IF(RES_hh_fech!E16=0,0,RES_hh_fech!E16/RES_summary!E$19)</f>
        <v>9.47447118184229</v>
      </c>
      <c r="F16" s="72">
        <f>IF(RES_hh_fech!F16=0,0,RES_hh_fech!F16/RES_summary!F$19)</f>
        <v>4.8900117298860151</v>
      </c>
      <c r="G16" s="72">
        <f>IF(RES_hh_fech!G16=0,0,RES_hh_fech!G16/RES_summary!G$19)</f>
        <v>4.6074771295202579</v>
      </c>
      <c r="H16" s="72">
        <f>IF(RES_hh_fech!H16=0,0,RES_hh_fech!H16/RES_summary!H$19)</f>
        <v>5.8999575319755504</v>
      </c>
      <c r="I16" s="72">
        <f>IF(RES_hh_fech!I16=0,0,RES_hh_fech!I16/RES_summary!I$19)</f>
        <v>6.0796397246233242</v>
      </c>
      <c r="J16" s="72">
        <f>IF(RES_hh_fech!J16=0,0,RES_hh_fech!J16/RES_summary!J$19)</f>
        <v>5.1761166466090609</v>
      </c>
      <c r="K16" s="72">
        <f>IF(RES_hh_fech!K16=0,0,RES_hh_fech!K16/RES_summary!K$19)</f>
        <v>5.5367482136051214</v>
      </c>
      <c r="L16" s="72">
        <f>IF(RES_hh_fech!L16=0,0,RES_hh_fech!L16/RES_summary!L$19)</f>
        <v>4.5627413626921527</v>
      </c>
      <c r="M16" s="72">
        <f>IF(RES_hh_fech!M16=0,0,RES_hh_fech!M16/RES_summary!M$19)</f>
        <v>4.9192542813025781</v>
      </c>
      <c r="N16" s="72">
        <f>IF(RES_hh_fech!N16=0,0,RES_hh_fech!N16/RES_summary!N$19)</f>
        <v>8.5010264564801989</v>
      </c>
      <c r="O16" s="72">
        <f>IF(RES_hh_fech!O16=0,0,RES_hh_fech!O16/RES_summary!O$19)</f>
        <v>5.900018722785938</v>
      </c>
      <c r="P16" s="72">
        <f>IF(RES_hh_fech!P16=0,0,RES_hh_fech!P16/RES_summary!P$19)</f>
        <v>5.8999231288227927</v>
      </c>
      <c r="Q16" s="72">
        <f>IF(RES_hh_fech!Q16=0,0,RES_hh_fech!Q16/RES_summary!Q$19)</f>
        <v>5.4511949905272283</v>
      </c>
      <c r="R16" s="72">
        <f>IF(RES_hh_fech!R16=0,0,RES_hh_fech!R16/RES_summary!R$19)</f>
        <v>5.121996500079379</v>
      </c>
      <c r="S16" s="72">
        <f>IF(RES_hh_fech!S16=0,0,RES_hh_fech!S16/RES_summary!S$19)</f>
        <v>6.9127416332521303</v>
      </c>
      <c r="T16" s="72">
        <f>IF(RES_hh_fech!T16=0,0,RES_hh_fech!T16/RES_summary!T$19)</f>
        <v>5.7895870328727428</v>
      </c>
      <c r="U16" s="72">
        <f>IF(RES_hh_fech!U16=0,0,RES_hh_fech!U16/RES_summary!U$19)</f>
        <v>6.1748063971092666</v>
      </c>
      <c r="V16" s="72">
        <f>IF(RES_hh_fech!V16=0,0,RES_hh_fech!V16/RES_summary!V$19)</f>
        <v>6.4771147378809673</v>
      </c>
      <c r="W16" s="72">
        <f>IF(RES_hh_fech!W16=0,0,RES_hh_fech!W16/RES_summary!W$19)</f>
        <v>8.8581229053004389</v>
      </c>
      <c r="X16" s="72">
        <f>IF(RES_hh_fech!X16=0,0,RES_hh_fech!X16/RES_summary!X$19)</f>
        <v>7.8079113739884747</v>
      </c>
      <c r="Y16" s="72">
        <f>IF(RES_hh_fech!Y16=0,0,RES_hh_fech!Y16/RES_summary!Y$19)</f>
        <v>6.4138054576785466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14.249162771295131</v>
      </c>
      <c r="C17" s="69">
        <f>IF(RES_hh_fech!C17=0,0,RES_hh_fech!C17/RES_summary!C$19)</f>
        <v>11.832991230551002</v>
      </c>
      <c r="D17" s="69">
        <f>IF(RES_hh_fech!D17=0,0,RES_hh_fech!D17/RES_summary!D$19)</f>
        <v>14.211250815183867</v>
      </c>
      <c r="E17" s="69">
        <f>IF(RES_hh_fech!E17=0,0,RES_hh_fech!E17/RES_summary!E$19)</f>
        <v>13.719500290238468</v>
      </c>
      <c r="F17" s="69">
        <f>IF(RES_hh_fech!F17=0,0,RES_hh_fech!F17/RES_summary!F$19)</f>
        <v>16.382674497590447</v>
      </c>
      <c r="G17" s="69">
        <f>IF(RES_hh_fech!G17=0,0,RES_hh_fech!G17/RES_summary!G$19)</f>
        <v>16.653406111561114</v>
      </c>
      <c r="H17" s="69">
        <f>IF(RES_hh_fech!H17=0,0,RES_hh_fech!H17/RES_summary!H$19)</f>
        <v>16.913420816822523</v>
      </c>
      <c r="I17" s="69">
        <f>IF(RES_hh_fech!I17=0,0,RES_hh_fech!I17/RES_summary!I$19)</f>
        <v>16.413483153144792</v>
      </c>
      <c r="J17" s="69">
        <f>IF(RES_hh_fech!J17=0,0,RES_hh_fech!J17/RES_summary!J$19)</f>
        <v>16.05156653293151</v>
      </c>
      <c r="K17" s="69">
        <f>IF(RES_hh_fech!K17=0,0,RES_hh_fech!K17/RES_summary!K$19)</f>
        <v>10.666128607650446</v>
      </c>
      <c r="L17" s="69">
        <f>IF(RES_hh_fech!L17=0,0,RES_hh_fech!L17/RES_summary!L$19)</f>
        <v>12.789454238093501</v>
      </c>
      <c r="M17" s="69">
        <f>IF(RES_hh_fech!M17=0,0,RES_hh_fech!M17/RES_summary!M$19)</f>
        <v>12.666318802172942</v>
      </c>
      <c r="N17" s="69">
        <f>IF(RES_hh_fech!N17=0,0,RES_hh_fech!N17/RES_summary!N$19)</f>
        <v>10.568101948246394</v>
      </c>
      <c r="O17" s="69">
        <f>IF(RES_hh_fech!O17=0,0,RES_hh_fech!O17/RES_summary!O$19)</f>
        <v>11.644985552146238</v>
      </c>
      <c r="P17" s="69">
        <f>IF(RES_hh_fech!P17=0,0,RES_hh_fech!P17/RES_summary!P$19)</f>
        <v>11.31639245968287</v>
      </c>
      <c r="Q17" s="69">
        <f>IF(RES_hh_fech!Q17=0,0,RES_hh_fech!Q17/RES_summary!Q$19)</f>
        <v>11.787568037179099</v>
      </c>
      <c r="R17" s="69">
        <f>IF(RES_hh_fech!R17=0,0,RES_hh_fech!R17/RES_summary!R$19)</f>
        <v>11.223581177115717</v>
      </c>
      <c r="S17" s="69">
        <f>IF(RES_hh_fech!S17=0,0,RES_hh_fech!S17/RES_summary!S$19)</f>
        <v>11.737875031004551</v>
      </c>
      <c r="T17" s="69">
        <f>IF(RES_hh_fech!T17=0,0,RES_hh_fech!T17/RES_summary!T$19)</f>
        <v>14.037463095400446</v>
      </c>
      <c r="U17" s="69">
        <f>IF(RES_hh_fech!U17=0,0,RES_hh_fech!U17/RES_summary!U$19)</f>
        <v>13.990985813636708</v>
      </c>
      <c r="V17" s="69">
        <f>IF(RES_hh_fech!V17=0,0,RES_hh_fech!V17/RES_summary!V$19)</f>
        <v>13.017106613609396</v>
      </c>
      <c r="W17" s="69">
        <f>IF(RES_hh_fech!W17=0,0,RES_hh_fech!W17/RES_summary!W$19)</f>
        <v>11.309962969312444</v>
      </c>
      <c r="X17" s="69">
        <f>IF(RES_hh_fech!X17=0,0,RES_hh_fech!X17/RES_summary!X$19)</f>
        <v>13.090700896583627</v>
      </c>
      <c r="Y17" s="69">
        <f>IF(RES_hh_fech!Y17=0,0,RES_hh_fech!Y17/RES_summary!Y$19)</f>
        <v>11.637907136713306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X21" s="72">
        <f>IF(RES_hh_fech!X21=0,0,RES_hh_fech!X21/RES_summary!X$19)</f>
        <v>0</v>
      </c>
      <c r="Y21" s="72">
        <f>IF(RES_hh_fech!Y21=0,0,RES_hh_fech!Y21/RES_summary!Y$19)</f>
        <v>0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X22" s="72">
        <f>IF(RES_hh_fech!X22=0,0,RES_hh_fech!X22/RES_summary!X$19)</f>
        <v>0</v>
      </c>
      <c r="Y22" s="72">
        <f>IF(RES_hh_fech!Y22=0,0,RES_hh_fech!Y22/RES_summary!Y$19)</f>
        <v>0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14.249162771295131</v>
      </c>
      <c r="C25" s="74">
        <f>IF(RES_hh_fech!C25=0,0,RES_hh_fech!C25/RES_summary!C$19)</f>
        <v>11.832991230551002</v>
      </c>
      <c r="D25" s="74">
        <f>IF(RES_hh_fech!D25=0,0,RES_hh_fech!D25/RES_summary!D$19)</f>
        <v>14.013943142421509</v>
      </c>
      <c r="E25" s="74">
        <f>IF(RES_hh_fech!E25=0,0,RES_hh_fech!E25/RES_summary!E$19)</f>
        <v>13.465765919830442</v>
      </c>
      <c r="F25" s="74">
        <f>IF(RES_hh_fech!F25=0,0,RES_hh_fech!F25/RES_summary!F$19)</f>
        <v>16.054345885223281</v>
      </c>
      <c r="G25" s="74">
        <f>IF(RES_hh_fech!G25=0,0,RES_hh_fech!G25/RES_summary!G$19)</f>
        <v>16.233292483158333</v>
      </c>
      <c r="H25" s="74">
        <f>IF(RES_hh_fech!H25=0,0,RES_hh_fech!H25/RES_summary!H$19)</f>
        <v>16.405916533512404</v>
      </c>
      <c r="I25" s="74">
        <f>IF(RES_hh_fech!I25=0,0,RES_hh_fech!I25/RES_summary!I$19)</f>
        <v>15.803091926134282</v>
      </c>
      <c r="J25" s="74">
        <f>IF(RES_hh_fech!J25=0,0,RES_hh_fech!J25/RES_summary!J$19)</f>
        <v>15.364359273108906</v>
      </c>
      <c r="K25" s="74">
        <f>IF(RES_hh_fech!K25=0,0,RES_hh_fech!K25/RES_summary!K$19)</f>
        <v>9.9761590329195613</v>
      </c>
      <c r="L25" s="74">
        <f>IF(RES_hh_fech!L25=0,0,RES_hh_fech!L25/RES_summary!L$19)</f>
        <v>10.200566371227316</v>
      </c>
      <c r="M25" s="74">
        <f>IF(RES_hh_fech!M25=0,0,RES_hh_fech!M25/RES_summary!M$19)</f>
        <v>9.9726220729081039</v>
      </c>
      <c r="N25" s="74">
        <f>IF(RES_hh_fech!N25=0,0,RES_hh_fech!N25/RES_summary!N$19)</f>
        <v>7.6820572860923688</v>
      </c>
      <c r="O25" s="74">
        <f>IF(RES_hh_fech!O25=0,0,RES_hh_fech!O25/RES_summary!O$19)</f>
        <v>8.6864687459381553</v>
      </c>
      <c r="P25" s="74">
        <f>IF(RES_hh_fech!P25=0,0,RES_hh_fech!P25/RES_summary!P$19)</f>
        <v>8.2835350730582338</v>
      </c>
      <c r="Q25" s="74">
        <f>IF(RES_hh_fech!Q25=0,0,RES_hh_fech!Q25/RES_summary!Q$19)</f>
        <v>8.8013866619780998</v>
      </c>
      <c r="R25" s="74">
        <f>IF(RES_hh_fech!R25=0,0,RES_hh_fech!R25/RES_summary!R$19)</f>
        <v>8.2647073024291657</v>
      </c>
      <c r="S25" s="74">
        <f>IF(RES_hh_fech!S25=0,0,RES_hh_fech!S25/RES_summary!S$19)</f>
        <v>8.8577604439544988</v>
      </c>
      <c r="T25" s="74">
        <f>IF(RES_hh_fech!T25=0,0,RES_hh_fech!T25/RES_summary!T$19)</f>
        <v>11.268853189435738</v>
      </c>
      <c r="U25" s="74">
        <f>IF(RES_hh_fech!U25=0,0,RES_hh_fech!U25/RES_summary!U$19)</f>
        <v>11.35890972806309</v>
      </c>
      <c r="V25" s="74">
        <f>IF(RES_hh_fech!V25=0,0,RES_hh_fech!V25/RES_summary!V$19)</f>
        <v>10.520042690053726</v>
      </c>
      <c r="W25" s="74">
        <f>IF(RES_hh_fech!W25=0,0,RES_hh_fech!W25/RES_summary!W$19)</f>
        <v>9.5717090781510805</v>
      </c>
      <c r="X25" s="74">
        <f>IF(RES_hh_fech!X25=0,0,RES_hh_fech!X25/RES_summary!X$19)</f>
        <v>11.565220961247942</v>
      </c>
      <c r="Y25" s="74">
        <f>IF(RES_hh_fech!Y25=0,0,RES_hh_fech!Y25/RES_summary!Y$19)</f>
        <v>10.337902903904734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6.2120648593499599</v>
      </c>
      <c r="E26" s="77">
        <f>IF(RES_hh_fech!E26=0,0,RES_hh_fech!E26/RES_summary!E$19)</f>
        <v>6.0633870973830488</v>
      </c>
      <c r="F26" s="77">
        <f>IF(RES_hh_fech!F26=0,0,RES_hh_fech!F26/RES_summary!F$19)</f>
        <v>7.3050493818688702</v>
      </c>
      <c r="G26" s="77">
        <f>IF(RES_hh_fech!G26=0,0,RES_hh_fech!G26/RES_summary!G$19)</f>
        <v>7.513630331789332</v>
      </c>
      <c r="H26" s="77">
        <f>IF(RES_hh_fech!H26=0,0,RES_hh_fech!H26/RES_summary!H$19)</f>
        <v>7.7277702760590339</v>
      </c>
      <c r="I26" s="77">
        <f>IF(RES_hh_fech!I26=0,0,RES_hh_fech!I26/RES_summary!I$19)</f>
        <v>7.5884667920926043</v>
      </c>
      <c r="J26" s="77">
        <f>IF(RES_hh_fech!J26=0,0,RES_hh_fech!J26/RES_summary!J$19)</f>
        <v>7.468928885031116</v>
      </c>
      <c r="K26" s="77">
        <f>IF(RES_hh_fech!K26=0,0,RES_hh_fech!K26/RES_summary!K$19)</f>
        <v>3.3758910601568619</v>
      </c>
      <c r="L26" s="77">
        <f>IF(RES_hh_fech!L26=0,0,RES_hh_fech!L26/RES_summary!L$19)</f>
        <v>7.3370635383233536</v>
      </c>
      <c r="M26" s="77">
        <f>IF(RES_hh_fech!M26=0,0,RES_hh_fech!M26/RES_summary!M$19)</f>
        <v>6.768823718139938</v>
      </c>
      <c r="N26" s="77">
        <f>IF(RES_hh_fech!N26=0,0,RES_hh_fech!N26/RES_summary!N$19)</f>
        <v>6.5424829078223494</v>
      </c>
      <c r="O26" s="77">
        <f>IF(RES_hh_fech!O26=0,0,RES_hh_fech!O26/RES_summary!O$19)</f>
        <v>6.8313750180566375</v>
      </c>
      <c r="P26" s="77">
        <f>IF(RES_hh_fech!P26=0,0,RES_hh_fech!P26/RES_summary!P$19)</f>
        <v>6.9730602624010576</v>
      </c>
      <c r="Q26" s="77">
        <f>IF(RES_hh_fech!Q26=0,0,RES_hh_fech!Q26/RES_summary!Q$19)</f>
        <v>7.1348316396626039</v>
      </c>
      <c r="R26" s="77">
        <f>IF(RES_hh_fech!R26=0,0,RES_hh_fech!R26/RES_summary!R$19)</f>
        <v>7.0769831231808187</v>
      </c>
      <c r="S26" s="77">
        <f>IF(RES_hh_fech!S26=0,0,RES_hh_fech!S26/RES_summary!S$19)</f>
        <v>7.173443144329176</v>
      </c>
      <c r="T26" s="77">
        <f>IF(RES_hh_fech!T26=0,0,RES_hh_fech!T26/RES_summary!T$19)</f>
        <v>7.3302038546045756</v>
      </c>
      <c r="U26" s="77">
        <f>IF(RES_hh_fech!U26=0,0,RES_hh_fech!U26/RES_summary!U$19)</f>
        <v>7.6739096796621</v>
      </c>
      <c r="V26" s="77">
        <f>IF(RES_hh_fech!V26=0,0,RES_hh_fech!V26/RES_summary!V$19)</f>
        <v>7.9501365950812088</v>
      </c>
      <c r="W26" s="77">
        <f>IF(RES_hh_fech!W26=0,0,RES_hh_fech!W26/RES_summary!W$19)</f>
        <v>6.6564889817559205</v>
      </c>
      <c r="X26" s="77">
        <f>IF(RES_hh_fech!X26=0,0,RES_hh_fech!X26/RES_summary!X$19)</f>
        <v>5.6827903531688166</v>
      </c>
      <c r="Y26" s="77">
        <f>IF(RES_hh_fech!Y26=0,0,RES_hh_fech!Y26/RES_summary!Y$19)</f>
        <v>5.4204623817009088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11.059979844339448</v>
      </c>
      <c r="C27" s="69">
        <f>IF(RES_hh_fech!C27=0,0,RES_hh_fech!C27/RES_summary!C$19)</f>
        <v>10.095233481813054</v>
      </c>
      <c r="D27" s="69">
        <f>IF(RES_hh_fech!D27=0,0,RES_hh_fech!D27/RES_summary!D$19)</f>
        <v>10.077326216036536</v>
      </c>
      <c r="E27" s="69">
        <f>IF(RES_hh_fech!E27=0,0,RES_hh_fech!E27/RES_summary!E$19)</f>
        <v>9.3908562289373751</v>
      </c>
      <c r="F27" s="69">
        <f>IF(RES_hh_fech!F27=0,0,RES_hh_fech!F27/RES_summary!F$19)</f>
        <v>10.546681870356418</v>
      </c>
      <c r="G27" s="69">
        <f>IF(RES_hh_fech!G27=0,0,RES_hh_fech!G27/RES_summary!G$19)</f>
        <v>10.201045207679256</v>
      </c>
      <c r="H27" s="69">
        <f>IF(RES_hh_fech!H27=0,0,RES_hh_fech!H27/RES_summary!H$19)</f>
        <v>9.0327667875719726</v>
      </c>
      <c r="I27" s="69">
        <f>IF(RES_hh_fech!I27=0,0,RES_hh_fech!I27/RES_summary!I$19)</f>
        <v>8.3742460465626571</v>
      </c>
      <c r="J27" s="69">
        <f>IF(RES_hh_fech!J27=0,0,RES_hh_fech!J27/RES_summary!J$19)</f>
        <v>9.3398936941568689</v>
      </c>
      <c r="K27" s="69">
        <f>IF(RES_hh_fech!K27=0,0,RES_hh_fech!K27/RES_summary!K$19)</f>
        <v>9.8028900422198006</v>
      </c>
      <c r="L27" s="69">
        <f>IF(RES_hh_fech!L27=0,0,RES_hh_fech!L27/RES_summary!L$19)</f>
        <v>9.7753192924274881</v>
      </c>
      <c r="M27" s="69">
        <f>IF(RES_hh_fech!M27=0,0,RES_hh_fech!M27/RES_summary!M$19)</f>
        <v>9.1678258203332099</v>
      </c>
      <c r="N27" s="69">
        <f>IF(RES_hh_fech!N27=0,0,RES_hh_fech!N27/RES_summary!N$19)</f>
        <v>8.4102310163846141</v>
      </c>
      <c r="O27" s="69">
        <f>IF(RES_hh_fech!O27=0,0,RES_hh_fech!O27/RES_summary!O$19)</f>
        <v>9.5049623719940008</v>
      </c>
      <c r="P27" s="69">
        <f>IF(RES_hh_fech!P27=0,0,RES_hh_fech!P27/RES_summary!P$19)</f>
        <v>8.7755724399085384</v>
      </c>
      <c r="Q27" s="69">
        <f>IF(RES_hh_fech!Q27=0,0,RES_hh_fech!Q27/RES_summary!Q$19)</f>
        <v>9.2778813208213329</v>
      </c>
      <c r="R27" s="69">
        <f>IF(RES_hh_fech!R27=0,0,RES_hh_fech!R27/RES_summary!R$19)</f>
        <v>9.5169312321447403</v>
      </c>
      <c r="S27" s="69">
        <f>IF(RES_hh_fech!S27=0,0,RES_hh_fech!S27/RES_summary!S$19)</f>
        <v>7.5598081174662068</v>
      </c>
      <c r="T27" s="69">
        <f>IF(RES_hh_fech!T27=0,0,RES_hh_fech!T27/RES_summary!T$19)</f>
        <v>7.6977306501780696</v>
      </c>
      <c r="U27" s="69">
        <f>IF(RES_hh_fech!U27=0,0,RES_hh_fech!U27/RES_summary!U$19)</f>
        <v>7.1268487162349885</v>
      </c>
      <c r="V27" s="69">
        <f>IF(RES_hh_fech!V27=0,0,RES_hh_fech!V27/RES_summary!V$19)</f>
        <v>6.7342557037453421</v>
      </c>
      <c r="W27" s="69">
        <f>IF(RES_hh_fech!W27=0,0,RES_hh_fech!W27/RES_summary!W$19)</f>
        <v>6.3323617985108038</v>
      </c>
      <c r="X27" s="69">
        <f>IF(RES_hh_fech!X27=0,0,RES_hh_fech!X27/RES_summary!X$19)</f>
        <v>5.4765803895232201</v>
      </c>
      <c r="Y27" s="69">
        <f>IF(RES_hh_fech!Y27=0,0,RES_hh_fech!Y27/RES_summary!Y$19)</f>
        <v>5.4055281494246952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11.301323427466638</v>
      </c>
      <c r="C29" s="72">
        <f>IF(RES_hh_fech!C29=0,0,RES_hh_fech!C29/RES_summary!C$19)</f>
        <v>10.97808386486015</v>
      </c>
      <c r="D29" s="72">
        <f>IF(RES_hh_fech!D29=0,0,RES_hh_fech!D29/RES_summary!D$19)</f>
        <v>10.548684374298581</v>
      </c>
      <c r="E29" s="72">
        <f>IF(RES_hh_fech!E29=0,0,RES_hh_fech!E29/RES_summary!E$19)</f>
        <v>9.6128943445994146</v>
      </c>
      <c r="F29" s="72">
        <f>IF(RES_hh_fech!F29=0,0,RES_hh_fech!F29/RES_summary!F$19)</f>
        <v>11.234833853327553</v>
      </c>
      <c r="G29" s="72">
        <f>IF(RES_hh_fech!G29=0,0,RES_hh_fech!G29/RES_summary!G$19)</f>
        <v>10.825738721654783</v>
      </c>
      <c r="H29" s="72">
        <f>IF(RES_hh_fech!H29=0,0,RES_hh_fech!H29/RES_summary!H$19)</f>
        <v>9.3828937153854231</v>
      </c>
      <c r="I29" s="72">
        <f>IF(RES_hh_fech!I29=0,0,RES_hh_fech!I29/RES_summary!I$19)</f>
        <v>8.7186809571107737</v>
      </c>
      <c r="J29" s="72">
        <f>IF(RES_hh_fech!J29=0,0,RES_hh_fech!J29/RES_summary!J$19)</f>
        <v>9.9710742402113155</v>
      </c>
      <c r="K29" s="72">
        <f>IF(RES_hh_fech!K29=0,0,RES_hh_fech!K29/RES_summary!K$19)</f>
        <v>10.66187278030505</v>
      </c>
      <c r="L29" s="72">
        <f>IF(RES_hh_fech!L29=0,0,RES_hh_fech!L29/RES_summary!L$19)</f>
        <v>10.007399802174799</v>
      </c>
      <c r="M29" s="72">
        <f>IF(RES_hh_fech!M29=0,0,RES_hh_fech!M29/RES_summary!M$19)</f>
        <v>9.3103576092412759</v>
      </c>
      <c r="N29" s="72">
        <f>IF(RES_hh_fech!N29=0,0,RES_hh_fech!N29/RES_summary!N$19)</f>
        <v>9.2949373401600397</v>
      </c>
      <c r="O29" s="72">
        <f>IF(RES_hh_fech!O29=0,0,RES_hh_fech!O29/RES_summary!O$19)</f>
        <v>10.087287943971692</v>
      </c>
      <c r="P29" s="72">
        <f>IF(RES_hh_fech!P29=0,0,RES_hh_fech!P29/RES_summary!P$19)</f>
        <v>9.3875438969388689</v>
      </c>
      <c r="Q29" s="72">
        <f>IF(RES_hh_fech!Q29=0,0,RES_hh_fech!Q29/RES_summary!Q$19)</f>
        <v>9.830858879399571</v>
      </c>
      <c r="R29" s="72">
        <f>IF(RES_hh_fech!R29=0,0,RES_hh_fech!R29/RES_summary!R$19)</f>
        <v>9.3077244989979171</v>
      </c>
      <c r="S29" s="72">
        <f>IF(RES_hh_fech!S29=0,0,RES_hh_fech!S29/RES_summary!S$19)</f>
        <v>8.6417809645033135</v>
      </c>
      <c r="T29" s="72">
        <f>IF(RES_hh_fech!T29=0,0,RES_hh_fech!T29/RES_summary!T$19)</f>
        <v>8.2868355917318457</v>
      </c>
      <c r="U29" s="72">
        <f>IF(RES_hh_fech!U29=0,0,RES_hh_fech!U29/RES_summary!U$19)</f>
        <v>7.5089354064088472</v>
      </c>
      <c r="V29" s="72">
        <f>IF(RES_hh_fech!V29=0,0,RES_hh_fech!V29/RES_summary!V$19)</f>
        <v>7.3121169345815806</v>
      </c>
      <c r="W29" s="72">
        <f>IF(RES_hh_fech!W29=0,0,RES_hh_fech!W29/RES_summary!W$19)</f>
        <v>7.0977101292702311</v>
      </c>
      <c r="X29" s="72">
        <f>IF(RES_hh_fech!X29=0,0,RES_hh_fech!X29/RES_summary!X$19)</f>
        <v>5.7003698243361924</v>
      </c>
      <c r="Y29" s="72">
        <f>IF(RES_hh_fech!Y29=0,0,RES_hh_fech!Y29/RES_summary!Y$19)</f>
        <v>5.9677347050583842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X30" s="72">
        <f>IF(RES_hh_fech!X30=0,0,RES_hh_fech!X30/RES_summary!X$19)</f>
        <v>0</v>
      </c>
      <c r="Y30" s="72">
        <f>IF(RES_hh_fech!Y30=0,0,RES_hh_fech!Y30/RES_summary!Y$19)</f>
        <v>0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10.028152830625695</v>
      </c>
      <c r="C32" s="77">
        <f>IF(RES_hh_fech!C32=0,0,RES_hh_fech!C32/RES_summary!C$19)</f>
        <v>6.3409848026466182</v>
      </c>
      <c r="D32" s="77">
        <f>IF(RES_hh_fech!D32=0,0,RES_hh_fech!D32/RES_summary!D$19)</f>
        <v>8.420750270861145</v>
      </c>
      <c r="E32" s="77">
        <f>IF(RES_hh_fech!E32=0,0,RES_hh_fech!E32/RES_summary!E$19)</f>
        <v>8.7120301493086156</v>
      </c>
      <c r="F32" s="77">
        <f>IF(RES_hh_fech!F32=0,0,RES_hh_fech!F32/RES_summary!F$19)</f>
        <v>8.545255668676651</v>
      </c>
      <c r="G32" s="77">
        <f>IF(RES_hh_fech!G32=0,0,RES_hh_fech!G32/RES_summary!G$19)</f>
        <v>8.381250274525927</v>
      </c>
      <c r="H32" s="77">
        <f>IF(RES_hh_fech!H32=0,0,RES_hh_fech!H32/RES_summary!H$19)</f>
        <v>7.9489383047030993</v>
      </c>
      <c r="I32" s="77">
        <f>IF(RES_hh_fech!I32=0,0,RES_hh_fech!I32/RES_summary!I$19)</f>
        <v>7.1544710809071317</v>
      </c>
      <c r="J32" s="77">
        <f>IF(RES_hh_fech!J32=0,0,RES_hh_fech!J32/RES_summary!J$19)</f>
        <v>6.7643534399917105</v>
      </c>
      <c r="K32" s="77">
        <f>IF(RES_hh_fech!K32=0,0,RES_hh_fech!K32/RES_summary!K$19)</f>
        <v>6.2170257165771563</v>
      </c>
      <c r="L32" s="77">
        <f>IF(RES_hh_fech!L32=0,0,RES_hh_fech!L32/RES_summary!L$19)</f>
        <v>8.9143059192676102</v>
      </c>
      <c r="M32" s="77">
        <f>IF(RES_hh_fech!M32=0,0,RES_hh_fech!M32/RES_summary!M$19)</f>
        <v>8.6775320774074043</v>
      </c>
      <c r="N32" s="77">
        <f>IF(RES_hh_fech!N32=0,0,RES_hh_fech!N32/RES_summary!N$19)</f>
        <v>5.2443174710842868</v>
      </c>
      <c r="O32" s="77">
        <f>IF(RES_hh_fech!O32=0,0,RES_hh_fech!O32/RES_summary!O$19)</f>
        <v>7.6431366304369481</v>
      </c>
      <c r="P32" s="77">
        <f>IF(RES_hh_fech!P32=0,0,RES_hh_fech!P32/RES_summary!P$19)</f>
        <v>7.0811282096519497</v>
      </c>
      <c r="Q32" s="77">
        <f>IF(RES_hh_fech!Q32=0,0,RES_hh_fech!Q32/RES_summary!Q$19)</f>
        <v>7.8404441931752178</v>
      </c>
      <c r="R32" s="77">
        <f>IF(RES_hh_fech!R32=0,0,RES_hh_fech!R32/RES_summary!R$19)</f>
        <v>10.073623032984765</v>
      </c>
      <c r="S32" s="77">
        <f>IF(RES_hh_fech!S32=0,0,RES_hh_fech!S32/RES_summary!S$19)</f>
        <v>4.1491276073434022</v>
      </c>
      <c r="T32" s="77">
        <f>IF(RES_hh_fech!T32=0,0,RES_hh_fech!T32/RES_summary!T$19)</f>
        <v>5.7565589950028695</v>
      </c>
      <c r="U32" s="77">
        <f>IF(RES_hh_fech!U32=0,0,RES_hh_fech!U32/RES_summary!U$19)</f>
        <v>5.8768340986476826</v>
      </c>
      <c r="V32" s="77">
        <f>IF(RES_hh_fech!V32=0,0,RES_hh_fech!V32/RES_summary!V$19)</f>
        <v>5.0734677641385133</v>
      </c>
      <c r="W32" s="77">
        <f>IF(RES_hh_fech!W32=0,0,RES_hh_fech!W32/RES_summary!W$19)</f>
        <v>4.2751121639079193</v>
      </c>
      <c r="X32" s="77">
        <f>IF(RES_hh_fech!X32=0,0,RES_hh_fech!X32/RES_summary!X$19)</f>
        <v>4.9285293882260337</v>
      </c>
      <c r="Y32" s="77">
        <f>IF(RES_hh_fech!Y32=0,0,RES_hh_fech!Y32/RES_summary!Y$19)</f>
        <v>4.2583317094136648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30.149677402997991</v>
      </c>
      <c r="C3" s="65">
        <f>IF(RES_hh_tesh!C3=0,0,RES_hh_tesh!C3/RES_summary!C$19)</f>
        <v>30.913859607611638</v>
      </c>
      <c r="D3" s="65">
        <f>IF(RES_hh_tesh!D3=0,0,RES_hh_tesh!D3/RES_summary!D$19)</f>
        <v>30.081108181998911</v>
      </c>
      <c r="E3" s="65">
        <f>IF(RES_hh_tesh!E3=0,0,RES_hh_tesh!E3/RES_summary!E$19)</f>
        <v>38.06327430617597</v>
      </c>
      <c r="F3" s="65">
        <f>IF(RES_hh_tesh!F3=0,0,RES_hh_tesh!F3/RES_summary!F$19)</f>
        <v>30.548641368625372</v>
      </c>
      <c r="G3" s="65">
        <f>IF(RES_hh_tesh!G3=0,0,RES_hh_tesh!G3/RES_summary!G$19)</f>
        <v>30.676041384226799</v>
      </c>
      <c r="H3" s="65">
        <f>IF(RES_hh_tesh!H3=0,0,RES_hh_tesh!H3/RES_summary!H$19)</f>
        <v>35.287649381224519</v>
      </c>
      <c r="I3" s="65">
        <f>IF(RES_hh_tesh!I3=0,0,RES_hh_tesh!I3/RES_summary!I$19)</f>
        <v>36.089678838676562</v>
      </c>
      <c r="J3" s="65">
        <f>IF(RES_hh_tesh!J3=0,0,RES_hh_tesh!J3/RES_summary!J$19)</f>
        <v>34.083453657889706</v>
      </c>
      <c r="K3" s="65">
        <f>IF(RES_hh_tesh!K3=0,0,RES_hh_tesh!K3/RES_summary!K$19)</f>
        <v>33.044178309189981</v>
      </c>
      <c r="L3" s="65">
        <f>IF(RES_hh_tesh!L3=0,0,RES_hh_tesh!L3/RES_summary!L$19)</f>
        <v>34.050379076724035</v>
      </c>
      <c r="M3" s="65">
        <f>IF(RES_hh_tesh!M3=0,0,RES_hh_tesh!M3/RES_summary!M$19)</f>
        <v>35.253326145405616</v>
      </c>
      <c r="N3" s="65">
        <f>IF(RES_hh_tesh!N3=0,0,RES_hh_tesh!N3/RES_summary!N$19)</f>
        <v>48.090221595923524</v>
      </c>
      <c r="O3" s="65">
        <f>IF(RES_hh_tesh!O3=0,0,RES_hh_tesh!O3/RES_summary!O$19)</f>
        <v>41.266847244226135</v>
      </c>
      <c r="P3" s="65">
        <f>IF(RES_hh_tesh!P3=0,0,RES_hh_tesh!P3/RES_summary!P$19)</f>
        <v>41.353704282669447</v>
      </c>
      <c r="Q3" s="65">
        <f>IF(RES_hh_tesh!Q3=0,0,RES_hh_tesh!Q3/RES_summary!Q$19)</f>
        <v>42.77868096003732</v>
      </c>
      <c r="R3" s="65">
        <f>IF(RES_hh_tesh!R3=0,0,RES_hh_tesh!R3/RES_summary!R$19)</f>
        <v>40.80695414760487</v>
      </c>
      <c r="S3" s="65">
        <f>IF(RES_hh_tesh!S3=0,0,RES_hh_tesh!S3/RES_summary!S$19)</f>
        <v>51.017261002285444</v>
      </c>
      <c r="T3" s="65">
        <f>IF(RES_hh_tesh!T3=0,0,RES_hh_tesh!T3/RES_summary!T$19)</f>
        <v>47.520792265027112</v>
      </c>
      <c r="U3" s="65">
        <f>IF(RES_hh_tesh!U3=0,0,RES_hh_tesh!U3/RES_summary!U$19)</f>
        <v>50.697365481296266</v>
      </c>
      <c r="V3" s="65">
        <f>IF(RES_hh_tesh!V3=0,0,RES_hh_tesh!V3/RES_summary!V$19)</f>
        <v>52.265764861388412</v>
      </c>
      <c r="W3" s="65">
        <f>IF(RES_hh_tesh!W3=0,0,RES_hh_tesh!W3/RES_summary!W$19)</f>
        <v>63.375658344505737</v>
      </c>
      <c r="X3" s="65">
        <f>IF(RES_hh_tesh!X3=0,0,RES_hh_tesh!X3/RES_summary!X$19)</f>
        <v>60.875941902116153</v>
      </c>
      <c r="Y3" s="65">
        <f>IF(RES_hh_tesh!Y3=0,0,RES_hh_tesh!Y3/RES_summary!Y$19)</f>
        <v>53.797087124833851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2.129671881523187</v>
      </c>
      <c r="C4" s="69">
        <f>IF(RES_hh_tesh!C4=0,0,RES_hh_tesh!C4/RES_summary!C$19)</f>
        <v>2.1245331989157763</v>
      </c>
      <c r="D4" s="69">
        <f>IF(RES_hh_tesh!D4=0,0,RES_hh_tesh!D4/RES_summary!D$19)</f>
        <v>2.9727089830853508</v>
      </c>
      <c r="E4" s="69">
        <f>IF(RES_hh_tesh!E4=0,0,RES_hh_tesh!E4/RES_summary!E$19)</f>
        <v>3.9709333668886777</v>
      </c>
      <c r="F4" s="69">
        <f>IF(RES_hh_tesh!F4=0,0,RES_hh_tesh!F4/RES_summary!F$19)</f>
        <v>3.6550197173851235</v>
      </c>
      <c r="G4" s="69">
        <f>IF(RES_hh_tesh!G4=0,0,RES_hh_tesh!G4/RES_summary!G$19)</f>
        <v>3.6025205700827168</v>
      </c>
      <c r="H4" s="69">
        <f>IF(RES_hh_tesh!H4=0,0,RES_hh_tesh!H4/RES_summary!H$19)</f>
        <v>4.0617629417589365</v>
      </c>
      <c r="I4" s="69">
        <f>IF(RES_hh_tesh!I4=0,0,RES_hh_tesh!I4/RES_summary!I$19)</f>
        <v>4.0823007651929171</v>
      </c>
      <c r="J4" s="69">
        <f>IF(RES_hh_tesh!J4=0,0,RES_hh_tesh!J4/RES_summary!J$19)</f>
        <v>3.8474744749357677</v>
      </c>
      <c r="K4" s="69">
        <f>IF(RES_hh_tesh!K4=0,0,RES_hh_tesh!K4/RES_summary!K$19)</f>
        <v>3.5366501659827048</v>
      </c>
      <c r="L4" s="69">
        <f>IF(RES_hh_tesh!L4=0,0,RES_hh_tesh!L4/RES_summary!L$19)</f>
        <v>4.903785530487129</v>
      </c>
      <c r="M4" s="69">
        <f>IF(RES_hh_tesh!M4=0,0,RES_hh_tesh!M4/RES_summary!M$19)</f>
        <v>4.6299455840259078</v>
      </c>
      <c r="N4" s="69">
        <f>IF(RES_hh_tesh!N4=0,0,RES_hh_tesh!N4/RES_summary!N$19)</f>
        <v>5.5880187511695461</v>
      </c>
      <c r="O4" s="69">
        <f>IF(RES_hh_tesh!O4=0,0,RES_hh_tesh!O4/RES_summary!O$19)</f>
        <v>5.5952813031217072</v>
      </c>
      <c r="P4" s="69">
        <f>IF(RES_hh_tesh!P4=0,0,RES_hh_tesh!P4/RES_summary!P$19)</f>
        <v>5.4254427177701423</v>
      </c>
      <c r="Q4" s="69">
        <f>IF(RES_hh_tesh!Q4=0,0,RES_hh_tesh!Q4/RES_summary!Q$19)</f>
        <v>7.0296702107047322</v>
      </c>
      <c r="R4" s="69">
        <f>IF(RES_hh_tesh!R4=0,0,RES_hh_tesh!R4/RES_summary!R$19)</f>
        <v>5.6395599732710151</v>
      </c>
      <c r="S4" s="69">
        <f>IF(RES_hh_tesh!S4=0,0,RES_hh_tesh!S4/RES_summary!S$19)</f>
        <v>8.4985607231656619</v>
      </c>
      <c r="T4" s="69">
        <f>IF(RES_hh_tesh!T4=0,0,RES_hh_tesh!T4/RES_summary!T$19)</f>
        <v>7.4685867999610247</v>
      </c>
      <c r="U4" s="69">
        <f>IF(RES_hh_tesh!U4=0,0,RES_hh_tesh!U4/RES_summary!U$19)</f>
        <v>8.6438944324430516</v>
      </c>
      <c r="V4" s="69">
        <f>IF(RES_hh_tesh!V4=0,0,RES_hh_tesh!V4/RES_summary!V$19)</f>
        <v>9.231381516006012</v>
      </c>
      <c r="W4" s="69">
        <f>IF(RES_hh_tesh!W4=0,0,RES_hh_tesh!W4/RES_summary!W$19)</f>
        <v>10.676899702476383</v>
      </c>
      <c r="X4" s="69">
        <f>IF(RES_hh_tesh!X4=0,0,RES_hh_tesh!X4/RES_summary!X$19)</f>
        <v>12.016117762630891</v>
      </c>
      <c r="Y4" s="69">
        <f>IF(RES_hh_tesh!Y4=0,0,RES_hh_tesh!Y4/RES_summary!Y$19)</f>
        <v>12.14489934955497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2.007688405343556</v>
      </c>
      <c r="C6" s="72">
        <f>IF(RES_hh_tesh!C6=0,0,RES_hh_tesh!C6/RES_summary!C$19)</f>
        <v>2.164662707051602</v>
      </c>
      <c r="D6" s="72">
        <f>IF(RES_hh_tesh!D6=0,0,RES_hh_tesh!D6/RES_summary!D$19)</f>
        <v>3.0789522744596982</v>
      </c>
      <c r="E6" s="72">
        <f>IF(RES_hh_tesh!E6=0,0,RES_hh_tesh!E6/RES_summary!E$19)</f>
        <v>3.9330674172921434</v>
      </c>
      <c r="F6" s="72">
        <f>IF(RES_hh_tesh!F6=0,0,RES_hh_tesh!F6/RES_summary!F$19)</f>
        <v>3.4133798339630292</v>
      </c>
      <c r="G6" s="72">
        <f>IF(RES_hh_tesh!G6=0,0,RES_hh_tesh!G6/RES_summary!G$19)</f>
        <v>3.6351277771865842</v>
      </c>
      <c r="H6" s="72">
        <f>IF(RES_hh_tesh!H6=0,0,RES_hh_tesh!H6/RES_summary!H$19)</f>
        <v>4.0371313158983018</v>
      </c>
      <c r="I6" s="72">
        <f>IF(RES_hh_tesh!I6=0,0,RES_hh_tesh!I6/RES_summary!I$19)</f>
        <v>3.7800243184925</v>
      </c>
      <c r="J6" s="72">
        <f>IF(RES_hh_tesh!J6=0,0,RES_hh_tesh!J6/RES_summary!J$19)</f>
        <v>3.5668327481649382</v>
      </c>
      <c r="K6" s="72">
        <f>IF(RES_hh_tesh!K6=0,0,RES_hh_tesh!K6/RES_summary!K$19)</f>
        <v>3.9598312893733087</v>
      </c>
      <c r="L6" s="72">
        <f>IF(RES_hh_tesh!L6=0,0,RES_hh_tesh!L6/RES_summary!L$19)</f>
        <v>4.0822957706376313</v>
      </c>
      <c r="M6" s="72">
        <f>IF(RES_hh_tesh!M6=0,0,RES_hh_tesh!M6/RES_summary!M$19)</f>
        <v>4.0104059356920034</v>
      </c>
      <c r="N6" s="72">
        <f>IF(RES_hh_tesh!N6=0,0,RES_hh_tesh!N6/RES_summary!N$19)</f>
        <v>5.3218477330344829</v>
      </c>
      <c r="O6" s="72">
        <f>IF(RES_hh_tesh!O6=0,0,RES_hh_tesh!O6/RES_summary!O$19)</f>
        <v>5.7547087736318998</v>
      </c>
      <c r="P6" s="72">
        <f>IF(RES_hh_tesh!P6=0,0,RES_hh_tesh!P6/RES_summary!P$19)</f>
        <v>5.374314443625857</v>
      </c>
      <c r="Q6" s="72">
        <f>IF(RES_hh_tesh!Q6=0,0,RES_hh_tesh!Q6/RES_summary!Q$19)</f>
        <v>7.5107479534450787</v>
      </c>
      <c r="R6" s="72">
        <f>IF(RES_hh_tesh!R6=0,0,RES_hh_tesh!R6/RES_summary!R$19)</f>
        <v>5.3193133925923046</v>
      </c>
      <c r="S6" s="72">
        <f>IF(RES_hh_tesh!S6=0,0,RES_hh_tesh!S6/RES_summary!S$19)</f>
        <v>10.459464921574519</v>
      </c>
      <c r="T6" s="72">
        <f>IF(RES_hh_tesh!T6=0,0,RES_hh_tesh!T6/RES_summary!T$19)</f>
        <v>2.930008214534439</v>
      </c>
      <c r="U6" s="72">
        <f>IF(RES_hh_tesh!U6=0,0,RES_hh_tesh!U6/RES_summary!U$19)</f>
        <v>7.7339077082135024</v>
      </c>
      <c r="V6" s="72">
        <f>IF(RES_hh_tesh!V6=0,0,RES_hh_tesh!V6/RES_summary!V$19)</f>
        <v>10.926469068828061</v>
      </c>
      <c r="W6" s="72">
        <f>IF(RES_hh_tesh!W6=0,0,RES_hh_tesh!W6/RES_summary!W$19)</f>
        <v>8.3670762384256943</v>
      </c>
      <c r="X6" s="72">
        <f>IF(RES_hh_tesh!X6=0,0,RES_hh_tesh!X6/RES_summary!X$19)</f>
        <v>14.505129332983092</v>
      </c>
      <c r="Y6" s="72">
        <f>IF(RES_hh_tesh!Y6=0,0,RES_hh_tesh!Y6/RES_summary!Y$19)</f>
        <v>9.8145372432520439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2.0842492085095849</v>
      </c>
      <c r="C7" s="72">
        <f>IF(RES_hh_tesh!C7=0,0,RES_hh_tesh!C7/RES_summary!C$19)</f>
        <v>2.2371241507145139</v>
      </c>
      <c r="D7" s="72">
        <f>IF(RES_hh_tesh!D7=0,0,RES_hh_tesh!D7/RES_summary!D$19)</f>
        <v>2.7827195869935037</v>
      </c>
      <c r="E7" s="72">
        <f>IF(RES_hh_tesh!E7=0,0,RES_hh_tesh!E7/RES_summary!E$19)</f>
        <v>3.2978038107976788</v>
      </c>
      <c r="F7" s="72">
        <f>IF(RES_hh_tesh!F7=0,0,RES_hh_tesh!F7/RES_summary!F$19)</f>
        <v>3.5844981293078995</v>
      </c>
      <c r="G7" s="72">
        <f>IF(RES_hh_tesh!G7=0,0,RES_hh_tesh!G7/RES_summary!G$19)</f>
        <v>3.699650779430848</v>
      </c>
      <c r="H7" s="72">
        <f>IF(RES_hh_tesh!H7=0,0,RES_hh_tesh!H7/RES_summary!H$19)</f>
        <v>3.7717419495559765</v>
      </c>
      <c r="I7" s="72">
        <f>IF(RES_hh_tesh!I7=0,0,RES_hh_tesh!I7/RES_summary!I$19)</f>
        <v>3.767051199034118</v>
      </c>
      <c r="J7" s="72">
        <f>IF(RES_hh_tesh!J7=0,0,RES_hh_tesh!J7/RES_summary!J$19)</f>
        <v>3.8417293317627252</v>
      </c>
      <c r="K7" s="72">
        <f>IF(RES_hh_tesh!K7=0,0,RES_hh_tesh!K7/RES_summary!K$19)</f>
        <v>3.9374644139096917</v>
      </c>
      <c r="L7" s="72">
        <f>IF(RES_hh_tesh!L7=0,0,RES_hh_tesh!L7/RES_summary!L$19)</f>
        <v>4.3325884722188093</v>
      </c>
      <c r="M7" s="72">
        <f>IF(RES_hh_tesh!M7=0,0,RES_hh_tesh!M7/RES_summary!M$19)</f>
        <v>4.6141322258688158</v>
      </c>
      <c r="N7" s="72">
        <f>IF(RES_hh_tesh!N7=0,0,RES_hh_tesh!N7/RES_summary!N$19)</f>
        <v>5.1948717828836593</v>
      </c>
      <c r="O7" s="72">
        <f>IF(RES_hh_tesh!O7=0,0,RES_hh_tesh!O7/RES_summary!O$19)</f>
        <v>5.5917156860539361</v>
      </c>
      <c r="P7" s="72">
        <f>IF(RES_hh_tesh!P7=0,0,RES_hh_tesh!P7/RES_summary!P$19)</f>
        <v>5.6309730921389836</v>
      </c>
      <c r="Q7" s="72">
        <f>IF(RES_hh_tesh!Q7=0,0,RES_hh_tesh!Q7/RES_summary!Q$19)</f>
        <v>6.2582795095189176</v>
      </c>
      <c r="R7" s="72">
        <f>IF(RES_hh_tesh!R7=0,0,RES_hh_tesh!R7/RES_summary!R$19)</f>
        <v>6.6948546755846694</v>
      </c>
      <c r="S7" s="72">
        <f>IF(RES_hh_tesh!S7=0,0,RES_hh_tesh!S7/RES_summary!S$19)</f>
        <v>9.3356019831181527</v>
      </c>
      <c r="T7" s="72">
        <f>IF(RES_hh_tesh!T7=0,0,RES_hh_tesh!T7/RES_summary!T$19)</f>
        <v>4.0116250315898334</v>
      </c>
      <c r="U7" s="72">
        <f>IF(RES_hh_tesh!U7=0,0,RES_hh_tesh!U7/RES_summary!U$19)</f>
        <v>5.7231555499459095</v>
      </c>
      <c r="V7" s="72">
        <f>IF(RES_hh_tesh!V7=0,0,RES_hh_tesh!V7/RES_summary!V$19)</f>
        <v>6.9637992909764082</v>
      </c>
      <c r="W7" s="72">
        <f>IF(RES_hh_tesh!W7=0,0,RES_hh_tesh!W7/RES_summary!W$19)</f>
        <v>9.5261011435971437</v>
      </c>
      <c r="X7" s="72">
        <f>IF(RES_hh_tesh!X7=0,0,RES_hh_tesh!X7/RES_summary!X$19)</f>
        <v>12.531819377868123</v>
      </c>
      <c r="Y7" s="72">
        <f>IF(RES_hh_tesh!Y7=0,0,RES_hh_tesh!Y7/RES_summary!Y$19)</f>
        <v>10.774710637858984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X8" s="72">
        <f>IF(RES_hh_tesh!X8=0,0,RES_hh_tesh!X8/RES_summary!X$19)</f>
        <v>0</v>
      </c>
      <c r="Y8" s="72">
        <f>IF(RES_hh_tesh!Y8=0,0,RES_hh_tesh!Y8/RES_summary!Y$19)</f>
        <v>0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0</v>
      </c>
      <c r="C9" s="72">
        <f>IF(RES_hh_tesh!C9=0,0,RES_hh_tesh!C9/RES_summary!C$19)</f>
        <v>0</v>
      </c>
      <c r="D9" s="72">
        <f>IF(RES_hh_tesh!D9=0,0,RES_hh_tesh!D9/RES_summary!D$19)</f>
        <v>0</v>
      </c>
      <c r="E9" s="72">
        <f>IF(RES_hh_tesh!E9=0,0,RES_hh_tesh!E9/RES_summary!E$19)</f>
        <v>0</v>
      </c>
      <c r="F9" s="72">
        <f>IF(RES_hh_tesh!F9=0,0,RES_hh_tesh!F9/RES_summary!F$19)</f>
        <v>0</v>
      </c>
      <c r="G9" s="72">
        <f>IF(RES_hh_tesh!G9=0,0,RES_hh_tesh!G9/RES_summary!G$19)</f>
        <v>0</v>
      </c>
      <c r="H9" s="72">
        <f>IF(RES_hh_tesh!H9=0,0,RES_hh_tesh!H9/RES_summary!H$19)</f>
        <v>0</v>
      </c>
      <c r="I9" s="72">
        <f>IF(RES_hh_tesh!I9=0,0,RES_hh_tesh!I9/RES_summary!I$19)</f>
        <v>0</v>
      </c>
      <c r="J9" s="72">
        <f>IF(RES_hh_tesh!J9=0,0,RES_hh_tesh!J9/RES_summary!J$19)</f>
        <v>0</v>
      </c>
      <c r="K9" s="72">
        <f>IF(RES_hh_tesh!K9=0,0,RES_hh_tesh!K9/RES_summary!K$19)</f>
        <v>0</v>
      </c>
      <c r="L9" s="72">
        <f>IF(RES_hh_tesh!L9=0,0,RES_hh_tesh!L9/RES_summary!L$19)</f>
        <v>6.7701223692460664</v>
      </c>
      <c r="M9" s="72">
        <f>IF(RES_hh_tesh!M9=0,0,RES_hh_tesh!M9/RES_summary!M$19)</f>
        <v>5.0195067516782705</v>
      </c>
      <c r="N9" s="72">
        <f>IF(RES_hh_tesh!N9=0,0,RES_hh_tesh!N9/RES_summary!N$19)</f>
        <v>5.7543252933982956</v>
      </c>
      <c r="O9" s="72">
        <f>IF(RES_hh_tesh!O9=0,0,RES_hh_tesh!O9/RES_summary!O$19)</f>
        <v>5.1078102031729369</v>
      </c>
      <c r="P9" s="72">
        <f>IF(RES_hh_tesh!P9=0,0,RES_hh_tesh!P9/RES_summary!P$19)</f>
        <v>5.9661069966719262</v>
      </c>
      <c r="Q9" s="72">
        <f>IF(RES_hh_tesh!Q9=0,0,RES_hh_tesh!Q9/RES_summary!Q$19)</f>
        <v>6.5065135925122188</v>
      </c>
      <c r="R9" s="72">
        <f>IF(RES_hh_tesh!R9=0,0,RES_hh_tesh!R9/RES_summary!R$19)</f>
        <v>6.006586227048313</v>
      </c>
      <c r="S9" s="72">
        <f>IF(RES_hh_tesh!S9=0,0,RES_hh_tesh!S9/RES_summary!S$19)</f>
        <v>7.7084135832301381</v>
      </c>
      <c r="T9" s="72">
        <f>IF(RES_hh_tesh!T9=0,0,RES_hh_tesh!T9/RES_summary!T$19)</f>
        <v>7.458812604651448</v>
      </c>
      <c r="U9" s="72">
        <f>IF(RES_hh_tesh!U9=0,0,RES_hh_tesh!U9/RES_summary!U$19)</f>
        <v>9.4451773073609537</v>
      </c>
      <c r="V9" s="72">
        <f>IF(RES_hh_tesh!V9=0,0,RES_hh_tesh!V9/RES_summary!V$19)</f>
        <v>9.0053959193491195</v>
      </c>
      <c r="W9" s="72">
        <f>IF(RES_hh_tesh!W9=0,0,RES_hh_tesh!W9/RES_summary!W$19)</f>
        <v>11.430916652780137</v>
      </c>
      <c r="X9" s="72">
        <f>IF(RES_hh_tesh!X9=0,0,RES_hh_tesh!X9/RES_summary!X$19)</f>
        <v>11.062127367375378</v>
      </c>
      <c r="Y9" s="72">
        <f>IF(RES_hh_tesh!Y9=0,0,RES_hh_tesh!Y9/RES_summary!Y$19)</f>
        <v>10.859962224639467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X11" s="72">
        <f>IF(RES_hh_tesh!X11=0,0,RES_hh_tesh!X11/RES_summary!X$19)</f>
        <v>0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2.1118302352980249</v>
      </c>
      <c r="C12" s="72">
        <f>IF(RES_hh_tesh!C12=0,0,RES_hh_tesh!C12/RES_summary!C$19)</f>
        <v>1.9665673152259666</v>
      </c>
      <c r="D12" s="72">
        <f>IF(RES_hh_tesh!D12=0,0,RES_hh_tesh!D12/RES_summary!D$19)</f>
        <v>2.6957344277410242</v>
      </c>
      <c r="E12" s="72">
        <f>IF(RES_hh_tesh!E12=0,0,RES_hh_tesh!E12/RES_summary!E$19)</f>
        <v>4.0666548547226</v>
      </c>
      <c r="F12" s="72">
        <f>IF(RES_hh_tesh!F12=0,0,RES_hh_tesh!F12/RES_summary!F$19)</f>
        <v>3.8084154629626155</v>
      </c>
      <c r="G12" s="72">
        <f>IF(RES_hh_tesh!G12=0,0,RES_hh_tesh!G12/RES_summary!G$19)</f>
        <v>3.4865078190296099</v>
      </c>
      <c r="H12" s="72">
        <f>IF(RES_hh_tesh!H12=0,0,RES_hh_tesh!H12/RES_summary!H$19)</f>
        <v>4.0014427581540684</v>
      </c>
      <c r="I12" s="72">
        <f>IF(RES_hh_tesh!I12=0,0,RES_hh_tesh!I12/RES_summary!I$19)</f>
        <v>4.2482082709649891</v>
      </c>
      <c r="J12" s="72">
        <f>IF(RES_hh_tesh!J12=0,0,RES_hh_tesh!J12/RES_summary!J$19)</f>
        <v>3.8688769090998067</v>
      </c>
      <c r="K12" s="72">
        <f>IF(RES_hh_tesh!K12=0,0,RES_hh_tesh!K12/RES_summary!K$19)</f>
        <v>3.3197664107270604</v>
      </c>
      <c r="L12" s="72">
        <f>IF(RES_hh_tesh!L12=0,0,RES_hh_tesh!L12/RES_summary!L$19)</f>
        <v>4.9226040377780329</v>
      </c>
      <c r="M12" s="72">
        <f>IF(RES_hh_tesh!M12=0,0,RES_hh_tesh!M12/RES_summary!M$19)</f>
        <v>4.6759942996084867</v>
      </c>
      <c r="N12" s="72">
        <f>IF(RES_hh_tesh!N12=0,0,RES_hh_tesh!N12/RES_summary!N$19)</f>
        <v>5.6372845892284138</v>
      </c>
      <c r="O12" s="72">
        <f>IF(RES_hh_tesh!O12=0,0,RES_hh_tesh!O12/RES_summary!O$19)</f>
        <v>5.5736925025773667</v>
      </c>
      <c r="P12" s="72">
        <f>IF(RES_hh_tesh!P12=0,0,RES_hh_tesh!P12/RES_summary!P$19)</f>
        <v>5.3441691757755949</v>
      </c>
      <c r="Q12" s="72">
        <f>IF(RES_hh_tesh!Q12=0,0,RES_hh_tesh!Q12/RES_summary!Q$19)</f>
        <v>7.0857852399559578</v>
      </c>
      <c r="R12" s="72">
        <f>IF(RES_hh_tesh!R12=0,0,RES_hh_tesh!R12/RES_summary!R$19)</f>
        <v>5.828653606082745</v>
      </c>
      <c r="S12" s="72">
        <f>IF(RES_hh_tesh!S12=0,0,RES_hh_tesh!S12/RES_summary!S$19)</f>
        <v>7.8907435668121062</v>
      </c>
      <c r="T12" s="72">
        <f>IF(RES_hh_tesh!T12=0,0,RES_hh_tesh!T12/RES_summary!T$19)</f>
        <v>7.7017262197473153</v>
      </c>
      <c r="U12" s="72">
        <f>IF(RES_hh_tesh!U12=0,0,RES_hh_tesh!U12/RES_summary!U$19)</f>
        <v>8.9060497615629366</v>
      </c>
      <c r="V12" s="72">
        <f>IF(RES_hh_tesh!V12=0,0,RES_hh_tesh!V12/RES_summary!V$19)</f>
        <v>9.0977193325758012</v>
      </c>
      <c r="W12" s="72">
        <f>IF(RES_hh_tesh!W12=0,0,RES_hh_tesh!W12/RES_summary!W$19)</f>
        <v>10.794786845244603</v>
      </c>
      <c r="X12" s="72">
        <f>IF(RES_hh_tesh!X12=0,0,RES_hh_tesh!X12/RES_summary!X$19)</f>
        <v>11.590700500448273</v>
      </c>
      <c r="Y12" s="72">
        <f>IF(RES_hh_tesh!Y12=0,0,RES_hh_tesh!Y12/RES_summary!Y$19)</f>
        <v>12.094624454323084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2.9097076126205921</v>
      </c>
      <c r="C13" s="74">
        <f>IF(RES_hh_tesh!C13=0,0,RES_hh_tesh!C13/RES_summary!C$19)</f>
        <v>1.8518095625837716</v>
      </c>
      <c r="D13" s="74">
        <f>IF(RES_hh_tesh!D13=0,0,RES_hh_tesh!D13/RES_summary!D$19)</f>
        <v>2.6009797981903588</v>
      </c>
      <c r="E13" s="74">
        <f>IF(RES_hh_tesh!E13=0,0,RES_hh_tesh!E13/RES_summary!E$19)</f>
        <v>3.5051549922938636</v>
      </c>
      <c r="F13" s="74">
        <f>IF(RES_hh_tesh!F13=0,0,RES_hh_tesh!F13/RES_summary!F$19)</f>
        <v>3.9217388596437268</v>
      </c>
      <c r="G13" s="74">
        <f>IF(RES_hh_tesh!G13=0,0,RES_hh_tesh!G13/RES_summary!G$19)</f>
        <v>3.5033201074840168</v>
      </c>
      <c r="H13" s="74">
        <f>IF(RES_hh_tesh!H13=0,0,RES_hh_tesh!H13/RES_summary!H$19)</f>
        <v>4.1209118277515611</v>
      </c>
      <c r="I13" s="74">
        <f>IF(RES_hh_tesh!I13=0,0,RES_hh_tesh!I13/RES_summary!I$19)</f>
        <v>4.0756178822815992</v>
      </c>
      <c r="J13" s="74">
        <f>IF(RES_hh_tesh!J13=0,0,RES_hh_tesh!J13/RES_summary!J$19)</f>
        <v>4.2903949468597231</v>
      </c>
      <c r="K13" s="74">
        <f>IF(RES_hh_tesh!K13=0,0,RES_hh_tesh!K13/RES_summary!K$19)</f>
        <v>3.2555169500601515</v>
      </c>
      <c r="L13" s="74">
        <f>IF(RES_hh_tesh!L13=0,0,RES_hh_tesh!L13/RES_summary!L$19)</f>
        <v>5.5633398901482041</v>
      </c>
      <c r="M13" s="74">
        <f>IF(RES_hh_tesh!M13=0,0,RES_hh_tesh!M13/RES_summary!M$19)</f>
        <v>5.3758005022803745</v>
      </c>
      <c r="N13" s="74">
        <f>IF(RES_hh_tesh!N13=0,0,RES_hh_tesh!N13/RES_summary!N$19)</f>
        <v>5.5515760678468</v>
      </c>
      <c r="O13" s="74">
        <f>IF(RES_hh_tesh!O13=0,0,RES_hh_tesh!O13/RES_summary!O$19)</f>
        <v>5.3940282216714914</v>
      </c>
      <c r="P13" s="74">
        <f>IF(RES_hh_tesh!P13=0,0,RES_hh_tesh!P13/RES_summary!P$19)</f>
        <v>5.0611118757012497</v>
      </c>
      <c r="Q13" s="74">
        <f>IF(RES_hh_tesh!Q13=0,0,RES_hh_tesh!Q13/RES_summary!Q$19)</f>
        <v>5.2812565233045827</v>
      </c>
      <c r="R13" s="74">
        <f>IF(RES_hh_tesh!R13=0,0,RES_hh_tesh!R13/RES_summary!R$19)</f>
        <v>4.2195749419671937</v>
      </c>
      <c r="S13" s="74">
        <f>IF(RES_hh_tesh!S13=0,0,RES_hh_tesh!S13/RES_summary!S$19)</f>
        <v>9.6632887635344851</v>
      </c>
      <c r="T13" s="74">
        <f>IF(RES_hh_tesh!T13=0,0,RES_hh_tesh!T13/RES_summary!T$19)</f>
        <v>8.7508202016638048</v>
      </c>
      <c r="U13" s="74">
        <f>IF(RES_hh_tesh!U13=0,0,RES_hh_tesh!U13/RES_summary!U$19)</f>
        <v>7.4440145772059205</v>
      </c>
      <c r="V13" s="74">
        <f>IF(RES_hh_tesh!V13=0,0,RES_hh_tesh!V13/RES_summary!V$19)</f>
        <v>9.1267958240110687</v>
      </c>
      <c r="W13" s="74">
        <f>IF(RES_hh_tesh!W13=0,0,RES_hh_tesh!W13/RES_summary!W$19)</f>
        <v>10.669108217742787</v>
      </c>
      <c r="X13" s="74">
        <f>IF(RES_hh_tesh!X13=0,0,RES_hh_tesh!X13/RES_summary!X$19)</f>
        <v>12.7660834206497</v>
      </c>
      <c r="Y13" s="74">
        <f>IF(RES_hh_tesh!Y13=0,0,RES_hh_tesh!Y13/RES_summary!Y$19)</f>
        <v>12.882899936343577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4.4637059171994904E-2</v>
      </c>
      <c r="C14" s="76">
        <f>IF(RES_hh_tesh!C14=0,0,RES_hh_tesh!C14/RES_summary!C$19)</f>
        <v>4.3345965520999542E-2</v>
      </c>
      <c r="D14" s="76">
        <f>IF(RES_hh_tesh!D14=0,0,RES_hh_tesh!D14/RES_summary!D$19)</f>
        <v>6.9135076880083829E-2</v>
      </c>
      <c r="E14" s="76">
        <f>IF(RES_hh_tesh!E14=0,0,RES_hh_tesh!E14/RES_summary!E$19)</f>
        <v>7.4192473614988486E-2</v>
      </c>
      <c r="F14" s="76">
        <f>IF(RES_hh_tesh!F14=0,0,RES_hh_tesh!F14/RES_summary!F$19)</f>
        <v>8.1338687932713358E-2</v>
      </c>
      <c r="G14" s="76">
        <f>IF(RES_hh_tesh!G14=0,0,RES_hh_tesh!G14/RES_summary!G$19)</f>
        <v>8.6245336713166448E-2</v>
      </c>
      <c r="H14" s="76">
        <f>IF(RES_hh_tesh!H14=0,0,RES_hh_tesh!H14/RES_summary!H$19)</f>
        <v>8.8793544529241791E-2</v>
      </c>
      <c r="I14" s="76">
        <f>IF(RES_hh_tesh!I14=0,0,RES_hh_tesh!I14/RES_summary!I$19)</f>
        <v>8.0969049887920849E-2</v>
      </c>
      <c r="J14" s="76">
        <f>IF(RES_hh_tesh!J14=0,0,RES_hh_tesh!J14/RES_summary!J$19)</f>
        <v>7.9547305347429723E-2</v>
      </c>
      <c r="K14" s="76">
        <f>IF(RES_hh_tesh!K14=0,0,RES_hh_tesh!K14/RES_summary!K$19)</f>
        <v>8.6909627925911462E-2</v>
      </c>
      <c r="L14" s="76">
        <f>IF(RES_hh_tesh!L14=0,0,RES_hh_tesh!L14/RES_summary!L$19)</f>
        <v>8.9466466618314561E-2</v>
      </c>
      <c r="M14" s="76">
        <f>IF(RES_hh_tesh!M14=0,0,RES_hh_tesh!M14/RES_summary!M$19)</f>
        <v>8.0506420418848562E-2</v>
      </c>
      <c r="N14" s="76">
        <f>IF(RES_hh_tesh!N14=0,0,RES_hh_tesh!N14/RES_summary!N$19)</f>
        <v>7.5267030419398306E-2</v>
      </c>
      <c r="O14" s="76">
        <f>IF(RES_hh_tesh!O14=0,0,RES_hh_tesh!O14/RES_summary!O$19)</f>
        <v>9.6988464924224291E-2</v>
      </c>
      <c r="P14" s="76">
        <f>IF(RES_hh_tesh!P14=0,0,RES_hh_tesh!P14/RES_summary!P$19)</f>
        <v>9.061655420970989E-2</v>
      </c>
      <c r="Q14" s="76">
        <f>IF(RES_hh_tesh!Q14=0,0,RES_hh_tesh!Q14/RES_summary!Q$19)</f>
        <v>0.1230751661307951</v>
      </c>
      <c r="R14" s="76">
        <f>IF(RES_hh_tesh!R14=0,0,RES_hh_tesh!R14/RES_summary!R$19)</f>
        <v>8.9210155559787382E-2</v>
      </c>
      <c r="S14" s="76">
        <f>IF(RES_hh_tesh!S14=0,0,RES_hh_tesh!S14/RES_summary!S$19)</f>
        <v>0.15522172264650538</v>
      </c>
      <c r="T14" s="76">
        <f>IF(RES_hh_tesh!T14=0,0,RES_hh_tesh!T14/RES_summary!T$19)</f>
        <v>0.12980417257101476</v>
      </c>
      <c r="U14" s="76">
        <f>IF(RES_hh_tesh!U14=0,0,RES_hh_tesh!U14/RES_summary!U$19)</f>
        <v>0.1795641065516948</v>
      </c>
      <c r="V14" s="76">
        <f>IF(RES_hh_tesh!V14=0,0,RES_hh_tesh!V14/RES_summary!V$19)</f>
        <v>0.18235951494046226</v>
      </c>
      <c r="W14" s="76">
        <f>IF(RES_hh_tesh!W14=0,0,RES_hh_tesh!W14/RES_summary!W$19)</f>
        <v>0.17478821106887385</v>
      </c>
      <c r="X14" s="76">
        <f>IF(RES_hh_tesh!X14=0,0,RES_hh_tesh!X14/RES_summary!X$19)</f>
        <v>0.20973778056001452</v>
      </c>
      <c r="Y14" s="76">
        <f>IF(RES_hh_tesh!Y14=0,0,RES_hh_tesh!Y14/RES_summary!Y$19)</f>
        <v>0.15688573874117662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13.97531960175456</v>
      </c>
      <c r="C15" s="69">
        <f>IF(RES_hh_tesh!C15=0,0,RES_hh_tesh!C15/RES_summary!C$19)</f>
        <v>16.619315360610329</v>
      </c>
      <c r="D15" s="69">
        <f>IF(RES_hh_tesh!D15=0,0,RES_hh_tesh!D15/RES_summary!D$19)</f>
        <v>13.460636622754405</v>
      </c>
      <c r="E15" s="69">
        <f>IF(RES_hh_tesh!E15=0,0,RES_hh_tesh!E15/RES_summary!E$19)</f>
        <v>20.97029534401927</v>
      </c>
      <c r="F15" s="69">
        <f>IF(RES_hh_tesh!F15=0,0,RES_hh_tesh!F15/RES_summary!F$19)</f>
        <v>11.590404987437497</v>
      </c>
      <c r="G15" s="69">
        <f>IF(RES_hh_tesh!G15=0,0,RES_hh_tesh!G15/RES_summary!G$19)</f>
        <v>11.715080642480499</v>
      </c>
      <c r="H15" s="69">
        <f>IF(RES_hh_tesh!H15=0,0,RES_hh_tesh!H15/RES_summary!H$19)</f>
        <v>16.314944688910536</v>
      </c>
      <c r="I15" s="69">
        <f>IF(RES_hh_tesh!I15=0,0,RES_hh_tesh!I15/RES_summary!I$19)</f>
        <v>17.719174922914224</v>
      </c>
      <c r="J15" s="69">
        <f>IF(RES_hh_tesh!J15=0,0,RES_hh_tesh!J15/RES_summary!J$19)</f>
        <v>15.561669201692336</v>
      </c>
      <c r="K15" s="69">
        <f>IF(RES_hh_tesh!K15=0,0,RES_hh_tesh!K15/RES_summary!K$19)</f>
        <v>17.475102607580272</v>
      </c>
      <c r="L15" s="69">
        <f>IF(RES_hh_tesh!L15=0,0,RES_hh_tesh!L15/RES_summary!L$19)</f>
        <v>14.974966787821392</v>
      </c>
      <c r="M15" s="69">
        <f>IF(RES_hh_tesh!M15=0,0,RES_hh_tesh!M15/RES_summary!M$19)</f>
        <v>16.77154428003708</v>
      </c>
      <c r="N15" s="69">
        <f>IF(RES_hh_tesh!N15=0,0,RES_hh_tesh!N15/RES_summary!N$19)</f>
        <v>30.251493190986839</v>
      </c>
      <c r="O15" s="69">
        <f>IF(RES_hh_tesh!O15=0,0,RES_hh_tesh!O15/RES_summary!O$19)</f>
        <v>21.947057874468172</v>
      </c>
      <c r="P15" s="69">
        <f>IF(RES_hh_tesh!P15=0,0,RES_hh_tesh!P15/RES_summary!P$19)</f>
        <v>22.693774231733208</v>
      </c>
      <c r="Q15" s="69">
        <f>IF(RES_hh_tesh!Q15=0,0,RES_hh_tesh!Q15/RES_summary!Q$19)</f>
        <v>21.803011077640946</v>
      </c>
      <c r="R15" s="69">
        <f>IF(RES_hh_tesh!R15=0,0,RES_hh_tesh!R15/RES_summary!R$19)</f>
        <v>21.19880427561074</v>
      </c>
      <c r="S15" s="69">
        <f>IF(RES_hh_tesh!S15=0,0,RES_hh_tesh!S15/RES_summary!S$19)</f>
        <v>29.649064063028646</v>
      </c>
      <c r="T15" s="69">
        <f>IF(RES_hh_tesh!T15=0,0,RES_hh_tesh!T15/RES_summary!T$19)</f>
        <v>25.497276942014949</v>
      </c>
      <c r="U15" s="69">
        <f>IF(RES_hh_tesh!U15=0,0,RES_hh_tesh!U15/RES_summary!U$19)</f>
        <v>27.700090612363159</v>
      </c>
      <c r="V15" s="69">
        <f>IF(RES_hh_tesh!V15=0,0,RES_hh_tesh!V15/RES_summary!V$19)</f>
        <v>29.402826592406299</v>
      </c>
      <c r="W15" s="69">
        <f>IF(RES_hh_tesh!W15=0,0,RES_hh_tesh!W15/RES_summary!W$19)</f>
        <v>40.559997487876949</v>
      </c>
      <c r="X15" s="69">
        <f>IF(RES_hh_tesh!X15=0,0,RES_hh_tesh!X15/RES_summary!X$19)</f>
        <v>35.941668290057649</v>
      </c>
      <c r="Y15" s="69">
        <f>IF(RES_hh_tesh!Y15=0,0,RES_hh_tesh!Y15/RES_summary!Y$19)</f>
        <v>29.683054519805861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13.97531960175456</v>
      </c>
      <c r="C16" s="72">
        <f>IF(RES_hh_tesh!C16=0,0,RES_hh_tesh!C16/RES_summary!C$19)</f>
        <v>16.619315360610329</v>
      </c>
      <c r="D16" s="72">
        <f>IF(RES_hh_tesh!D16=0,0,RES_hh_tesh!D16/RES_summary!D$19)</f>
        <v>13.460636622754405</v>
      </c>
      <c r="E16" s="72">
        <f>IF(RES_hh_tesh!E16=0,0,RES_hh_tesh!E16/RES_summary!E$19)</f>
        <v>20.97029534401927</v>
      </c>
      <c r="F16" s="72">
        <f>IF(RES_hh_tesh!F16=0,0,RES_hh_tesh!F16/RES_summary!F$19)</f>
        <v>11.590404987437497</v>
      </c>
      <c r="G16" s="72">
        <f>IF(RES_hh_tesh!G16=0,0,RES_hh_tesh!G16/RES_summary!G$19)</f>
        <v>11.715080642480499</v>
      </c>
      <c r="H16" s="72">
        <f>IF(RES_hh_tesh!H16=0,0,RES_hh_tesh!H16/RES_summary!H$19)</f>
        <v>16.314944688910536</v>
      </c>
      <c r="I16" s="72">
        <f>IF(RES_hh_tesh!I16=0,0,RES_hh_tesh!I16/RES_summary!I$19)</f>
        <v>17.719174922914224</v>
      </c>
      <c r="J16" s="72">
        <f>IF(RES_hh_tesh!J16=0,0,RES_hh_tesh!J16/RES_summary!J$19)</f>
        <v>15.561669201692336</v>
      </c>
      <c r="K16" s="72">
        <f>IF(RES_hh_tesh!K16=0,0,RES_hh_tesh!K16/RES_summary!K$19)</f>
        <v>17.475102607580272</v>
      </c>
      <c r="L16" s="72">
        <f>IF(RES_hh_tesh!L16=0,0,RES_hh_tesh!L16/RES_summary!L$19)</f>
        <v>14.974966787821392</v>
      </c>
      <c r="M16" s="72">
        <f>IF(RES_hh_tesh!M16=0,0,RES_hh_tesh!M16/RES_summary!M$19)</f>
        <v>16.77154428003708</v>
      </c>
      <c r="N16" s="72">
        <f>IF(RES_hh_tesh!N16=0,0,RES_hh_tesh!N16/RES_summary!N$19)</f>
        <v>30.251493190986839</v>
      </c>
      <c r="O16" s="72">
        <f>IF(RES_hh_tesh!O16=0,0,RES_hh_tesh!O16/RES_summary!O$19)</f>
        <v>21.947057874468172</v>
      </c>
      <c r="P16" s="72">
        <f>IF(RES_hh_tesh!P16=0,0,RES_hh_tesh!P16/RES_summary!P$19)</f>
        <v>22.693774231733208</v>
      </c>
      <c r="Q16" s="72">
        <f>IF(RES_hh_tesh!Q16=0,0,RES_hh_tesh!Q16/RES_summary!Q$19)</f>
        <v>21.803011077640946</v>
      </c>
      <c r="R16" s="72">
        <f>IF(RES_hh_tesh!R16=0,0,RES_hh_tesh!R16/RES_summary!R$19)</f>
        <v>21.19880427561074</v>
      </c>
      <c r="S16" s="72">
        <f>IF(RES_hh_tesh!S16=0,0,RES_hh_tesh!S16/RES_summary!S$19)</f>
        <v>29.649064063028646</v>
      </c>
      <c r="T16" s="72">
        <f>IF(RES_hh_tesh!T16=0,0,RES_hh_tesh!T16/RES_summary!T$19)</f>
        <v>25.497276942014949</v>
      </c>
      <c r="U16" s="72">
        <f>IF(RES_hh_tesh!U16=0,0,RES_hh_tesh!U16/RES_summary!U$19)</f>
        <v>27.700090612363159</v>
      </c>
      <c r="V16" s="72">
        <f>IF(RES_hh_tesh!V16=0,0,RES_hh_tesh!V16/RES_summary!V$19)</f>
        <v>29.402826592406299</v>
      </c>
      <c r="W16" s="72">
        <f>IF(RES_hh_tesh!W16=0,0,RES_hh_tesh!W16/RES_summary!W$19)</f>
        <v>40.559997487876949</v>
      </c>
      <c r="X16" s="72">
        <f>IF(RES_hh_tesh!X16=0,0,RES_hh_tesh!X16/RES_summary!X$19)</f>
        <v>35.941668290057649</v>
      </c>
      <c r="Y16" s="72">
        <f>IF(RES_hh_tesh!Y16=0,0,RES_hh_tesh!Y16/RES_summary!Y$19)</f>
        <v>29.683054519805861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7.3789678536008303</v>
      </c>
      <c r="C17" s="69">
        <f>IF(RES_hh_tesh!C17=0,0,RES_hh_tesh!C17/RES_summary!C$19)</f>
        <v>6.1587801641751918</v>
      </c>
      <c r="D17" s="69">
        <f>IF(RES_hh_tesh!D17=0,0,RES_hh_tesh!D17/RES_summary!D$19)</f>
        <v>7.5267368242515804</v>
      </c>
      <c r="E17" s="69">
        <f>IF(RES_hh_tesh!E17=0,0,RES_hh_tesh!E17/RES_summary!E$19)</f>
        <v>7.3373771546332165</v>
      </c>
      <c r="F17" s="69">
        <f>IF(RES_hh_tesh!F17=0,0,RES_hh_tesh!F17/RES_summary!F$19)</f>
        <v>8.8285686958109437</v>
      </c>
      <c r="G17" s="69">
        <f>IF(RES_hh_tesh!G17=0,0,RES_hh_tesh!G17/RES_summary!G$19)</f>
        <v>9.0756706757828915</v>
      </c>
      <c r="H17" s="69">
        <f>IF(RES_hh_tesh!H17=0,0,RES_hh_tesh!H17/RES_summary!H$19)</f>
        <v>9.3251305355629093</v>
      </c>
      <c r="I17" s="69">
        <f>IF(RES_hh_tesh!I17=0,0,RES_hh_tesh!I17/RES_summary!I$19)</f>
        <v>9.1403951434088366</v>
      </c>
      <c r="J17" s="69">
        <f>IF(RES_hh_tesh!J17=0,0,RES_hh_tesh!J17/RES_summary!J$19)</f>
        <v>9.000920188974229</v>
      </c>
      <c r="K17" s="69">
        <f>IF(RES_hh_tesh!K17=0,0,RES_hh_tesh!K17/RES_summary!K$19)</f>
        <v>6.1047668557319898</v>
      </c>
      <c r="L17" s="69">
        <f>IF(RES_hh_tesh!L17=0,0,RES_hh_tesh!L17/RES_summary!L$19)</f>
        <v>8.1331941978834248</v>
      </c>
      <c r="M17" s="69">
        <f>IF(RES_hh_tesh!M17=0,0,RES_hh_tesh!M17/RES_summary!M$19)</f>
        <v>8.1495999736160183</v>
      </c>
      <c r="N17" s="69">
        <f>IF(RES_hh_tesh!N17=0,0,RES_hh_tesh!N17/RES_summary!N$19)</f>
        <v>7.1278835914611145</v>
      </c>
      <c r="O17" s="69">
        <f>IF(RES_hh_tesh!O17=0,0,RES_hh_tesh!O17/RES_summary!O$19)</f>
        <v>7.8331350455954567</v>
      </c>
      <c r="P17" s="69">
        <f>IF(RES_hh_tesh!P17=0,0,RES_hh_tesh!P17/RES_summary!P$19)</f>
        <v>7.7511246892387469</v>
      </c>
      <c r="Q17" s="69">
        <f>IF(RES_hh_tesh!Q17=0,0,RES_hh_tesh!Q17/RES_summary!Q$19)</f>
        <v>8.1010634978722482</v>
      </c>
      <c r="R17" s="69">
        <f>IF(RES_hh_tesh!R17=0,0,RES_hh_tesh!R17/RES_summary!R$19)</f>
        <v>7.8544019355570489</v>
      </c>
      <c r="S17" s="69">
        <f>IF(RES_hh_tesh!S17=0,0,RES_hh_tesh!S17/RES_summary!S$19)</f>
        <v>8.2207356574555508</v>
      </c>
      <c r="T17" s="69">
        <f>IF(RES_hh_tesh!T17=0,0,RES_hh_tesh!T17/RES_summary!T$19)</f>
        <v>9.7224468109035165</v>
      </c>
      <c r="U17" s="69">
        <f>IF(RES_hh_tesh!U17=0,0,RES_hh_tesh!U17/RES_summary!U$19)</f>
        <v>9.8152458973811392</v>
      </c>
      <c r="V17" s="69">
        <f>IF(RES_hh_tesh!V17=0,0,RES_hh_tesh!V17/RES_summary!V$19)</f>
        <v>9.302599246585002</v>
      </c>
      <c r="W17" s="69">
        <f>IF(RES_hh_tesh!W17=0,0,RES_hh_tesh!W17/RES_summary!W$19)</f>
        <v>8.0547336212271432</v>
      </c>
      <c r="X17" s="69">
        <f>IF(RES_hh_tesh!X17=0,0,RES_hh_tesh!X17/RES_summary!X$19)</f>
        <v>9.2533904496582409</v>
      </c>
      <c r="Y17" s="69">
        <f>IF(RES_hh_tesh!Y17=0,0,RES_hh_tesh!Y17/RES_summary!Y$19)</f>
        <v>8.3261097990878934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X21" s="72">
        <f>IF(RES_hh_tesh!X21=0,0,RES_hh_tesh!X21/RES_summary!X$19)</f>
        <v>0</v>
      </c>
      <c r="Y21" s="72">
        <f>IF(RES_hh_tesh!Y21=0,0,RES_hh_tesh!Y21/RES_summary!Y$19)</f>
        <v>0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X22" s="72">
        <f>IF(RES_hh_tesh!X22=0,0,RES_hh_tesh!X22/RES_summary!X$19)</f>
        <v>0</v>
      </c>
      <c r="Y22" s="72">
        <f>IF(RES_hh_tesh!Y22=0,0,RES_hh_tesh!Y22/RES_summary!Y$19)</f>
        <v>0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7.3789678536008303</v>
      </c>
      <c r="C25" s="74">
        <f>IF(RES_hh_tesh!C25=0,0,RES_hh_tesh!C25/RES_summary!C$19)</f>
        <v>6.1587801641751918</v>
      </c>
      <c r="D25" s="74">
        <f>IF(RES_hh_tesh!D25=0,0,RES_hh_tesh!D25/RES_summary!D$19)</f>
        <v>7.3294291514892214</v>
      </c>
      <c r="E25" s="74">
        <f>IF(RES_hh_tesh!E25=0,0,RES_hh_tesh!E25/RES_summary!E$19)</f>
        <v>7.0836427842251952</v>
      </c>
      <c r="F25" s="74">
        <f>IF(RES_hh_tesh!F25=0,0,RES_hh_tesh!F25/RES_summary!F$19)</f>
        <v>8.5002400834437761</v>
      </c>
      <c r="G25" s="74">
        <f>IF(RES_hh_tesh!G25=0,0,RES_hh_tesh!G25/RES_summary!G$19)</f>
        <v>8.655557047380114</v>
      </c>
      <c r="H25" s="74">
        <f>IF(RES_hh_tesh!H25=0,0,RES_hh_tesh!H25/RES_summary!H$19)</f>
        <v>8.81762625225279</v>
      </c>
      <c r="I25" s="74">
        <f>IF(RES_hh_tesh!I25=0,0,RES_hh_tesh!I25/RES_summary!I$19)</f>
        <v>8.5300039163983232</v>
      </c>
      <c r="J25" s="74">
        <f>IF(RES_hh_tesh!J25=0,0,RES_hh_tesh!J25/RES_summary!J$19)</f>
        <v>8.3137129291516256</v>
      </c>
      <c r="K25" s="74">
        <f>IF(RES_hh_tesh!K25=0,0,RES_hh_tesh!K25/RES_summary!K$19)</f>
        <v>5.414797281001106</v>
      </c>
      <c r="L25" s="74">
        <f>IF(RES_hh_tesh!L25=0,0,RES_hh_tesh!L25/RES_summary!L$19)</f>
        <v>5.5443063310172329</v>
      </c>
      <c r="M25" s="74">
        <f>IF(RES_hh_tesh!M25=0,0,RES_hh_tesh!M25/RES_summary!M$19)</f>
        <v>5.4559032443511786</v>
      </c>
      <c r="N25" s="74">
        <f>IF(RES_hh_tesh!N25=0,0,RES_hh_tesh!N25/RES_summary!N$19)</f>
        <v>4.2418389293070895</v>
      </c>
      <c r="O25" s="74">
        <f>IF(RES_hh_tesh!O25=0,0,RES_hh_tesh!O25/RES_summary!O$19)</f>
        <v>4.8746182393873747</v>
      </c>
      <c r="P25" s="74">
        <f>IF(RES_hh_tesh!P25=0,0,RES_hh_tesh!P25/RES_summary!P$19)</f>
        <v>4.7182673026141053</v>
      </c>
      <c r="Q25" s="74">
        <f>IF(RES_hh_tesh!Q25=0,0,RES_hh_tesh!Q25/RES_summary!Q$19)</f>
        <v>5.1148821226712471</v>
      </c>
      <c r="R25" s="74">
        <f>IF(RES_hh_tesh!R25=0,0,RES_hh_tesh!R25/RES_summary!R$19)</f>
        <v>4.8955280608704888</v>
      </c>
      <c r="S25" s="74">
        <f>IF(RES_hh_tesh!S25=0,0,RES_hh_tesh!S25/RES_summary!S$19)</f>
        <v>5.3406210704055113</v>
      </c>
      <c r="T25" s="74">
        <f>IF(RES_hh_tesh!T25=0,0,RES_hh_tesh!T25/RES_summary!T$19)</f>
        <v>6.9538369049388065</v>
      </c>
      <c r="U25" s="74">
        <f>IF(RES_hh_tesh!U25=0,0,RES_hh_tesh!U25/RES_summary!U$19)</f>
        <v>7.1831698118075291</v>
      </c>
      <c r="V25" s="74">
        <f>IF(RES_hh_tesh!V25=0,0,RES_hh_tesh!V25/RES_summary!V$19)</f>
        <v>6.8055353230293383</v>
      </c>
      <c r="W25" s="74">
        <f>IF(RES_hh_tesh!W25=0,0,RES_hh_tesh!W25/RES_summary!W$19)</f>
        <v>6.3164797300657787</v>
      </c>
      <c r="X25" s="74">
        <f>IF(RES_hh_tesh!X25=0,0,RES_hh_tesh!X25/RES_summary!X$19)</f>
        <v>7.7279105143225495</v>
      </c>
      <c r="Y25" s="74">
        <f>IF(RES_hh_tesh!Y25=0,0,RES_hh_tesh!Y25/RES_summary!Y$19)</f>
        <v>7.0261055662793259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6.2120648593499617</v>
      </c>
      <c r="E26" s="77">
        <f>IF(RES_hh_tesh!E26=0,0,RES_hh_tesh!E26/RES_summary!E$19)</f>
        <v>6.0633870973830479</v>
      </c>
      <c r="F26" s="77">
        <f>IF(RES_hh_tesh!F26=0,0,RES_hh_tesh!F26/RES_summary!F$19)</f>
        <v>7.3050493818688658</v>
      </c>
      <c r="G26" s="77">
        <f>IF(RES_hh_tesh!G26=0,0,RES_hh_tesh!G26/RES_summary!G$19)</f>
        <v>7.5136303317893285</v>
      </c>
      <c r="H26" s="77">
        <f>IF(RES_hh_tesh!H26=0,0,RES_hh_tesh!H26/RES_summary!H$19)</f>
        <v>7.7277702760590312</v>
      </c>
      <c r="I26" s="77">
        <f>IF(RES_hh_tesh!I26=0,0,RES_hh_tesh!I26/RES_summary!I$19)</f>
        <v>7.5884667920926079</v>
      </c>
      <c r="J26" s="77">
        <f>IF(RES_hh_tesh!J26=0,0,RES_hh_tesh!J26/RES_summary!J$19)</f>
        <v>7.4689288850311284</v>
      </c>
      <c r="K26" s="77">
        <f>IF(RES_hh_tesh!K26=0,0,RES_hh_tesh!K26/RES_summary!K$19)</f>
        <v>3.3758910601568637</v>
      </c>
      <c r="L26" s="77">
        <f>IF(RES_hh_tesh!L26=0,0,RES_hh_tesh!L26/RES_summary!L$19)</f>
        <v>7.3370635383233678</v>
      </c>
      <c r="M26" s="77">
        <f>IF(RES_hh_tesh!M26=0,0,RES_hh_tesh!M26/RES_summary!M$19)</f>
        <v>6.7688237181399362</v>
      </c>
      <c r="N26" s="77">
        <f>IF(RES_hh_tesh!N26=0,0,RES_hh_tesh!N26/RES_summary!N$19)</f>
        <v>6.5424829078223468</v>
      </c>
      <c r="O26" s="77">
        <f>IF(RES_hh_tesh!O26=0,0,RES_hh_tesh!O26/RES_summary!O$19)</f>
        <v>6.8313750180566331</v>
      </c>
      <c r="P26" s="77">
        <f>IF(RES_hh_tesh!P26=0,0,RES_hh_tesh!P26/RES_summary!P$19)</f>
        <v>6.9730602624010718</v>
      </c>
      <c r="Q26" s="77">
        <f>IF(RES_hh_tesh!Q26=0,0,RES_hh_tesh!Q26/RES_summary!Q$19)</f>
        <v>7.1348316396626092</v>
      </c>
      <c r="R26" s="77">
        <f>IF(RES_hh_tesh!R26=0,0,RES_hh_tesh!R26/RES_summary!R$19)</f>
        <v>7.0769831231808347</v>
      </c>
      <c r="S26" s="77">
        <f>IF(RES_hh_tesh!S26=0,0,RES_hh_tesh!S26/RES_summary!S$19)</f>
        <v>7.1734431443291449</v>
      </c>
      <c r="T26" s="77">
        <f>IF(RES_hh_tesh!T26=0,0,RES_hh_tesh!T26/RES_summary!T$19)</f>
        <v>7.3302038546045827</v>
      </c>
      <c r="U26" s="77">
        <f>IF(RES_hh_tesh!U26=0,0,RES_hh_tesh!U26/RES_summary!U$19)</f>
        <v>7.6739096796620716</v>
      </c>
      <c r="V26" s="77">
        <f>IF(RES_hh_tesh!V26=0,0,RES_hh_tesh!V26/RES_summary!V$19)</f>
        <v>7.9501365950811875</v>
      </c>
      <c r="W26" s="77">
        <f>IF(RES_hh_tesh!W26=0,0,RES_hh_tesh!W26/RES_summary!W$19)</f>
        <v>6.6564889817559241</v>
      </c>
      <c r="X26" s="77">
        <f>IF(RES_hh_tesh!X26=0,0,RES_hh_tesh!X26/RES_summary!X$19)</f>
        <v>5.6827903531688504</v>
      </c>
      <c r="Y26" s="77">
        <f>IF(RES_hh_tesh!Y26=0,0,RES_hh_tesh!Y26/RES_summary!Y$19)</f>
        <v>5.4204623817008892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6.6657180661194095</v>
      </c>
      <c r="C27" s="69">
        <f>IF(RES_hh_tesh!C27=0,0,RES_hh_tesh!C27/RES_summary!C$19)</f>
        <v>6.0112308839103425</v>
      </c>
      <c r="D27" s="69">
        <f>IF(RES_hh_tesh!D27=0,0,RES_hh_tesh!D27/RES_summary!D$19)</f>
        <v>6.1210257519075739</v>
      </c>
      <c r="E27" s="69">
        <f>IF(RES_hh_tesh!E27=0,0,RES_hh_tesh!E27/RES_summary!E$19)</f>
        <v>5.7846684406348032</v>
      </c>
      <c r="F27" s="69">
        <f>IF(RES_hh_tesh!F27=0,0,RES_hh_tesh!F27/RES_summary!F$19)</f>
        <v>6.4746479679918059</v>
      </c>
      <c r="G27" s="69">
        <f>IF(RES_hh_tesh!G27=0,0,RES_hh_tesh!G27/RES_summary!G$19)</f>
        <v>6.2827694958806886</v>
      </c>
      <c r="H27" s="69">
        <f>IF(RES_hh_tesh!H27=0,0,RES_hh_tesh!H27/RES_summary!H$19)</f>
        <v>5.5858112149921357</v>
      </c>
      <c r="I27" s="69">
        <f>IF(RES_hh_tesh!I27=0,0,RES_hh_tesh!I27/RES_summary!I$19)</f>
        <v>5.1478080071605818</v>
      </c>
      <c r="J27" s="69">
        <f>IF(RES_hh_tesh!J27=0,0,RES_hh_tesh!J27/RES_summary!J$19)</f>
        <v>5.6733897922873666</v>
      </c>
      <c r="K27" s="69">
        <f>IF(RES_hh_tesh!K27=0,0,RES_hh_tesh!K27/RES_summary!K$19)</f>
        <v>5.9276586798950097</v>
      </c>
      <c r="L27" s="69">
        <f>IF(RES_hh_tesh!L27=0,0,RES_hh_tesh!L27/RES_summary!L$19)</f>
        <v>6.0384325605320921</v>
      </c>
      <c r="M27" s="69">
        <f>IF(RES_hh_tesh!M27=0,0,RES_hh_tesh!M27/RES_summary!M$19)</f>
        <v>5.7022363077266176</v>
      </c>
      <c r="N27" s="69">
        <f>IF(RES_hh_tesh!N27=0,0,RES_hh_tesh!N27/RES_summary!N$19)</f>
        <v>5.1228260623060118</v>
      </c>
      <c r="O27" s="69">
        <f>IF(RES_hh_tesh!O27=0,0,RES_hh_tesh!O27/RES_summary!O$19)</f>
        <v>5.8913730210407973</v>
      </c>
      <c r="P27" s="69">
        <f>IF(RES_hh_tesh!P27=0,0,RES_hh_tesh!P27/RES_summary!P$19)</f>
        <v>5.4833626439273555</v>
      </c>
      <c r="Q27" s="69">
        <f>IF(RES_hh_tesh!Q27=0,0,RES_hh_tesh!Q27/RES_summary!Q$19)</f>
        <v>5.8449361738193941</v>
      </c>
      <c r="R27" s="69">
        <f>IF(RES_hh_tesh!R27=0,0,RES_hh_tesh!R27/RES_summary!R$19)</f>
        <v>6.1141879631660601</v>
      </c>
      <c r="S27" s="69">
        <f>IF(RES_hh_tesh!S27=0,0,RES_hh_tesh!S27/RES_summary!S$19)</f>
        <v>4.648900558635586</v>
      </c>
      <c r="T27" s="69">
        <f>IF(RES_hh_tesh!T27=0,0,RES_hh_tesh!T27/RES_summary!T$19)</f>
        <v>4.8324817121476231</v>
      </c>
      <c r="U27" s="69">
        <f>IF(RES_hh_tesh!U27=0,0,RES_hh_tesh!U27/RES_summary!U$19)</f>
        <v>4.5381345391089107</v>
      </c>
      <c r="V27" s="69">
        <f>IF(RES_hh_tesh!V27=0,0,RES_hh_tesh!V27/RES_summary!V$19)</f>
        <v>4.3289575063911014</v>
      </c>
      <c r="W27" s="69">
        <f>IF(RES_hh_tesh!W27=0,0,RES_hh_tesh!W27/RES_summary!W$19)</f>
        <v>4.0840275329252611</v>
      </c>
      <c r="X27" s="69">
        <f>IF(RES_hh_tesh!X27=0,0,RES_hh_tesh!X27/RES_summary!X$19)</f>
        <v>3.664765399769375</v>
      </c>
      <c r="Y27" s="69">
        <f>IF(RES_hh_tesh!Y27=0,0,RES_hh_tesh!Y27/RES_summary!Y$19)</f>
        <v>3.6430234563851234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6.5002266124008541</v>
      </c>
      <c r="C29" s="72">
        <f>IF(RES_hh_tesh!C29=0,0,RES_hh_tesh!C29/RES_summary!C$19)</f>
        <v>6.3253502488308078</v>
      </c>
      <c r="D29" s="72">
        <f>IF(RES_hh_tesh!D29=0,0,RES_hh_tesh!D29/RES_summary!D$19)</f>
        <v>6.0874187873803915</v>
      </c>
      <c r="E29" s="72">
        <f>IF(RES_hh_tesh!E29=0,0,RES_hh_tesh!E29/RES_summary!E$19)</f>
        <v>5.5573333066396078</v>
      </c>
      <c r="F29" s="72">
        <f>IF(RES_hh_tesh!F29=0,0,RES_hh_tesh!F29/RES_summary!F$19)</f>
        <v>6.508890361031936</v>
      </c>
      <c r="G29" s="72">
        <f>IF(RES_hh_tesh!G29=0,0,RES_hh_tesh!G29/RES_summary!G$19)</f>
        <v>6.2868056427256622</v>
      </c>
      <c r="H29" s="72">
        <f>IF(RES_hh_tesh!H29=0,0,RES_hh_tesh!H29/RES_summary!H$19)</f>
        <v>5.4630232853086165</v>
      </c>
      <c r="I29" s="72">
        <f>IF(RES_hh_tesh!I29=0,0,RES_hh_tesh!I29/RES_summary!I$19)</f>
        <v>5.0829507438310557</v>
      </c>
      <c r="J29" s="72">
        <f>IF(RES_hh_tesh!J29=0,0,RES_hh_tesh!J29/RES_summary!J$19)</f>
        <v>5.81652818168285</v>
      </c>
      <c r="K29" s="72">
        <f>IF(RES_hh_tesh!K29=0,0,RES_hh_tesh!K29/RES_summary!K$19)</f>
        <v>6.2240258134138857</v>
      </c>
      <c r="L29" s="72">
        <f>IF(RES_hh_tesh!L29=0,0,RES_hh_tesh!L29/RES_summary!L$19)</f>
        <v>5.8457377577412233</v>
      </c>
      <c r="M29" s="72">
        <f>IF(RES_hh_tesh!M29=0,0,RES_hh_tesh!M29/RES_summary!M$19)</f>
        <v>5.4423472578456655</v>
      </c>
      <c r="N29" s="72">
        <f>IF(RES_hh_tesh!N29=0,0,RES_hh_tesh!N29/RES_summary!N$19)</f>
        <v>5.4375496564884331</v>
      </c>
      <c r="O29" s="72">
        <f>IF(RES_hh_tesh!O29=0,0,RES_hh_tesh!O29/RES_summary!O$19)</f>
        <v>5.9047851737867916</v>
      </c>
      <c r="P29" s="72">
        <f>IF(RES_hh_tesh!P29=0,0,RES_hh_tesh!P29/RES_summary!P$19)</f>
        <v>5.4975701979420286</v>
      </c>
      <c r="Q29" s="72">
        <f>IF(RES_hh_tesh!Q29=0,0,RES_hh_tesh!Q29/RES_summary!Q$19)</f>
        <v>5.761822267266389</v>
      </c>
      <c r="R29" s="72">
        <f>IF(RES_hh_tesh!R29=0,0,RES_hh_tesh!R29/RES_summary!R$19)</f>
        <v>5.4653302744845247</v>
      </c>
      <c r="S29" s="72">
        <f>IF(RES_hh_tesh!S29=0,0,RES_hh_tesh!S29/RES_summary!S$19)</f>
        <v>5.0920545454025445</v>
      </c>
      <c r="T29" s="72">
        <f>IF(RES_hh_tesh!T29=0,0,RES_hh_tesh!T29/RES_summary!T$19)</f>
        <v>4.9058904812649811</v>
      </c>
      <c r="U29" s="72">
        <f>IF(RES_hh_tesh!U29=0,0,RES_hh_tesh!U29/RES_summary!U$19)</f>
        <v>4.4679589879910111</v>
      </c>
      <c r="V29" s="72">
        <f>IF(RES_hh_tesh!V29=0,0,RES_hh_tesh!V29/RES_summary!V$19)</f>
        <v>4.3734735811768308</v>
      </c>
      <c r="W29" s="72">
        <f>IF(RES_hh_tesh!W29=0,0,RES_hh_tesh!W29/RES_summary!W$19)</f>
        <v>4.2639796265968037</v>
      </c>
      <c r="X29" s="72">
        <f>IF(RES_hh_tesh!X29=0,0,RES_hh_tesh!X29/RES_summary!X$19)</f>
        <v>3.4389852906635752</v>
      </c>
      <c r="Y29" s="72">
        <f>IF(RES_hh_tesh!Y29=0,0,RES_hh_tesh!Y29/RES_summary!Y$19)</f>
        <v>3.6155829017794514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X30" s="72">
        <f>IF(RES_hh_tesh!X30=0,0,RES_hh_tesh!X30/RES_summary!X$19)</f>
        <v>0</v>
      </c>
      <c r="Y30" s="72">
        <f>IF(RES_hh_tesh!Y30=0,0,RES_hh_tesh!Y30/RES_summary!Y$19)</f>
        <v>0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7.3732510789013279</v>
      </c>
      <c r="C32" s="77">
        <f>IF(RES_hh_tesh!C32=0,0,RES_hh_tesh!C32/RES_summary!C$19)</f>
        <v>4.6754641067775733</v>
      </c>
      <c r="D32" s="77">
        <f>IF(RES_hh_tesh!D32=0,0,RES_hh_tesh!D32/RES_summary!D$19)</f>
        <v>6.2391365516259141</v>
      </c>
      <c r="E32" s="77">
        <f>IF(RES_hh_tesh!E32=0,0,RES_hh_tesh!E32/RES_summary!E$19)</f>
        <v>6.4796888307678504</v>
      </c>
      <c r="F32" s="77">
        <f>IF(RES_hh_tesh!F32=0,0,RES_hh_tesh!F32/RES_summary!F$19)</f>
        <v>6.3750571445477773</v>
      </c>
      <c r="G32" s="77">
        <f>IF(RES_hh_tesh!G32=0,0,RES_hh_tesh!G32/RES_summary!G$19)</f>
        <v>6.2710117948422965</v>
      </c>
      <c r="H32" s="77">
        <f>IF(RES_hh_tesh!H32=0,0,RES_hh_tesh!H32/RES_summary!H$19)</f>
        <v>5.9659049609219093</v>
      </c>
      <c r="I32" s="77">
        <f>IF(RES_hh_tesh!I32=0,0,RES_hh_tesh!I32/RES_summary!I$19)</f>
        <v>5.3774922340712354</v>
      </c>
      <c r="J32" s="77">
        <f>IF(RES_hh_tesh!J32=0,0,RES_hh_tesh!J32/RES_summary!J$19)</f>
        <v>5.0893117719666474</v>
      </c>
      <c r="K32" s="77">
        <f>IF(RES_hh_tesh!K32=0,0,RES_hh_tesh!K32/RES_summary!K$19)</f>
        <v>4.6904599746599827</v>
      </c>
      <c r="L32" s="77">
        <f>IF(RES_hh_tesh!L32=0,0,RES_hh_tesh!L32/RES_summary!L$19)</f>
        <v>6.753325863386304</v>
      </c>
      <c r="M32" s="77">
        <f>IF(RES_hh_tesh!M32=0,0,RES_hh_tesh!M32/RES_summary!M$19)</f>
        <v>6.5962261747432445</v>
      </c>
      <c r="N32" s="77">
        <f>IF(RES_hh_tesh!N32=0,0,RES_hh_tesh!N32/RES_summary!N$19)</f>
        <v>3.9965905386401328</v>
      </c>
      <c r="O32" s="77">
        <f>IF(RES_hh_tesh!O32=0,0,RES_hh_tesh!O32/RES_summary!O$19)</f>
        <v>5.8484913540939418</v>
      </c>
      <c r="P32" s="77">
        <f>IF(RES_hh_tesh!P32=0,0,RES_hh_tesh!P32/RES_summary!P$19)</f>
        <v>5.444024358375537</v>
      </c>
      <c r="Q32" s="77">
        <f>IF(RES_hh_tesh!Q32=0,0,RES_hh_tesh!Q32/RES_summary!Q$19)</f>
        <v>6.0609865600415267</v>
      </c>
      <c r="R32" s="77">
        <f>IF(RES_hh_tesh!R32=0,0,RES_hh_tesh!R32/RES_summary!R$19)</f>
        <v>7.840775581871025</v>
      </c>
      <c r="S32" s="77">
        <f>IF(RES_hh_tesh!S32=0,0,RES_hh_tesh!S32/RES_summary!S$19)</f>
        <v>3.2519554598853841</v>
      </c>
      <c r="T32" s="77">
        <f>IF(RES_hh_tesh!T32=0,0,RES_hh_tesh!T32/RES_summary!T$19)</f>
        <v>4.5905909864034591</v>
      </c>
      <c r="U32" s="77">
        <f>IF(RES_hh_tesh!U32=0,0,RES_hh_tesh!U32/RES_summary!U$19)</f>
        <v>4.7677171625044128</v>
      </c>
      <c r="V32" s="77">
        <f>IF(RES_hh_tesh!V32=0,0,RES_hh_tesh!V32/RES_summary!V$19)</f>
        <v>4.2010171702384476</v>
      </c>
      <c r="W32" s="77">
        <f>IF(RES_hh_tesh!W32=0,0,RES_hh_tesh!W32/RES_summary!W$19)</f>
        <v>3.6003178754096292</v>
      </c>
      <c r="X32" s="77">
        <f>IF(RES_hh_tesh!X32=0,0,RES_hh_tesh!X32/RES_summary!X$19)</f>
        <v>4.2176914794649329</v>
      </c>
      <c r="Y32" s="77">
        <f>IF(RES_hh_tesh!Y32=0,0,RES_hh_tesh!Y32/RES_summary!Y$19)</f>
        <v>3.6990165895852027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2.9068338290119375</v>
      </c>
      <c r="C3" s="65">
        <f>IF(RES_hh_emih!C3=0,0,RES_hh_emih!C3/RES_summary!C$19)</f>
        <v>2.8764143943565745</v>
      </c>
      <c r="D3" s="65">
        <f>IF(RES_hh_emih!D3=0,0,RES_hh_emih!D3/RES_summary!D$19)</f>
        <v>3.0167527774326355</v>
      </c>
      <c r="E3" s="65">
        <f>IF(RES_hh_emih!E3=0,0,RES_hh_emih!E3/RES_summary!E$19)</f>
        <v>2.98455646720421</v>
      </c>
      <c r="F3" s="65">
        <f>IF(RES_hh_emih!F3=0,0,RES_hh_emih!F3/RES_summary!F$19)</f>
        <v>2.9533215675775972</v>
      </c>
      <c r="G3" s="65">
        <f>IF(RES_hh_emih!G3=0,0,RES_hh_emih!G3/RES_summary!G$19)</f>
        <v>2.8407818334638031</v>
      </c>
      <c r="H3" s="65">
        <f>IF(RES_hh_emih!H3=0,0,RES_hh_emih!H3/RES_summary!H$19)</f>
        <v>2.5990618117672732</v>
      </c>
      <c r="I3" s="65">
        <f>IF(RES_hh_emih!I3=0,0,RES_hh_emih!I3/RES_summary!I$19)</f>
        <v>2.3635314506020819</v>
      </c>
      <c r="J3" s="65">
        <f>IF(RES_hh_emih!J3=0,0,RES_hh_emih!J3/RES_summary!J$19)</f>
        <v>2.5004980305336413</v>
      </c>
      <c r="K3" s="65">
        <f>IF(RES_hh_emih!K3=0,0,RES_hh_emih!K3/RES_summary!K$19)</f>
        <v>2.6332074177087743</v>
      </c>
      <c r="L3" s="65">
        <f>IF(RES_hh_emih!L3=0,0,RES_hh_emih!L3/RES_summary!L$19)</f>
        <v>2.3914453148431218</v>
      </c>
      <c r="M3" s="65">
        <f>IF(RES_hh_emih!M3=0,0,RES_hh_emih!M3/RES_summary!M$19)</f>
        <v>2.1737853666258862</v>
      </c>
      <c r="N3" s="65">
        <f>IF(RES_hh_emih!N3=0,0,RES_hh_emih!N3/RES_summary!N$19)</f>
        <v>2.3005346073300847</v>
      </c>
      <c r="O3" s="65">
        <f>IF(RES_hh_emih!O3=0,0,RES_hh_emih!O3/RES_summary!O$19)</f>
        <v>2.4086664555683397</v>
      </c>
      <c r="P3" s="65">
        <f>IF(RES_hh_emih!P3=0,0,RES_hh_emih!P3/RES_summary!P$19)</f>
        <v>2.1603912171125126</v>
      </c>
      <c r="Q3" s="65">
        <f>IF(RES_hh_emih!Q3=0,0,RES_hh_emih!Q3/RES_summary!Q$19)</f>
        <v>2.364604796812408</v>
      </c>
      <c r="R3" s="65">
        <f>IF(RES_hh_emih!R3=0,0,RES_hh_emih!R3/RES_summary!R$19)</f>
        <v>1.9775636542611739</v>
      </c>
      <c r="S3" s="65">
        <f>IF(RES_hh_emih!S3=0,0,RES_hh_emih!S3/RES_summary!S$19)</f>
        <v>2.1559788975813756</v>
      </c>
      <c r="T3" s="65">
        <f>IF(RES_hh_emih!T3=0,0,RES_hh_emih!T3/RES_summary!T$19)</f>
        <v>1.560829442212708</v>
      </c>
      <c r="U3" s="65">
        <f>IF(RES_hh_emih!U3=0,0,RES_hh_emih!U3/RES_summary!U$19)</f>
        <v>1.5483901943003924</v>
      </c>
      <c r="V3" s="65">
        <f>IF(RES_hh_emih!V3=0,0,RES_hh_emih!V3/RES_summary!V$19)</f>
        <v>1.5434940679651781</v>
      </c>
      <c r="W3" s="65">
        <f>IF(RES_hh_emih!W3=0,0,RES_hh_emih!W3/RES_summary!W$19)</f>
        <v>1.404427561632646</v>
      </c>
      <c r="X3" s="65">
        <f>IF(RES_hh_emih!X3=0,0,RES_hh_emih!X3/RES_summary!X$19)</f>
        <v>1.316117725110183</v>
      </c>
      <c r="Y3" s="65">
        <f>IF(RES_hh_emih!Y3=0,0,RES_hh_emih!Y3/RES_summary!Y$19)</f>
        <v>1.1429794427908371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0.82626801903947522</v>
      </c>
      <c r="C4" s="69">
        <f>IF(RES_hh_emih!C4=0,0,RES_hh_emih!C4/RES_summary!C$19)</f>
        <v>0.85742021452395534</v>
      </c>
      <c r="D4" s="69">
        <f>IF(RES_hh_emih!D4=0,0,RES_hh_emih!D4/RES_summary!D$19)</f>
        <v>1.1513039762296451</v>
      </c>
      <c r="E4" s="69">
        <f>IF(RES_hh_emih!E4=0,0,RES_hh_emih!E4/RES_summary!E$19)</f>
        <v>1.3391044526106199</v>
      </c>
      <c r="F4" s="69">
        <f>IF(RES_hh_emih!F4=0,0,RES_hh_emih!F4/RES_summary!F$19)</f>
        <v>1.0541949455558808</v>
      </c>
      <c r="G4" s="69">
        <f>IF(RES_hh_emih!G4=0,0,RES_hh_emih!G4/RES_summary!G$19)</f>
        <v>1.0100536659352606</v>
      </c>
      <c r="H4" s="69">
        <f>IF(RES_hh_emih!H4=0,0,RES_hh_emih!H4/RES_summary!H$19)</f>
        <v>0.98806912126216684</v>
      </c>
      <c r="I4" s="69">
        <f>IF(RES_hh_emih!I4=0,0,RES_hh_emih!I4/RES_summary!I$19)</f>
        <v>0.81910461951376967</v>
      </c>
      <c r="J4" s="69">
        <f>IF(RES_hh_emih!J4=0,0,RES_hh_emih!J4/RES_summary!J$19)</f>
        <v>0.68129570274767814</v>
      </c>
      <c r="K4" s="69">
        <f>IF(RES_hh_emih!K4=0,0,RES_hh_emih!K4/RES_summary!K$19)</f>
        <v>0.67930717337422963</v>
      </c>
      <c r="L4" s="69">
        <f>IF(RES_hh_emih!L4=0,0,RES_hh_emih!L4/RES_summary!L$19)</f>
        <v>0.60081660482220001</v>
      </c>
      <c r="M4" s="69">
        <f>IF(RES_hh_emih!M4=0,0,RES_hh_emih!M4/RES_summary!M$19)</f>
        <v>0.53519430849309324</v>
      </c>
      <c r="N4" s="69">
        <f>IF(RES_hh_emih!N4=0,0,RES_hh_emih!N4/RES_summary!N$19)</f>
        <v>0.65026124836639787</v>
      </c>
      <c r="O4" s="69">
        <f>IF(RES_hh_emih!O4=0,0,RES_hh_emih!O4/RES_summary!O$19)</f>
        <v>0.6631770397138369</v>
      </c>
      <c r="P4" s="69">
        <f>IF(RES_hh_emih!P4=0,0,RES_hh_emih!P4/RES_summary!P$19)</f>
        <v>0.59373561182087342</v>
      </c>
      <c r="Q4" s="69">
        <f>IF(RES_hh_emih!Q4=0,0,RES_hh_emih!Q4/RES_summary!Q$19)</f>
        <v>0.75184899637962144</v>
      </c>
      <c r="R4" s="69">
        <f>IF(RES_hh_emih!R4=0,0,RES_hh_emih!R4/RES_summary!R$19)</f>
        <v>0.4407579398462862</v>
      </c>
      <c r="S4" s="69">
        <f>IF(RES_hh_emih!S4=0,0,RES_hh_emih!S4/RES_summary!S$19)</f>
        <v>0.66568047000347619</v>
      </c>
      <c r="T4" s="69">
        <f>IF(RES_hh_emih!T4=0,0,RES_hh_emih!T4/RES_summary!T$19)</f>
        <v>0.11666540729934298</v>
      </c>
      <c r="U4" s="69">
        <f>IF(RES_hh_emih!U4=0,0,RES_hh_emih!U4/RES_summary!U$19)</f>
        <v>0.24198407100133876</v>
      </c>
      <c r="V4" s="69">
        <f>IF(RES_hh_emih!V4=0,0,RES_hh_emih!V4/RES_summary!V$19)</f>
        <v>0.31123185296742367</v>
      </c>
      <c r="W4" s="69">
        <f>IF(RES_hh_emih!W4=0,0,RES_hh_emih!W4/RES_summary!W$19)</f>
        <v>0.22929167655948537</v>
      </c>
      <c r="X4" s="69">
        <f>IF(RES_hh_emih!X4=0,0,RES_hh_emih!X4/RES_summary!X$19)</f>
        <v>0.39666725158092292</v>
      </c>
      <c r="Y4" s="69">
        <f>IF(RES_hh_emih!Y4=0,0,RES_hh_emih!Y4/RES_summary!Y$19)</f>
        <v>0.23320297688441899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1.1779223683596782</v>
      </c>
      <c r="C6" s="72">
        <f>IF(RES_hh_emih!C6=0,0,RES_hh_emih!C6/RES_summary!C$19)</f>
        <v>1.2622550723772521</v>
      </c>
      <c r="D6" s="72">
        <f>IF(RES_hh_emih!D6=0,0,RES_hh_emih!D6/RES_summary!D$19)</f>
        <v>1.7838376493874646</v>
      </c>
      <c r="E6" s="72">
        <f>IF(RES_hh_emih!E6=0,0,RES_hh_emih!E6/RES_summary!E$19)</f>
        <v>2.2740113944771378</v>
      </c>
      <c r="F6" s="72">
        <f>IF(RES_hh_emih!F6=0,0,RES_hh_emih!F6/RES_summary!F$19)</f>
        <v>1.9708054668972741</v>
      </c>
      <c r="G6" s="72">
        <f>IF(RES_hh_emih!G6=0,0,RES_hh_emih!G6/RES_summary!G$19)</f>
        <v>2.0950163518577352</v>
      </c>
      <c r="H6" s="72">
        <f>IF(RES_hh_emih!H6=0,0,RES_hh_emih!H6/RES_summary!H$19)</f>
        <v>2.3208213065697527</v>
      </c>
      <c r="I6" s="72">
        <f>IF(RES_hh_emih!I6=0,0,RES_hh_emih!I6/RES_summary!I$19)</f>
        <v>2.1619790372235439</v>
      </c>
      <c r="J6" s="72">
        <f>IF(RES_hh_emih!J6=0,0,RES_hh_emih!J6/RES_summary!J$19)</f>
        <v>2.021600092752823</v>
      </c>
      <c r="K6" s="72">
        <f>IF(RES_hh_emih!K6=0,0,RES_hh_emih!K6/RES_summary!K$19)</f>
        <v>2.2022176099170641</v>
      </c>
      <c r="L6" s="72">
        <f>IF(RES_hh_emih!L6=0,0,RES_hh_emih!L6/RES_summary!L$19)</f>
        <v>2.2284688442955023</v>
      </c>
      <c r="M6" s="72">
        <f>IF(RES_hh_emih!M6=0,0,RES_hh_emih!M6/RES_summary!M$19)</f>
        <v>2.1102404347298709</v>
      </c>
      <c r="N6" s="72">
        <f>IF(RES_hh_emih!N6=0,0,RES_hh_emih!N6/RES_summary!N$19)</f>
        <v>2.650084300452646</v>
      </c>
      <c r="O6" s="72">
        <f>IF(RES_hh_emih!O6=0,0,RES_hh_emih!O6/RES_summary!O$19)</f>
        <v>2.7018614177849196</v>
      </c>
      <c r="P6" s="72">
        <f>IF(RES_hh_emih!P6=0,0,RES_hh_emih!P6/RES_summary!P$19)</f>
        <v>2.5049016518304588</v>
      </c>
      <c r="Q6" s="72">
        <f>IF(RES_hh_emih!Q6=0,0,RES_hh_emih!Q6/RES_summary!Q$19)</f>
        <v>3.4760313323952006</v>
      </c>
      <c r="R6" s="72">
        <f>IF(RES_hh_emih!R6=0,0,RES_hh_emih!R6/RES_summary!R$19)</f>
        <v>2.445849829234688</v>
      </c>
      <c r="S6" s="72">
        <f>IF(RES_hh_emih!S6=0,0,RES_hh_emih!S6/RES_summary!S$19)</f>
        <v>4.7748133286586869</v>
      </c>
      <c r="T6" s="72">
        <f>IF(RES_hh_emih!T6=0,0,RES_hh_emih!T6/RES_summary!T$19)</f>
        <v>1.3309820472226903</v>
      </c>
      <c r="U6" s="72">
        <f>IF(RES_hh_emih!U6=0,0,RES_hh_emih!U6/RES_summary!U$19)</f>
        <v>3.5105944223913359</v>
      </c>
      <c r="V6" s="72">
        <f>IF(RES_hh_emih!V6=0,0,RES_hh_emih!V6/RES_summary!V$19)</f>
        <v>4.9592187923702982</v>
      </c>
      <c r="W6" s="72">
        <f>IF(RES_hh_emih!W6=0,0,RES_hh_emih!W6/RES_summary!W$19)</f>
        <v>3.795197356541506</v>
      </c>
      <c r="X6" s="72">
        <f>IF(RES_hh_emih!X6=0,0,RES_hh_emih!X6/RES_summary!X$19)</f>
        <v>6.5258071843163306</v>
      </c>
      <c r="Y6" s="72">
        <f>IF(RES_hh_emih!Y6=0,0,RES_hh_emih!Y6/RES_summary!Y$19)</f>
        <v>4.3938447088912396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1.2344655576810204</v>
      </c>
      <c r="C7" s="72">
        <f>IF(RES_hh_emih!C7=0,0,RES_hh_emih!C7/RES_summary!C$19)</f>
        <v>1.3237516984602284</v>
      </c>
      <c r="D7" s="72">
        <f>IF(RES_hh_emih!D7=0,0,RES_hh_emih!D7/RES_summary!D$19)</f>
        <v>1.6464356032123773</v>
      </c>
      <c r="E7" s="72">
        <f>IF(RES_hh_emih!E7=0,0,RES_hh_emih!E7/RES_summary!E$19)</f>
        <v>1.95116288160028</v>
      </c>
      <c r="F7" s="72">
        <f>IF(RES_hh_emih!F7=0,0,RES_hh_emih!F7/RES_summary!F$19)</f>
        <v>2.1207948077349088</v>
      </c>
      <c r="G7" s="72">
        <f>IF(RES_hh_emih!G7=0,0,RES_hh_emih!G7/RES_summary!G$19)</f>
        <v>2.1889047158575292</v>
      </c>
      <c r="H7" s="72">
        <f>IF(RES_hh_emih!H7=0,0,RES_hh_emih!H7/RES_summary!H$19)</f>
        <v>2.2297072450076634</v>
      </c>
      <c r="I7" s="72">
        <f>IF(RES_hh_emih!I7=0,0,RES_hh_emih!I7/RES_summary!I$19)</f>
        <v>2.1766093623367735</v>
      </c>
      <c r="J7" s="72">
        <f>IF(RES_hh_emih!J7=0,0,RES_hh_emih!J7/RES_summary!J$19)</f>
        <v>2.1625007120980508</v>
      </c>
      <c r="K7" s="72">
        <f>IF(RES_hh_emih!K7=0,0,RES_hh_emih!K7/RES_summary!K$19)</f>
        <v>2.2233771502812649</v>
      </c>
      <c r="L7" s="72">
        <f>IF(RES_hh_emih!L7=0,0,RES_hh_emih!L7/RES_summary!L$19)</f>
        <v>2.4011442133288732</v>
      </c>
      <c r="M7" s="72">
        <f>IF(RES_hh_emih!M7=0,0,RES_hh_emih!M7/RES_summary!M$19)</f>
        <v>2.4821684886705091</v>
      </c>
      <c r="N7" s="72">
        <f>IF(RES_hh_emih!N7=0,0,RES_hh_emih!N7/RES_summary!N$19)</f>
        <v>2.693089011623782</v>
      </c>
      <c r="O7" s="72">
        <f>IF(RES_hh_emih!O7=0,0,RES_hh_emih!O7/RES_summary!O$19)</f>
        <v>2.7746966300437621</v>
      </c>
      <c r="P7" s="72">
        <f>IF(RES_hh_emih!P7=0,0,RES_hh_emih!P7/RES_summary!P$19)</f>
        <v>2.7920380363884321</v>
      </c>
      <c r="Q7" s="72">
        <f>IF(RES_hh_emih!Q7=0,0,RES_hh_emih!Q7/RES_summary!Q$19)</f>
        <v>3.1002204904675765</v>
      </c>
      <c r="R7" s="72">
        <f>IF(RES_hh_emih!R7=0,0,RES_hh_emih!R7/RES_summary!R$19)</f>
        <v>3.3147998995220176</v>
      </c>
      <c r="S7" s="72">
        <f>IF(RES_hh_emih!S7=0,0,RES_hh_emih!S7/RES_summary!S$19)</f>
        <v>4.6171672950906428</v>
      </c>
      <c r="T7" s="72">
        <f>IF(RES_hh_emih!T7=0,0,RES_hh_emih!T7/RES_summary!T$19)</f>
        <v>1.9826366175174286</v>
      </c>
      <c r="U7" s="72">
        <f>IF(RES_hh_emih!U7=0,0,RES_hh_emih!U7/RES_summary!U$19)</f>
        <v>2.8220051478562236</v>
      </c>
      <c r="V7" s="72">
        <f>IF(RES_hh_emih!V7=0,0,RES_hh_emih!V7/RES_summary!V$19)</f>
        <v>3.4075513705805491</v>
      </c>
      <c r="W7" s="72">
        <f>IF(RES_hh_emih!W7=0,0,RES_hh_emih!W7/RES_summary!W$19)</f>
        <v>4.6438457221037766</v>
      </c>
      <c r="X7" s="72">
        <f>IF(RES_hh_emih!X7=0,0,RES_hh_emih!X7/RES_summary!X$19)</f>
        <v>6.0866818154992854</v>
      </c>
      <c r="Y7" s="72">
        <f>IF(RES_hh_emih!Y7=0,0,RES_hh_emih!Y7/RES_summary!Y$19)</f>
        <v>5.1955203329271944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X8" s="72">
        <f>IF(RES_hh_emih!X8=0,0,RES_hh_emih!X8/RES_summary!X$19)</f>
        <v>0</v>
      </c>
      <c r="Y8" s="72">
        <f>IF(RES_hh_emih!Y8=0,0,RES_hh_emih!Y8/RES_summary!Y$19)</f>
        <v>0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</v>
      </c>
      <c r="C17" s="69">
        <f>IF(RES_hh_emih!C17=0,0,RES_hh_emih!C17/RES_summary!C$19)</f>
        <v>0</v>
      </c>
      <c r="D17" s="69">
        <f>IF(RES_hh_emih!D17=0,0,RES_hh_emih!D17/RES_summary!D$19)</f>
        <v>0</v>
      </c>
      <c r="E17" s="69">
        <f>IF(RES_hh_emih!E17=0,0,RES_hh_emih!E17/RES_summary!E$19)</f>
        <v>0</v>
      </c>
      <c r="F17" s="69">
        <f>IF(RES_hh_emih!F17=0,0,RES_hh_emih!F17/RES_summary!F$19)</f>
        <v>0</v>
      </c>
      <c r="G17" s="69">
        <f>IF(RES_hh_emih!G17=0,0,RES_hh_emih!G17/RES_summary!G$19)</f>
        <v>0</v>
      </c>
      <c r="H17" s="69">
        <f>IF(RES_hh_emih!H17=0,0,RES_hh_emih!H17/RES_summary!H$19)</f>
        <v>0</v>
      </c>
      <c r="I17" s="69">
        <f>IF(RES_hh_emih!I17=0,0,RES_hh_emih!I17/RES_summary!I$19)</f>
        <v>0</v>
      </c>
      <c r="J17" s="69">
        <f>IF(RES_hh_emih!J17=0,0,RES_hh_emih!J17/RES_summary!J$19)</f>
        <v>0</v>
      </c>
      <c r="K17" s="69">
        <f>IF(RES_hh_emih!K17=0,0,RES_hh_emih!K17/RES_summary!K$19)</f>
        <v>0</v>
      </c>
      <c r="L17" s="69">
        <f>IF(RES_hh_emih!L17=0,0,RES_hh_emih!L17/RES_summary!L$19)</f>
        <v>0</v>
      </c>
      <c r="M17" s="69">
        <f>IF(RES_hh_emih!M17=0,0,RES_hh_emih!M17/RES_summary!M$19)</f>
        <v>0</v>
      </c>
      <c r="N17" s="69">
        <f>IF(RES_hh_emih!N17=0,0,RES_hh_emih!N17/RES_summary!N$19)</f>
        <v>0</v>
      </c>
      <c r="O17" s="69">
        <f>IF(RES_hh_emih!O17=0,0,RES_hh_emih!O17/RES_summary!O$19)</f>
        <v>0</v>
      </c>
      <c r="P17" s="69">
        <f>IF(RES_hh_emih!P17=0,0,RES_hh_emih!P17/RES_summary!P$19)</f>
        <v>0</v>
      </c>
      <c r="Q17" s="69">
        <f>IF(RES_hh_emih!Q17=0,0,RES_hh_emih!Q17/RES_summary!Q$19)</f>
        <v>0</v>
      </c>
      <c r="R17" s="69">
        <f>IF(RES_hh_emih!R17=0,0,RES_hh_emih!R17/RES_summary!R$19)</f>
        <v>0</v>
      </c>
      <c r="S17" s="69">
        <f>IF(RES_hh_emih!S17=0,0,RES_hh_emih!S17/RES_summary!S$19)</f>
        <v>0</v>
      </c>
      <c r="T17" s="69">
        <f>IF(RES_hh_emih!T17=0,0,RES_hh_emih!T17/RES_summary!T$19)</f>
        <v>0</v>
      </c>
      <c r="U17" s="69">
        <f>IF(RES_hh_emih!U17=0,0,RES_hh_emih!U17/RES_summary!U$19)</f>
        <v>0</v>
      </c>
      <c r="V17" s="69">
        <f>IF(RES_hh_emih!V17=0,0,RES_hh_emih!V17/RES_summary!V$19)</f>
        <v>0</v>
      </c>
      <c r="W17" s="69">
        <f>IF(RES_hh_emih!W17=0,0,RES_hh_emih!W17/RES_summary!W$19)</f>
        <v>0</v>
      </c>
      <c r="X17" s="69">
        <f>IF(RES_hh_emih!X17=0,0,RES_hh_emih!X17/RES_summary!X$19)</f>
        <v>0</v>
      </c>
      <c r="Y17" s="69">
        <f>IF(RES_hh_emih!Y17=0,0,RES_hh_emih!Y17/RES_summary!Y$19)</f>
        <v>0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X21" s="72">
        <f>IF(RES_hh_emih!X21=0,0,RES_hh_emih!X21/RES_summary!X$19)</f>
        <v>0</v>
      </c>
      <c r="Y21" s="72">
        <f>IF(RES_hh_emih!Y21=0,0,RES_hh_emih!Y21/RES_summary!Y$19)</f>
        <v>0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2.0805658099724624</v>
      </c>
      <c r="C27" s="69">
        <f>IF(RES_hh_emih!C27=0,0,RES_hh_emih!C27/RES_summary!C$19)</f>
        <v>2.0189941798326196</v>
      </c>
      <c r="D27" s="69">
        <f>IF(RES_hh_emih!D27=0,0,RES_hh_emih!D27/RES_summary!D$19)</f>
        <v>1.8654488012029908</v>
      </c>
      <c r="E27" s="69">
        <f>IF(RES_hh_emih!E27=0,0,RES_hh_emih!E27/RES_summary!E$19)</f>
        <v>1.64545201459359</v>
      </c>
      <c r="F27" s="69">
        <f>IF(RES_hh_emih!F27=0,0,RES_hh_emih!F27/RES_summary!F$19)</f>
        <v>1.8991266220217162</v>
      </c>
      <c r="G27" s="69">
        <f>IF(RES_hh_emih!G27=0,0,RES_hh_emih!G27/RES_summary!G$19)</f>
        <v>1.8307281675285427</v>
      </c>
      <c r="H27" s="69">
        <f>IF(RES_hh_emih!H27=0,0,RES_hh_emih!H27/RES_summary!H$19)</f>
        <v>1.6109926905051064</v>
      </c>
      <c r="I27" s="69">
        <f>IF(RES_hh_emih!I27=0,0,RES_hh_emih!I27/RES_summary!I$19)</f>
        <v>1.5444268310883125</v>
      </c>
      <c r="J27" s="69">
        <f>IF(RES_hh_emih!J27=0,0,RES_hh_emih!J27/RES_summary!J$19)</f>
        <v>1.8192023277859632</v>
      </c>
      <c r="K27" s="69">
        <f>IF(RES_hh_emih!K27=0,0,RES_hh_emih!K27/RES_summary!K$19)</f>
        <v>1.9539002443345448</v>
      </c>
      <c r="L27" s="69">
        <f>IF(RES_hh_emih!L27=0,0,RES_hh_emih!L27/RES_summary!L$19)</f>
        <v>1.7906287100209215</v>
      </c>
      <c r="M27" s="69">
        <f>IF(RES_hh_emih!M27=0,0,RES_hh_emih!M27/RES_summary!M$19)</f>
        <v>1.6385910581327925</v>
      </c>
      <c r="N27" s="69">
        <f>IF(RES_hh_emih!N27=0,0,RES_hh_emih!N27/RES_summary!N$19)</f>
        <v>1.6502733589636869</v>
      </c>
      <c r="O27" s="69">
        <f>IF(RES_hh_emih!O27=0,0,RES_hh_emih!O27/RES_summary!O$19)</f>
        <v>1.7454894158545029</v>
      </c>
      <c r="P27" s="69">
        <f>IF(RES_hh_emih!P27=0,0,RES_hh_emih!P27/RES_summary!P$19)</f>
        <v>1.5666556052916392</v>
      </c>
      <c r="Q27" s="69">
        <f>IF(RES_hh_emih!Q27=0,0,RES_hh_emih!Q27/RES_summary!Q$19)</f>
        <v>1.6127558004327864</v>
      </c>
      <c r="R27" s="69">
        <f>IF(RES_hh_emih!R27=0,0,RES_hh_emih!R27/RES_summary!R$19)</f>
        <v>1.5368057144148877</v>
      </c>
      <c r="S27" s="69">
        <f>IF(RES_hh_emih!S27=0,0,RES_hh_emih!S27/RES_summary!S$19)</f>
        <v>1.4902984275778997</v>
      </c>
      <c r="T27" s="69">
        <f>IF(RES_hh_emih!T27=0,0,RES_hh_emih!T27/RES_summary!T$19)</f>
        <v>1.4441640349133651</v>
      </c>
      <c r="U27" s="69">
        <f>IF(RES_hh_emih!U27=0,0,RES_hh_emih!U27/RES_summary!U$19)</f>
        <v>1.3064061232990538</v>
      </c>
      <c r="V27" s="69">
        <f>IF(RES_hh_emih!V27=0,0,RES_hh_emih!V27/RES_summary!V$19)</f>
        <v>1.2322622149977547</v>
      </c>
      <c r="W27" s="69">
        <f>IF(RES_hh_emih!W27=0,0,RES_hh_emih!W27/RES_summary!W$19)</f>
        <v>1.1751358850731604</v>
      </c>
      <c r="X27" s="69">
        <f>IF(RES_hh_emih!X27=0,0,RES_hh_emih!X27/RES_summary!X$19)</f>
        <v>0.91945047352926024</v>
      </c>
      <c r="Y27" s="69">
        <f>IF(RES_hh_emih!Y27=0,0,RES_hh_emih!Y27/RES_summary!Y$19)</f>
        <v>0.90977646590641825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2.5672086297833219</v>
      </c>
      <c r="C29" s="72">
        <f>IF(RES_hh_emih!C29=0,0,RES_hh_emih!C29/RES_summary!C$19)</f>
        <v>2.4937815307416322</v>
      </c>
      <c r="D29" s="72">
        <f>IF(RES_hh_emih!D29=0,0,RES_hh_emih!D29/RES_summary!D$19)</f>
        <v>2.3962391424656651</v>
      </c>
      <c r="E29" s="72">
        <f>IF(RES_hh_emih!E29=0,0,RES_hh_emih!E29/RES_summary!E$19)</f>
        <v>2.1836650793192032</v>
      </c>
      <c r="F29" s="72">
        <f>IF(RES_hh_emih!F29=0,0,RES_hh_emih!F29/RES_summary!F$19)</f>
        <v>2.5521048581218846</v>
      </c>
      <c r="G29" s="72">
        <f>IF(RES_hh_emih!G29=0,0,RES_hh_emih!G29/RES_summary!G$19)</f>
        <v>2.4591748080110971</v>
      </c>
      <c r="H29" s="72">
        <f>IF(RES_hh_emih!H29=0,0,RES_hh_emih!H29/RES_summary!H$19)</f>
        <v>2.1314181363869507</v>
      </c>
      <c r="I29" s="72">
        <f>IF(RES_hh_emih!I29=0,0,RES_hh_emih!I29/RES_summary!I$19)</f>
        <v>1.9805355662172819</v>
      </c>
      <c r="J29" s="72">
        <f>IF(RES_hh_emih!J29=0,0,RES_hh_emih!J29/RES_summary!J$19)</f>
        <v>2.2650292244064025</v>
      </c>
      <c r="K29" s="72">
        <f>IF(RES_hh_emih!K29=0,0,RES_hh_emih!K29/RES_summary!K$19)</f>
        <v>2.4219510207740957</v>
      </c>
      <c r="L29" s="72">
        <f>IF(RES_hh_emih!L29=0,0,RES_hh_emih!L29/RES_summary!L$19)</f>
        <v>2.2732809390620337</v>
      </c>
      <c r="M29" s="72">
        <f>IF(RES_hh_emih!M29=0,0,RES_hh_emih!M29/RES_summary!M$19)</f>
        <v>2.1149408345152509</v>
      </c>
      <c r="N29" s="72">
        <f>IF(RES_hh_emih!N29=0,0,RES_hh_emih!N29/RES_summary!N$19)</f>
        <v>2.111437966190759</v>
      </c>
      <c r="O29" s="72">
        <f>IF(RES_hh_emih!O29=0,0,RES_hh_emih!O29/RES_summary!O$19)</f>
        <v>2.2914283293526174</v>
      </c>
      <c r="P29" s="72">
        <f>IF(RES_hh_emih!P29=0,0,RES_hh_emih!P29/RES_summary!P$19)</f>
        <v>2.1324744716286443</v>
      </c>
      <c r="Q29" s="72">
        <f>IF(RES_hh_emih!Q29=0,0,RES_hh_emih!Q29/RES_summary!Q$19)</f>
        <v>2.2331779030444086</v>
      </c>
      <c r="R29" s="72">
        <f>IF(RES_hh_emih!R29=0,0,RES_hh_emih!R29/RES_summary!R$19)</f>
        <v>2.1143426971923658</v>
      </c>
      <c r="S29" s="72">
        <f>IF(RES_hh_emih!S29=0,0,RES_hh_emih!S29/RES_summary!S$19)</f>
        <v>1.9630669638965719</v>
      </c>
      <c r="T29" s="72">
        <f>IF(RES_hh_emih!T29=0,0,RES_hh_emih!T29/RES_summary!T$19)</f>
        <v>1.882437573017814</v>
      </c>
      <c r="U29" s="72">
        <f>IF(RES_hh_emih!U29=0,0,RES_hh_emih!U29/RES_summary!U$19)</f>
        <v>1.7057297669198341</v>
      </c>
      <c r="V29" s="72">
        <f>IF(RES_hh_emih!V29=0,0,RES_hh_emih!V29/RES_summary!V$19)</f>
        <v>1.6610204828595558</v>
      </c>
      <c r="W29" s="72">
        <f>IF(RES_hh_emih!W29=0,0,RES_hh_emih!W29/RES_summary!W$19)</f>
        <v>1.6123158329650247</v>
      </c>
      <c r="X29" s="72">
        <f>IF(RES_hh_emih!X29=0,0,RES_hh_emih!X29/RES_summary!X$19)</f>
        <v>1.2948960092962061</v>
      </c>
      <c r="Y29" s="72">
        <f>IF(RES_hh_emih!Y29=0,0,RES_hh_emih!Y29/RES_summary!Y$19)</f>
        <v>1.3556306156010585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X30" s="72">
        <f>IF(RES_hh_emih!X30=0,0,RES_hh_emih!X30/RES_summary!X$19)</f>
        <v>0</v>
      </c>
      <c r="Y30" s="72">
        <f>IF(RES_hh_emih!Y30=0,0,RES_hh_emih!Y30/RES_summary!Y$19)</f>
        <v>0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4034</v>
      </c>
      <c r="D3" s="67">
        <f t="shared" si="0"/>
        <v>4259</v>
      </c>
      <c r="E3" s="67">
        <f t="shared" si="0"/>
        <v>4092</v>
      </c>
      <c r="F3" s="67">
        <f t="shared" si="0"/>
        <v>4090</v>
      </c>
      <c r="G3" s="67">
        <f t="shared" si="0"/>
        <v>4197</v>
      </c>
      <c r="H3" s="67">
        <f t="shared" si="0"/>
        <v>4809</v>
      </c>
      <c r="I3" s="67">
        <f t="shared" si="0"/>
        <v>4875</v>
      </c>
      <c r="J3" s="67">
        <f t="shared" si="0"/>
        <v>5790</v>
      </c>
      <c r="K3" s="67">
        <f t="shared" si="0"/>
        <v>5804</v>
      </c>
      <c r="L3" s="67">
        <f t="shared" si="0"/>
        <v>6084</v>
      </c>
      <c r="M3" s="67">
        <f t="shared" si="0"/>
        <v>5245</v>
      </c>
      <c r="N3" s="67">
        <f t="shared" si="0"/>
        <v>6102</v>
      </c>
      <c r="O3" s="67">
        <f t="shared" si="0"/>
        <v>6927</v>
      </c>
      <c r="P3" s="67">
        <f t="shared" si="0"/>
        <v>8356</v>
      </c>
      <c r="Q3" s="67">
        <f t="shared" si="0"/>
        <v>10961</v>
      </c>
      <c r="R3" s="67">
        <f t="shared" si="0"/>
        <v>9270</v>
      </c>
      <c r="S3" s="67">
        <f t="shared" si="0"/>
        <v>9254</v>
      </c>
      <c r="T3" s="67">
        <f t="shared" si="0"/>
        <v>11536</v>
      </c>
      <c r="U3" s="67">
        <f t="shared" si="0"/>
        <v>13868</v>
      </c>
      <c r="V3" s="67">
        <f t="shared" si="0"/>
        <v>15343</v>
      </c>
      <c r="W3" s="67">
        <f t="shared" si="0"/>
        <v>5913</v>
      </c>
      <c r="X3" s="67">
        <f t="shared" si="0"/>
        <v>6835</v>
      </c>
      <c r="Y3" s="67">
        <f t="shared" si="0"/>
        <v>14475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4034</v>
      </c>
      <c r="D4" s="71">
        <f t="shared" si="1"/>
        <v>4259</v>
      </c>
      <c r="E4" s="71">
        <f t="shared" si="1"/>
        <v>4092</v>
      </c>
      <c r="F4" s="71">
        <f t="shared" si="1"/>
        <v>4090</v>
      </c>
      <c r="G4" s="71">
        <f t="shared" si="1"/>
        <v>4197</v>
      </c>
      <c r="H4" s="71">
        <f t="shared" si="1"/>
        <v>4809</v>
      </c>
      <c r="I4" s="71">
        <f t="shared" si="1"/>
        <v>4875</v>
      </c>
      <c r="J4" s="71">
        <f t="shared" si="1"/>
        <v>5790</v>
      </c>
      <c r="K4" s="71">
        <f t="shared" si="1"/>
        <v>5804</v>
      </c>
      <c r="L4" s="71">
        <f t="shared" si="1"/>
        <v>6084</v>
      </c>
      <c r="M4" s="71">
        <f t="shared" si="1"/>
        <v>5245</v>
      </c>
      <c r="N4" s="71">
        <f t="shared" si="1"/>
        <v>6102</v>
      </c>
      <c r="O4" s="71">
        <f t="shared" si="1"/>
        <v>6927</v>
      </c>
      <c r="P4" s="71">
        <f t="shared" si="1"/>
        <v>8356</v>
      </c>
      <c r="Q4" s="71">
        <f t="shared" si="1"/>
        <v>10961</v>
      </c>
      <c r="R4" s="71">
        <f t="shared" ref="R4:V4" si="2">SUM(R5:R13)</f>
        <v>9270</v>
      </c>
      <c r="S4" s="71">
        <f t="shared" si="2"/>
        <v>9254</v>
      </c>
      <c r="T4" s="71">
        <f t="shared" si="2"/>
        <v>11536</v>
      </c>
      <c r="U4" s="71">
        <f t="shared" si="2"/>
        <v>13868</v>
      </c>
      <c r="V4" s="71">
        <f t="shared" si="2"/>
        <v>15343</v>
      </c>
      <c r="W4" s="71">
        <f t="shared" ref="W4:Y4" si="3">SUM(W5:W13)</f>
        <v>5913</v>
      </c>
      <c r="X4" s="71">
        <f t="shared" si="3"/>
        <v>6835</v>
      </c>
      <c r="Y4" s="71">
        <f t="shared" si="3"/>
        <v>14475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1766</v>
      </c>
      <c r="D6" s="82">
        <v>1616</v>
      </c>
      <c r="E6" s="82">
        <v>231</v>
      </c>
      <c r="F6" s="82">
        <v>0</v>
      </c>
      <c r="G6" s="82">
        <v>37</v>
      </c>
      <c r="H6" s="82">
        <v>95</v>
      </c>
      <c r="I6" s="82">
        <v>373</v>
      </c>
      <c r="J6" s="82">
        <v>750</v>
      </c>
      <c r="K6" s="82">
        <v>1617</v>
      </c>
      <c r="L6" s="82">
        <v>940</v>
      </c>
      <c r="M6" s="82">
        <v>1833</v>
      </c>
      <c r="N6" s="82">
        <v>2635</v>
      </c>
      <c r="O6" s="82">
        <v>3162</v>
      </c>
      <c r="P6" s="82">
        <v>722</v>
      </c>
      <c r="Q6" s="82">
        <v>334</v>
      </c>
      <c r="R6" s="82">
        <v>0</v>
      </c>
      <c r="S6" s="82">
        <v>2</v>
      </c>
      <c r="T6" s="82">
        <v>0</v>
      </c>
      <c r="U6" s="82">
        <v>0</v>
      </c>
      <c r="V6" s="82">
        <v>0</v>
      </c>
      <c r="W6" s="82">
        <v>0</v>
      </c>
      <c r="X6" s="82">
        <v>226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15</v>
      </c>
      <c r="D7" s="82">
        <v>0</v>
      </c>
      <c r="E7" s="82">
        <v>0</v>
      </c>
      <c r="F7" s="82">
        <v>0</v>
      </c>
      <c r="G7" s="82">
        <v>0</v>
      </c>
      <c r="H7" s="82">
        <v>6</v>
      </c>
      <c r="I7" s="82">
        <v>164</v>
      </c>
      <c r="J7" s="82">
        <v>194</v>
      </c>
      <c r="K7" s="82">
        <v>183</v>
      </c>
      <c r="L7" s="82">
        <v>55</v>
      </c>
      <c r="M7" s="82">
        <v>94</v>
      </c>
      <c r="N7" s="82">
        <v>87</v>
      </c>
      <c r="O7" s="82">
        <v>133</v>
      </c>
      <c r="P7" s="82">
        <v>0</v>
      </c>
      <c r="Q7" s="82">
        <v>0</v>
      </c>
      <c r="R7" s="82">
        <v>0</v>
      </c>
      <c r="S7" s="82">
        <v>1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3522</v>
      </c>
      <c r="M9" s="82">
        <v>940</v>
      </c>
      <c r="N9" s="82">
        <v>673</v>
      </c>
      <c r="O9" s="82">
        <v>76</v>
      </c>
      <c r="P9" s="82">
        <v>783</v>
      </c>
      <c r="Q9" s="82">
        <v>0</v>
      </c>
      <c r="R9" s="82">
        <v>180</v>
      </c>
      <c r="S9" s="82">
        <v>0</v>
      </c>
      <c r="T9" s="82">
        <v>260</v>
      </c>
      <c r="U9" s="82">
        <v>252</v>
      </c>
      <c r="V9" s="82">
        <v>0</v>
      </c>
      <c r="W9" s="82">
        <v>0</v>
      </c>
      <c r="X9" s="82">
        <v>0</v>
      </c>
      <c r="Y9" s="82">
        <v>0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1897</v>
      </c>
      <c r="D12" s="82">
        <v>2175</v>
      </c>
      <c r="E12" s="82">
        <v>3399</v>
      </c>
      <c r="F12" s="82">
        <v>3397</v>
      </c>
      <c r="G12" s="82">
        <v>3421</v>
      </c>
      <c r="H12" s="82">
        <v>3790</v>
      </c>
      <c r="I12" s="82">
        <v>3742</v>
      </c>
      <c r="J12" s="82">
        <v>4193</v>
      </c>
      <c r="K12" s="82">
        <v>3983</v>
      </c>
      <c r="L12" s="82">
        <v>1567</v>
      </c>
      <c r="M12" s="82">
        <v>2378</v>
      </c>
      <c r="N12" s="82">
        <v>2707</v>
      </c>
      <c r="O12" s="82">
        <v>3509</v>
      </c>
      <c r="P12" s="82">
        <v>6851</v>
      </c>
      <c r="Q12" s="82">
        <v>8862</v>
      </c>
      <c r="R12" s="82">
        <v>6117</v>
      </c>
      <c r="S12" s="82">
        <v>5315</v>
      </c>
      <c r="T12" s="82">
        <v>8163</v>
      </c>
      <c r="U12" s="82">
        <v>11314</v>
      </c>
      <c r="V12" s="82">
        <v>11505</v>
      </c>
      <c r="W12" s="82">
        <v>3106</v>
      </c>
      <c r="X12" s="82">
        <v>4930</v>
      </c>
      <c r="Y12" s="82">
        <v>7795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356</v>
      </c>
      <c r="D13" s="83">
        <v>468</v>
      </c>
      <c r="E13" s="83">
        <v>462</v>
      </c>
      <c r="F13" s="83">
        <v>693</v>
      </c>
      <c r="G13" s="83">
        <v>739</v>
      </c>
      <c r="H13" s="83">
        <v>918</v>
      </c>
      <c r="I13" s="83">
        <v>596</v>
      </c>
      <c r="J13" s="83">
        <v>653</v>
      </c>
      <c r="K13" s="83">
        <v>21</v>
      </c>
      <c r="L13" s="83">
        <v>0</v>
      </c>
      <c r="M13" s="83">
        <v>0</v>
      </c>
      <c r="N13" s="83">
        <v>0</v>
      </c>
      <c r="O13" s="83">
        <v>47</v>
      </c>
      <c r="P13" s="83">
        <v>0</v>
      </c>
      <c r="Q13" s="83">
        <v>1765</v>
      </c>
      <c r="R13" s="83">
        <v>2973</v>
      </c>
      <c r="S13" s="83">
        <v>3936</v>
      </c>
      <c r="T13" s="83">
        <v>3113</v>
      </c>
      <c r="U13" s="83">
        <v>2302</v>
      </c>
      <c r="V13" s="83">
        <v>3838</v>
      </c>
      <c r="W13" s="83">
        <v>2807</v>
      </c>
      <c r="X13" s="83">
        <v>1679</v>
      </c>
      <c r="Y13" s="83">
        <v>6680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1781</v>
      </c>
      <c r="D14" s="85">
        <f t="shared" si="4"/>
        <v>1616</v>
      </c>
      <c r="E14" s="85">
        <f t="shared" si="4"/>
        <v>231</v>
      </c>
      <c r="F14" s="85">
        <f t="shared" si="4"/>
        <v>0</v>
      </c>
      <c r="G14" s="85">
        <f t="shared" si="4"/>
        <v>37</v>
      </c>
      <c r="H14" s="85">
        <f t="shared" si="4"/>
        <v>101</v>
      </c>
      <c r="I14" s="85">
        <f t="shared" si="4"/>
        <v>537</v>
      </c>
      <c r="J14" s="85">
        <f t="shared" si="4"/>
        <v>944</v>
      </c>
      <c r="K14" s="85">
        <f t="shared" si="4"/>
        <v>1800</v>
      </c>
      <c r="L14" s="85">
        <f t="shared" si="4"/>
        <v>4517</v>
      </c>
      <c r="M14" s="85">
        <f t="shared" si="4"/>
        <v>2867</v>
      </c>
      <c r="N14" s="85">
        <f t="shared" si="4"/>
        <v>3395</v>
      </c>
      <c r="O14" s="85">
        <f t="shared" si="4"/>
        <v>3371</v>
      </c>
      <c r="P14" s="85">
        <f t="shared" si="4"/>
        <v>1505</v>
      </c>
      <c r="Q14" s="85">
        <f t="shared" si="4"/>
        <v>334</v>
      </c>
      <c r="R14" s="85">
        <f t="shared" ref="R14:V14" si="5">SUM(R5:R11)</f>
        <v>180</v>
      </c>
      <c r="S14" s="85">
        <f t="shared" si="5"/>
        <v>3</v>
      </c>
      <c r="T14" s="85">
        <f t="shared" si="5"/>
        <v>260</v>
      </c>
      <c r="U14" s="85">
        <f t="shared" si="5"/>
        <v>252</v>
      </c>
      <c r="V14" s="85">
        <f t="shared" si="5"/>
        <v>0</v>
      </c>
      <c r="W14" s="85">
        <f t="shared" ref="W14:Y14" si="6">SUM(W5:W11)</f>
        <v>0</v>
      </c>
      <c r="X14" s="85">
        <f t="shared" si="6"/>
        <v>226</v>
      </c>
      <c r="Y14" s="85">
        <f t="shared" si="6"/>
        <v>0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2149</v>
      </c>
      <c r="D15" s="71">
        <f t="shared" si="7"/>
        <v>848</v>
      </c>
      <c r="E15" s="71">
        <f t="shared" si="7"/>
        <v>490</v>
      </c>
      <c r="F15" s="71">
        <f t="shared" si="7"/>
        <v>1556</v>
      </c>
      <c r="G15" s="71">
        <f t="shared" si="7"/>
        <v>502</v>
      </c>
      <c r="H15" s="71">
        <f t="shared" si="7"/>
        <v>633</v>
      </c>
      <c r="I15" s="71">
        <f t="shared" si="7"/>
        <v>1559</v>
      </c>
      <c r="J15" s="71">
        <f t="shared" si="7"/>
        <v>2131</v>
      </c>
      <c r="K15" s="71">
        <f t="shared" si="7"/>
        <v>2559</v>
      </c>
      <c r="L15" s="71">
        <f t="shared" si="7"/>
        <v>1903</v>
      </c>
      <c r="M15" s="71">
        <f t="shared" si="7"/>
        <v>1474</v>
      </c>
      <c r="N15" s="71">
        <f t="shared" si="7"/>
        <v>1799</v>
      </c>
      <c r="O15" s="71">
        <f t="shared" si="7"/>
        <v>1927</v>
      </c>
      <c r="P15" s="71">
        <f t="shared" si="7"/>
        <v>1433</v>
      </c>
      <c r="Q15" s="71">
        <f t="shared" si="7"/>
        <v>4059</v>
      </c>
      <c r="R15" s="71">
        <f t="shared" si="7"/>
        <v>2682</v>
      </c>
      <c r="S15" s="71">
        <f t="shared" si="7"/>
        <v>4388</v>
      </c>
      <c r="T15" s="71">
        <f t="shared" si="7"/>
        <v>4377</v>
      </c>
      <c r="U15" s="71">
        <f t="shared" si="7"/>
        <v>6377</v>
      </c>
      <c r="V15" s="71">
        <f t="shared" si="7"/>
        <v>8973</v>
      </c>
      <c r="W15" s="71">
        <f t="shared" si="7"/>
        <v>5411</v>
      </c>
      <c r="X15" s="71">
        <f t="shared" si="7"/>
        <v>4513</v>
      </c>
      <c r="Y15" s="71">
        <f t="shared" si="7"/>
        <v>4175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2149</v>
      </c>
      <c r="D16" s="82">
        <v>848</v>
      </c>
      <c r="E16" s="82">
        <v>490</v>
      </c>
      <c r="F16" s="82">
        <v>1556</v>
      </c>
      <c r="G16" s="82">
        <v>502</v>
      </c>
      <c r="H16" s="82">
        <v>633</v>
      </c>
      <c r="I16" s="82">
        <v>1559</v>
      </c>
      <c r="J16" s="82">
        <v>2131</v>
      </c>
      <c r="K16" s="82">
        <v>2559</v>
      </c>
      <c r="L16" s="82">
        <v>1903</v>
      </c>
      <c r="M16" s="82">
        <v>1474</v>
      </c>
      <c r="N16" s="82">
        <v>1799</v>
      </c>
      <c r="O16" s="82">
        <v>1927</v>
      </c>
      <c r="P16" s="82">
        <v>1433</v>
      </c>
      <c r="Q16" s="82">
        <v>4059</v>
      </c>
      <c r="R16" s="82">
        <v>2682</v>
      </c>
      <c r="S16" s="82">
        <v>4388</v>
      </c>
      <c r="T16" s="82">
        <v>4377</v>
      </c>
      <c r="U16" s="82">
        <v>6377</v>
      </c>
      <c r="V16" s="82">
        <v>8973</v>
      </c>
      <c r="W16" s="82">
        <v>5411</v>
      </c>
      <c r="X16" s="82">
        <v>4513</v>
      </c>
      <c r="Y16" s="82">
        <v>4175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4034</v>
      </c>
      <c r="D17" s="71">
        <f t="shared" si="8"/>
        <v>4259</v>
      </c>
      <c r="E17" s="71">
        <f t="shared" si="8"/>
        <v>4092</v>
      </c>
      <c r="F17" s="71">
        <f t="shared" si="8"/>
        <v>4090</v>
      </c>
      <c r="G17" s="71">
        <f t="shared" si="8"/>
        <v>4197</v>
      </c>
      <c r="H17" s="71">
        <f t="shared" si="8"/>
        <v>4809</v>
      </c>
      <c r="I17" s="71">
        <f t="shared" si="8"/>
        <v>4875</v>
      </c>
      <c r="J17" s="71">
        <f t="shared" si="8"/>
        <v>5790</v>
      </c>
      <c r="K17" s="71">
        <f t="shared" si="8"/>
        <v>5804</v>
      </c>
      <c r="L17" s="71">
        <f t="shared" si="8"/>
        <v>6084</v>
      </c>
      <c r="M17" s="71">
        <f t="shared" si="8"/>
        <v>5245</v>
      </c>
      <c r="N17" s="71">
        <f t="shared" si="8"/>
        <v>6102</v>
      </c>
      <c r="O17" s="71">
        <f t="shared" si="8"/>
        <v>6927</v>
      </c>
      <c r="P17" s="71">
        <f t="shared" si="8"/>
        <v>8356</v>
      </c>
      <c r="Q17" s="71">
        <f t="shared" si="8"/>
        <v>10961</v>
      </c>
      <c r="R17" s="71">
        <f t="shared" ref="R17:V17" si="9">SUM(R18:R25)</f>
        <v>9270</v>
      </c>
      <c r="S17" s="71">
        <f t="shared" si="9"/>
        <v>9254</v>
      </c>
      <c r="T17" s="71">
        <f t="shared" si="9"/>
        <v>11536</v>
      </c>
      <c r="U17" s="71">
        <f t="shared" si="9"/>
        <v>13868</v>
      </c>
      <c r="V17" s="71">
        <f t="shared" si="9"/>
        <v>15343</v>
      </c>
      <c r="W17" s="71">
        <f t="shared" ref="W17:Y17" si="10">SUM(W18:W25)</f>
        <v>5913</v>
      </c>
      <c r="X17" s="71">
        <f t="shared" si="10"/>
        <v>6835</v>
      </c>
      <c r="Y17" s="71">
        <f t="shared" si="10"/>
        <v>14475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4034</v>
      </c>
      <c r="D25" s="83">
        <v>4259</v>
      </c>
      <c r="E25" s="83">
        <v>4092</v>
      </c>
      <c r="F25" s="83">
        <v>4090</v>
      </c>
      <c r="G25" s="83">
        <v>4197</v>
      </c>
      <c r="H25" s="83">
        <v>4809</v>
      </c>
      <c r="I25" s="83">
        <v>4875</v>
      </c>
      <c r="J25" s="83">
        <v>5790</v>
      </c>
      <c r="K25" s="83">
        <v>5804</v>
      </c>
      <c r="L25" s="83">
        <v>6084</v>
      </c>
      <c r="M25" s="83">
        <v>5245</v>
      </c>
      <c r="N25" s="83">
        <v>6102</v>
      </c>
      <c r="O25" s="83">
        <v>6927</v>
      </c>
      <c r="P25" s="83">
        <v>8356</v>
      </c>
      <c r="Q25" s="83">
        <v>10961</v>
      </c>
      <c r="R25" s="83">
        <v>9270</v>
      </c>
      <c r="S25" s="83">
        <v>9254</v>
      </c>
      <c r="T25" s="83">
        <v>11536</v>
      </c>
      <c r="U25" s="83">
        <v>13868</v>
      </c>
      <c r="V25" s="83">
        <v>15343</v>
      </c>
      <c r="W25" s="83">
        <v>5913</v>
      </c>
      <c r="X25" s="83">
        <v>6835</v>
      </c>
      <c r="Y25" s="83">
        <v>14475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825</v>
      </c>
      <c r="E26" s="85">
        <v>263</v>
      </c>
      <c r="F26" s="85">
        <v>94</v>
      </c>
      <c r="G26" s="85">
        <v>298</v>
      </c>
      <c r="H26" s="85">
        <v>317</v>
      </c>
      <c r="I26" s="85">
        <v>722</v>
      </c>
      <c r="J26" s="85">
        <v>881</v>
      </c>
      <c r="K26" s="85">
        <v>4263</v>
      </c>
      <c r="L26" s="85">
        <v>5871</v>
      </c>
      <c r="M26" s="85">
        <v>1929</v>
      </c>
      <c r="N26" s="85">
        <v>2320</v>
      </c>
      <c r="O26" s="85">
        <v>1140</v>
      </c>
      <c r="P26" s="85">
        <v>2918</v>
      </c>
      <c r="Q26" s="85">
        <v>3532</v>
      </c>
      <c r="R26" s="85">
        <v>4439</v>
      </c>
      <c r="S26" s="85">
        <v>4425</v>
      </c>
      <c r="T26" s="85">
        <v>4284</v>
      </c>
      <c r="U26" s="85">
        <v>2223</v>
      </c>
      <c r="V26" s="85">
        <v>2738</v>
      </c>
      <c r="W26" s="85">
        <v>97</v>
      </c>
      <c r="X26" s="85">
        <v>2459</v>
      </c>
      <c r="Y26" s="85">
        <v>2596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4034</v>
      </c>
      <c r="D27" s="71">
        <f t="shared" si="11"/>
        <v>4259</v>
      </c>
      <c r="E27" s="71">
        <f t="shared" si="11"/>
        <v>4092</v>
      </c>
      <c r="F27" s="71">
        <f t="shared" si="11"/>
        <v>4090</v>
      </c>
      <c r="G27" s="71">
        <f t="shared" si="11"/>
        <v>4197</v>
      </c>
      <c r="H27" s="71">
        <f t="shared" si="11"/>
        <v>4809</v>
      </c>
      <c r="I27" s="71">
        <f t="shared" si="11"/>
        <v>4875</v>
      </c>
      <c r="J27" s="71">
        <f t="shared" si="11"/>
        <v>5790</v>
      </c>
      <c r="K27" s="71">
        <f t="shared" si="11"/>
        <v>5804</v>
      </c>
      <c r="L27" s="71">
        <f t="shared" si="11"/>
        <v>6084</v>
      </c>
      <c r="M27" s="71">
        <f t="shared" si="11"/>
        <v>5245</v>
      </c>
      <c r="N27" s="71">
        <f t="shared" si="11"/>
        <v>6102</v>
      </c>
      <c r="O27" s="71">
        <f t="shared" si="11"/>
        <v>6927</v>
      </c>
      <c r="P27" s="71">
        <f t="shared" si="11"/>
        <v>8356</v>
      </c>
      <c r="Q27" s="71">
        <f t="shared" si="11"/>
        <v>10961</v>
      </c>
      <c r="R27" s="71">
        <f t="shared" ref="R27:V27" si="12">SUM(R28:R32)</f>
        <v>9270</v>
      </c>
      <c r="S27" s="71">
        <f t="shared" si="12"/>
        <v>9254</v>
      </c>
      <c r="T27" s="71">
        <f t="shared" si="12"/>
        <v>11536</v>
      </c>
      <c r="U27" s="71">
        <f t="shared" si="12"/>
        <v>13868</v>
      </c>
      <c r="V27" s="71">
        <f t="shared" si="12"/>
        <v>15343</v>
      </c>
      <c r="W27" s="71">
        <f t="shared" ref="W27:Y27" si="13">SUM(W28:W32)</f>
        <v>5913</v>
      </c>
      <c r="X27" s="71">
        <f t="shared" si="13"/>
        <v>6835</v>
      </c>
      <c r="Y27" s="71">
        <f t="shared" si="13"/>
        <v>14475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3249</v>
      </c>
      <c r="D29" s="82">
        <v>2644</v>
      </c>
      <c r="E29" s="82">
        <v>2677</v>
      </c>
      <c r="F29" s="82">
        <v>3063</v>
      </c>
      <c r="G29" s="82">
        <v>3359</v>
      </c>
      <c r="H29" s="82">
        <v>4073</v>
      </c>
      <c r="I29" s="82">
        <v>4574</v>
      </c>
      <c r="J29" s="82">
        <v>5211</v>
      </c>
      <c r="K29" s="82">
        <v>4418</v>
      </c>
      <c r="L29" s="82">
        <v>3742</v>
      </c>
      <c r="M29" s="82">
        <v>3620</v>
      </c>
      <c r="N29" s="82">
        <v>5159</v>
      </c>
      <c r="O29" s="82">
        <v>4968</v>
      </c>
      <c r="P29" s="82">
        <v>5296</v>
      </c>
      <c r="Q29" s="82">
        <v>7917</v>
      </c>
      <c r="R29" s="82">
        <v>7268</v>
      </c>
      <c r="S29" s="82">
        <v>8272</v>
      </c>
      <c r="T29" s="82">
        <v>8708</v>
      </c>
      <c r="U29" s="82">
        <v>10288</v>
      </c>
      <c r="V29" s="82">
        <v>9728</v>
      </c>
      <c r="W29" s="82">
        <v>3758</v>
      </c>
      <c r="X29" s="82">
        <v>4164</v>
      </c>
      <c r="Y29" s="82">
        <v>7858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785</v>
      </c>
      <c r="D32" s="86">
        <v>1615</v>
      </c>
      <c r="E32" s="86">
        <v>1415</v>
      </c>
      <c r="F32" s="86">
        <v>1027</v>
      </c>
      <c r="G32" s="86">
        <v>838</v>
      </c>
      <c r="H32" s="86">
        <v>736</v>
      </c>
      <c r="I32" s="86">
        <v>301</v>
      </c>
      <c r="J32" s="86">
        <v>579</v>
      </c>
      <c r="K32" s="86">
        <v>1386</v>
      </c>
      <c r="L32" s="86">
        <v>2342</v>
      </c>
      <c r="M32" s="86">
        <v>1625</v>
      </c>
      <c r="N32" s="86">
        <v>943</v>
      </c>
      <c r="O32" s="86">
        <v>1959</v>
      </c>
      <c r="P32" s="86">
        <v>3060</v>
      </c>
      <c r="Q32" s="86">
        <v>3044</v>
      </c>
      <c r="R32" s="86">
        <v>2002</v>
      </c>
      <c r="S32" s="86">
        <v>982</v>
      </c>
      <c r="T32" s="86">
        <v>2828</v>
      </c>
      <c r="U32" s="86">
        <v>3580</v>
      </c>
      <c r="V32" s="86">
        <v>5615</v>
      </c>
      <c r="W32" s="86">
        <v>2155</v>
      </c>
      <c r="X32" s="86">
        <v>2671</v>
      </c>
      <c r="Y32" s="86">
        <v>6617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1.2343516213207524</v>
      </c>
      <c r="D3" s="65">
        <f t="shared" si="0"/>
        <v>1.1115853157802462</v>
      </c>
      <c r="E3" s="65">
        <f t="shared" si="0"/>
        <v>1.0134294079862318</v>
      </c>
      <c r="F3" s="65">
        <f t="shared" si="0"/>
        <v>1.2131329072882135</v>
      </c>
      <c r="G3" s="65">
        <f t="shared" si="0"/>
        <v>1.1254010617455537</v>
      </c>
      <c r="H3" s="65">
        <f t="shared" si="0"/>
        <v>1.3051028447254782</v>
      </c>
      <c r="I3" s="65">
        <f t="shared" si="0"/>
        <v>1.3925513914542615</v>
      </c>
      <c r="J3" s="65">
        <f t="shared" si="0"/>
        <v>1.683450929056113</v>
      </c>
      <c r="K3" s="65">
        <f t="shared" si="0"/>
        <v>1.4300991027234042</v>
      </c>
      <c r="L3" s="65">
        <f t="shared" si="0"/>
        <v>1.5574566936546779</v>
      </c>
      <c r="M3" s="65">
        <f t="shared" si="0"/>
        <v>1.3849478728343869</v>
      </c>
      <c r="N3" s="65">
        <f t="shared" si="0"/>
        <v>1.6762931341538665</v>
      </c>
      <c r="O3" s="65">
        <f t="shared" si="0"/>
        <v>1.9487784305017364</v>
      </c>
      <c r="P3" s="65">
        <f t="shared" si="0"/>
        <v>1.8509761096663462</v>
      </c>
      <c r="Q3" s="65">
        <f t="shared" si="0"/>
        <v>2.7798542879910482</v>
      </c>
      <c r="R3" s="65">
        <f t="shared" ref="R3:V3" si="1">SUM(R4,R15,R17,R27)</f>
        <v>2.175950603509714</v>
      </c>
      <c r="S3" s="65">
        <f t="shared" si="1"/>
        <v>2.6776733134361668</v>
      </c>
      <c r="T3" s="65">
        <f t="shared" si="1"/>
        <v>3.136827799113556</v>
      </c>
      <c r="U3" s="65">
        <f t="shared" si="1"/>
        <v>3.8324188253248588</v>
      </c>
      <c r="V3" s="65">
        <f t="shared" si="1"/>
        <v>4.3357751380159364</v>
      </c>
      <c r="W3" s="65">
        <f t="shared" ref="W3:Y3" si="2">SUM(W4,W15,W17,W27)</f>
        <v>2.0041979423842546</v>
      </c>
      <c r="X3" s="65">
        <f t="shared" si="2"/>
        <v>1.9535634248785401</v>
      </c>
      <c r="Y3" s="65">
        <f t="shared" si="2"/>
        <v>3.5296627370455949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0.11292523834757816</v>
      </c>
      <c r="D4" s="69">
        <f t="shared" si="3"/>
        <v>0.15345368605641302</v>
      </c>
      <c r="E4" s="69">
        <f t="shared" si="3"/>
        <v>0.10655037848170117</v>
      </c>
      <c r="F4" s="69">
        <f t="shared" si="3"/>
        <v>9.5804722930198261E-2</v>
      </c>
      <c r="G4" s="69">
        <f t="shared" si="3"/>
        <v>8.9211814748274845E-2</v>
      </c>
      <c r="H4" s="69">
        <f t="shared" si="3"/>
        <v>0.12085845511126614</v>
      </c>
      <c r="I4" s="69">
        <f t="shared" si="3"/>
        <v>0.13161076202797584</v>
      </c>
      <c r="J4" s="69">
        <f t="shared" si="3"/>
        <v>0.16021187667143735</v>
      </c>
      <c r="K4" s="69">
        <f t="shared" si="3"/>
        <v>0.17837621618580235</v>
      </c>
      <c r="L4" s="69">
        <f t="shared" si="3"/>
        <v>0.37376482386145121</v>
      </c>
      <c r="M4" s="69">
        <f t="shared" si="3"/>
        <v>0.22421693819836896</v>
      </c>
      <c r="N4" s="69">
        <f t="shared" si="3"/>
        <v>0.33011513666654535</v>
      </c>
      <c r="O4" s="69">
        <f t="shared" si="3"/>
        <v>0.36144099703970223</v>
      </c>
      <c r="P4" s="69">
        <f t="shared" si="3"/>
        <v>0.19497627692084846</v>
      </c>
      <c r="Q4" s="69">
        <f t="shared" si="3"/>
        <v>0.29103457052008647</v>
      </c>
      <c r="R4" s="69">
        <f t="shared" ref="R4:V4" si="4">SUM(R5:R14)</f>
        <v>0.23681526594413069</v>
      </c>
      <c r="S4" s="69">
        <f t="shared" si="4"/>
        <v>0.51283412564017516</v>
      </c>
      <c r="T4" s="69">
        <f t="shared" si="4"/>
        <v>0.43921575654485728</v>
      </c>
      <c r="U4" s="69">
        <f t="shared" si="4"/>
        <v>0.40905046952438401</v>
      </c>
      <c r="V4" s="69">
        <f t="shared" si="4"/>
        <v>0.550366899463548</v>
      </c>
      <c r="W4" s="69">
        <f t="shared" ref="W4:Y4" si="5">SUM(W5:W14)</f>
        <v>0.33216527504389065</v>
      </c>
      <c r="X4" s="69">
        <f t="shared" si="5"/>
        <v>0.33489022831295107</v>
      </c>
      <c r="Y4" s="69">
        <f t="shared" si="5"/>
        <v>0.89646321366676918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8.2210903438073579E-2</v>
      </c>
      <c r="D6" s="72">
        <v>0.10549728217523015</v>
      </c>
      <c r="E6" s="72">
        <v>1.8994554898875672E-2</v>
      </c>
      <c r="F6" s="72">
        <v>0</v>
      </c>
      <c r="G6" s="72">
        <v>2.7268553427511719E-3</v>
      </c>
      <c r="H6" s="72">
        <v>7.6281606536539419E-3</v>
      </c>
      <c r="I6" s="72">
        <v>2.7596158396490118E-2</v>
      </c>
      <c r="J6" s="72">
        <v>5.1269198237498571E-2</v>
      </c>
      <c r="K6" s="72">
        <v>0.11994014227704237</v>
      </c>
      <c r="L6" s="72">
        <v>7.018212461876136E-2</v>
      </c>
      <c r="M6" s="72">
        <v>0.12986924698134769</v>
      </c>
      <c r="N6" s="72">
        <v>0.23659399387438079</v>
      </c>
      <c r="O6" s="72">
        <v>0.28991637725029362</v>
      </c>
      <c r="P6" s="72">
        <v>5.7870761225316904E-2</v>
      </c>
      <c r="Q6" s="72">
        <v>3.5477337031261401E-2</v>
      </c>
      <c r="R6" s="72">
        <v>0</v>
      </c>
      <c r="S6" s="72">
        <v>2.8039032168174194E-4</v>
      </c>
      <c r="T6" s="72">
        <v>0</v>
      </c>
      <c r="U6" s="72">
        <v>0</v>
      </c>
      <c r="V6" s="72">
        <v>0</v>
      </c>
      <c r="W6" s="72">
        <v>0</v>
      </c>
      <c r="X6" s="72">
        <v>3.8797527092690555E-2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6.4038416187132486E-4</v>
      </c>
      <c r="D7" s="72">
        <v>0</v>
      </c>
      <c r="E7" s="72">
        <v>0</v>
      </c>
      <c r="F7" s="72">
        <v>0</v>
      </c>
      <c r="G7" s="72">
        <v>0</v>
      </c>
      <c r="H7" s="72">
        <v>4.0154211738916828E-4</v>
      </c>
      <c r="I7" s="72">
        <v>1.0794763943612354E-2</v>
      </c>
      <c r="J7" s="72">
        <v>1.2769213439680719E-2</v>
      </c>
      <c r="K7" s="72">
        <v>1.2083363542884607E-2</v>
      </c>
      <c r="L7" s="72">
        <v>3.905697866321741E-3</v>
      </c>
      <c r="M7" s="72">
        <v>6.8725424566470324E-3</v>
      </c>
      <c r="N7" s="72">
        <v>6.8380536797834441E-3</v>
      </c>
      <c r="O7" s="72">
        <v>1.0629212206459342E-2</v>
      </c>
      <c r="P7" s="72">
        <v>0</v>
      </c>
      <c r="Q7" s="72">
        <v>0</v>
      </c>
      <c r="R7" s="72">
        <v>0</v>
      </c>
      <c r="S7" s="72">
        <v>1.1206869873164397E-4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0.27249255235689185</v>
      </c>
      <c r="M9" s="72">
        <v>5.2480847301408902E-2</v>
      </c>
      <c r="N9" s="72">
        <v>4.1997653998355755E-2</v>
      </c>
      <c r="O9" s="72">
        <v>4.1081972638031417E-3</v>
      </c>
      <c r="P9" s="72">
        <v>4.8531901291463619E-2</v>
      </c>
      <c r="Q9" s="72">
        <v>0</v>
      </c>
      <c r="R9" s="72">
        <v>1.062066497639179E-2</v>
      </c>
      <c r="S9" s="72">
        <v>0</v>
      </c>
      <c r="T9" s="72">
        <v>1.7838927691133072E-2</v>
      </c>
      <c r="U9" s="72">
        <v>2.115227016779957E-2</v>
      </c>
      <c r="V9" s="72">
        <v>0</v>
      </c>
      <c r="W9" s="72">
        <v>0</v>
      </c>
      <c r="X9" s="72">
        <v>0</v>
      </c>
      <c r="Y9" s="72">
        <v>0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1.9106456291658972E-2</v>
      </c>
      <c r="D12" s="72">
        <v>2.8312146634457792E-2</v>
      </c>
      <c r="E12" s="72">
        <v>6.3050951457558388E-2</v>
      </c>
      <c r="F12" s="72">
        <v>5.5741288408999494E-2</v>
      </c>
      <c r="G12" s="72">
        <v>4.8850710261841804E-2</v>
      </c>
      <c r="H12" s="72">
        <v>5.8851717970045479E-2</v>
      </c>
      <c r="I12" s="72">
        <v>5.875435575105388E-2</v>
      </c>
      <c r="J12" s="72">
        <v>5.694109858213578E-2</v>
      </c>
      <c r="K12" s="72">
        <v>4.405442928356406E-2</v>
      </c>
      <c r="L12" s="72">
        <v>2.4391489723185698E-2</v>
      </c>
      <c r="M12" s="72">
        <v>3.3102399898505989E-2</v>
      </c>
      <c r="N12" s="72">
        <v>4.2391548559975414E-2</v>
      </c>
      <c r="O12" s="72">
        <v>5.0322215755241546E-2</v>
      </c>
      <c r="P12" s="72">
        <v>8.7608657855525143E-2</v>
      </c>
      <c r="Q12" s="72">
        <v>0.14259807359070495</v>
      </c>
      <c r="R12" s="72">
        <v>8.0135414408584668E-2</v>
      </c>
      <c r="S12" s="72">
        <v>9.3302522575290814E-2</v>
      </c>
      <c r="T12" s="72">
        <v>0.13903339302938772</v>
      </c>
      <c r="U12" s="72">
        <v>0.2212382768515064</v>
      </c>
      <c r="V12" s="72">
        <v>0.22714041260593487</v>
      </c>
      <c r="W12" s="72">
        <v>7.0173965594589369E-2</v>
      </c>
      <c r="X12" s="72">
        <v>0.11492462210509372</v>
      </c>
      <c r="Y12" s="72">
        <v>0.18295705500550521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1.0252315214812985E-2</v>
      </c>
      <c r="D13" s="74">
        <v>1.8607803878262767E-2</v>
      </c>
      <c r="E13" s="74">
        <v>2.4346147086551587E-2</v>
      </c>
      <c r="F13" s="74">
        <v>4.0063434521198774E-2</v>
      </c>
      <c r="G13" s="74">
        <v>3.7605230357643502E-2</v>
      </c>
      <c r="H13" s="74">
        <v>5.3896169514363587E-2</v>
      </c>
      <c r="I13" s="74">
        <v>3.4075237949822819E-2</v>
      </c>
      <c r="J13" s="74">
        <v>3.8556767043020572E-2</v>
      </c>
      <c r="K13" s="74">
        <v>9.2102650037185086E-4</v>
      </c>
      <c r="L13" s="74">
        <v>0</v>
      </c>
      <c r="M13" s="74">
        <v>0</v>
      </c>
      <c r="N13" s="74">
        <v>0</v>
      </c>
      <c r="O13" s="74">
        <v>3.1569289151914481E-3</v>
      </c>
      <c r="P13" s="74">
        <v>0</v>
      </c>
      <c r="Q13" s="74">
        <v>0.11253648317724718</v>
      </c>
      <c r="R13" s="74">
        <v>0.14598778745371685</v>
      </c>
      <c r="S13" s="74">
        <v>0.4191342704422108</v>
      </c>
      <c r="T13" s="74">
        <v>0.28207510385837936</v>
      </c>
      <c r="U13" s="74">
        <v>0.16642512291283723</v>
      </c>
      <c r="V13" s="74">
        <v>0.32322648685761313</v>
      </c>
      <c r="W13" s="74">
        <v>0.26199130944930127</v>
      </c>
      <c r="X13" s="74">
        <v>0.180699586461922</v>
      </c>
      <c r="Y13" s="74">
        <v>0.71350615866126399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7.1517924116129908E-4</v>
      </c>
      <c r="D14" s="76">
        <v>1.0364533684623072E-3</v>
      </c>
      <c r="E14" s="76">
        <v>1.5872503871551159E-4</v>
      </c>
      <c r="F14" s="76">
        <v>0</v>
      </c>
      <c r="G14" s="76">
        <v>2.9018786038369822E-5</v>
      </c>
      <c r="H14" s="76">
        <v>8.0864855813958536E-5</v>
      </c>
      <c r="I14" s="76">
        <v>3.9024598699667211E-4</v>
      </c>
      <c r="J14" s="76">
        <v>6.7559936910171938E-4</v>
      </c>
      <c r="K14" s="76">
        <v>1.3772545819394698E-3</v>
      </c>
      <c r="L14" s="76">
        <v>2.7929592962905431E-3</v>
      </c>
      <c r="M14" s="76">
        <v>1.8919015604593457E-3</v>
      </c>
      <c r="N14" s="76">
        <v>2.2938865540499329E-3</v>
      </c>
      <c r="O14" s="76">
        <v>3.3080656487131689E-3</v>
      </c>
      <c r="P14" s="76">
        <v>9.6495654854279484E-4</v>
      </c>
      <c r="Q14" s="76">
        <v>4.2267672087290778E-4</v>
      </c>
      <c r="R14" s="76">
        <v>7.1399105437368104E-5</v>
      </c>
      <c r="S14" s="76">
        <v>4.8736022601615118E-6</v>
      </c>
      <c r="T14" s="76">
        <v>2.6833196595714176E-4</v>
      </c>
      <c r="U14" s="76">
        <v>2.3479959224076636E-4</v>
      </c>
      <c r="V14" s="76">
        <v>0</v>
      </c>
      <c r="W14" s="76">
        <v>0</v>
      </c>
      <c r="X14" s="76">
        <v>4.6849265324481023E-4</v>
      </c>
      <c r="Y14" s="76">
        <v>0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0.35812145204108531</v>
      </c>
      <c r="D15" s="69">
        <f t="shared" si="6"/>
        <v>0.10780783959210573</v>
      </c>
      <c r="E15" s="69">
        <f t="shared" si="6"/>
        <v>9.2854952689417986E-2</v>
      </c>
      <c r="F15" s="69">
        <f t="shared" si="6"/>
        <v>0.1515554918848091</v>
      </c>
      <c r="G15" s="69">
        <f t="shared" si="6"/>
        <v>4.7625202297400797E-2</v>
      </c>
      <c r="H15" s="69">
        <f t="shared" si="6"/>
        <v>8.0656363490368199E-2</v>
      </c>
      <c r="I15" s="69">
        <f t="shared" si="6"/>
        <v>0.20239579497790774</v>
      </c>
      <c r="J15" s="69">
        <f t="shared" si="6"/>
        <v>0.22588794188627298</v>
      </c>
      <c r="K15" s="69">
        <f t="shared" si="6"/>
        <v>0.28168070565141401</v>
      </c>
      <c r="L15" s="69">
        <f t="shared" si="6"/>
        <v>0.16748472893231978</v>
      </c>
      <c r="M15" s="69">
        <f t="shared" si="6"/>
        <v>0.13689903234382025</v>
      </c>
      <c r="N15" s="69">
        <f t="shared" si="6"/>
        <v>0.28276477083472612</v>
      </c>
      <c r="O15" s="69">
        <f t="shared" si="6"/>
        <v>0.20633294343050243</v>
      </c>
      <c r="P15" s="69">
        <f t="shared" si="6"/>
        <v>0.1525208911162298</v>
      </c>
      <c r="Q15" s="69">
        <f t="shared" si="6"/>
        <v>0.3922006928833579</v>
      </c>
      <c r="R15" s="69">
        <f t="shared" si="6"/>
        <v>0.24722754607883676</v>
      </c>
      <c r="S15" s="69">
        <f t="shared" si="6"/>
        <v>0.54562494714729626</v>
      </c>
      <c r="T15" s="69">
        <f t="shared" si="6"/>
        <v>0.46022075206923885</v>
      </c>
      <c r="U15" s="69">
        <f t="shared" si="6"/>
        <v>0.70362086459697337</v>
      </c>
      <c r="V15" s="69">
        <f t="shared" si="6"/>
        <v>0.99139053550506995</v>
      </c>
      <c r="W15" s="69">
        <f t="shared" si="6"/>
        <v>0.69163763666076161</v>
      </c>
      <c r="X15" s="69">
        <f t="shared" si="6"/>
        <v>0.48117349394584186</v>
      </c>
      <c r="Y15" s="69">
        <f t="shared" si="6"/>
        <v>0.3665931801434868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0.35812145204108531</v>
      </c>
      <c r="D16" s="72">
        <v>0.10780783959210573</v>
      </c>
      <c r="E16" s="72">
        <v>9.2854952689417986E-2</v>
      </c>
      <c r="F16" s="72">
        <v>0.1515554918848091</v>
      </c>
      <c r="G16" s="72">
        <v>4.7625202297400797E-2</v>
      </c>
      <c r="H16" s="72">
        <v>8.0656363490368199E-2</v>
      </c>
      <c r="I16" s="72">
        <v>0.20239579497790774</v>
      </c>
      <c r="J16" s="72">
        <v>0.22588794188627298</v>
      </c>
      <c r="K16" s="72">
        <v>0.28168070565141401</v>
      </c>
      <c r="L16" s="72">
        <v>0.16748472893231978</v>
      </c>
      <c r="M16" s="72">
        <v>0.13689903234382025</v>
      </c>
      <c r="N16" s="72">
        <v>0.28276477083472612</v>
      </c>
      <c r="O16" s="72">
        <v>0.20633294343050243</v>
      </c>
      <c r="P16" s="72">
        <v>0.1525208911162298</v>
      </c>
      <c r="Q16" s="72">
        <v>0.3922006928833579</v>
      </c>
      <c r="R16" s="72">
        <v>0.24722754607883676</v>
      </c>
      <c r="S16" s="72">
        <v>0.54562494714729626</v>
      </c>
      <c r="T16" s="72">
        <v>0.46022075206923885</v>
      </c>
      <c r="U16" s="72">
        <v>0.70362086459697337</v>
      </c>
      <c r="V16" s="72">
        <v>0.99139053550506995</v>
      </c>
      <c r="W16" s="72">
        <v>0.69163763666076161</v>
      </c>
      <c r="X16" s="72">
        <v>0.48117349394584186</v>
      </c>
      <c r="Y16" s="72">
        <v>0.3665931801434868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0.40874041522221205</v>
      </c>
      <c r="D17" s="69">
        <f t="shared" si="7"/>
        <v>0.48727381116613977</v>
      </c>
      <c r="E17" s="69">
        <f t="shared" si="7"/>
        <v>0.47964449248959978</v>
      </c>
      <c r="F17" s="69">
        <f t="shared" si="7"/>
        <v>0.58472901543175859</v>
      </c>
      <c r="G17" s="69">
        <f t="shared" si="7"/>
        <v>0.60400431042210323</v>
      </c>
      <c r="H17" s="69">
        <f t="shared" si="7"/>
        <v>0.71096102689085305</v>
      </c>
      <c r="I17" s="69">
        <f t="shared" si="7"/>
        <v>0.68238600156854867</v>
      </c>
      <c r="J17" s="69">
        <f t="shared" si="7"/>
        <v>0.79534752139254516</v>
      </c>
      <c r="K17" s="69">
        <f t="shared" si="7"/>
        <v>0.46754348778101446</v>
      </c>
      <c r="L17" s="69">
        <f t="shared" si="7"/>
        <v>0.48821927678344462</v>
      </c>
      <c r="M17" s="69">
        <f t="shared" si="7"/>
        <v>0.58929124050724913</v>
      </c>
      <c r="N17" s="69">
        <f t="shared" si="7"/>
        <v>0.57994590750436514</v>
      </c>
      <c r="O17" s="69">
        <f t="shared" si="7"/>
        <v>0.78396237420781067</v>
      </c>
      <c r="P17" s="69">
        <f t="shared" si="7"/>
        <v>0.84630260870579055</v>
      </c>
      <c r="Q17" s="69">
        <f t="shared" si="7"/>
        <v>1.1550636466614685</v>
      </c>
      <c r="R17" s="69">
        <f t="shared" ref="R17:V17" si="8">SUM(R18:R26)</f>
        <v>0.87790111855014841</v>
      </c>
      <c r="S17" s="69">
        <f t="shared" si="8"/>
        <v>0.9149202953145299</v>
      </c>
      <c r="T17" s="69">
        <f t="shared" si="8"/>
        <v>1.413497298643374</v>
      </c>
      <c r="U17" s="69">
        <f t="shared" si="8"/>
        <v>1.7997191767174137</v>
      </c>
      <c r="V17" s="69">
        <f t="shared" si="8"/>
        <v>1.8545668327539382</v>
      </c>
      <c r="W17" s="69">
        <f t="shared" ref="W17:Y17" si="9">SUM(W18:W26)</f>
        <v>0.63921124063420909</v>
      </c>
      <c r="X17" s="69">
        <f t="shared" si="9"/>
        <v>0.78379905414185058</v>
      </c>
      <c r="Y17" s="69">
        <f t="shared" si="9"/>
        <v>1.5364501830652069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0.40874041522221205</v>
      </c>
      <c r="D25" s="74">
        <v>0.44216469934800601</v>
      </c>
      <c r="E25" s="74">
        <v>0.46560155409077403</v>
      </c>
      <c r="F25" s="74">
        <v>0.57867986395918525</v>
      </c>
      <c r="G25" s="74">
        <v>0.58426600996811051</v>
      </c>
      <c r="H25" s="74">
        <v>0.68934399136086177</v>
      </c>
      <c r="I25" s="74">
        <v>0.63396002451933242</v>
      </c>
      <c r="J25" s="74">
        <v>0.73705379090657031</v>
      </c>
      <c r="K25" s="74">
        <v>0.33967612026634952</v>
      </c>
      <c r="L25" s="74">
        <v>0.10461260799385158</v>
      </c>
      <c r="M25" s="74">
        <v>0.47292368753894354</v>
      </c>
      <c r="N25" s="74">
        <v>0.44449143653407958</v>
      </c>
      <c r="O25" s="74">
        <v>0.71435748327266169</v>
      </c>
      <c r="P25" s="74">
        <v>0.66387484963771093</v>
      </c>
      <c r="Q25" s="74">
        <v>0.92803245451165128</v>
      </c>
      <c r="R25" s="74">
        <v>0.59367424316474826</v>
      </c>
      <c r="S25" s="74">
        <v>0.62638926588479549</v>
      </c>
      <c r="T25" s="74">
        <v>1.1263205555433147</v>
      </c>
      <c r="U25" s="74">
        <v>1.642870526199697</v>
      </c>
      <c r="V25" s="74">
        <v>1.6532607279462526</v>
      </c>
      <c r="W25" s="74">
        <v>0.6332418821809217</v>
      </c>
      <c r="X25" s="74">
        <v>0.65427592844248739</v>
      </c>
      <c r="Y25" s="74">
        <v>1.4050648199025826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4.5109111818133749E-2</v>
      </c>
      <c r="E26" s="77">
        <v>1.4042938398825769E-2</v>
      </c>
      <c r="F26" s="77">
        <v>6.0491514725733849E-3</v>
      </c>
      <c r="G26" s="77">
        <v>1.9738300453992705E-2</v>
      </c>
      <c r="H26" s="77">
        <v>2.1617035529991297E-2</v>
      </c>
      <c r="I26" s="77">
        <v>4.84259770492163E-2</v>
      </c>
      <c r="J26" s="77">
        <v>5.8293730485974804E-2</v>
      </c>
      <c r="K26" s="77">
        <v>0.12786736751466493</v>
      </c>
      <c r="L26" s="77">
        <v>0.38360666878959304</v>
      </c>
      <c r="M26" s="77">
        <v>0.11636755296830562</v>
      </c>
      <c r="N26" s="77">
        <v>0.13545447097028551</v>
      </c>
      <c r="O26" s="77">
        <v>6.9604890935148961E-2</v>
      </c>
      <c r="P26" s="77">
        <v>0.18242775906807965</v>
      </c>
      <c r="Q26" s="77">
        <v>0.22703119214981718</v>
      </c>
      <c r="R26" s="77">
        <v>0.28422687538540009</v>
      </c>
      <c r="S26" s="77">
        <v>0.28853102942973435</v>
      </c>
      <c r="T26" s="77">
        <v>0.28717674310005942</v>
      </c>
      <c r="U26" s="77">
        <v>0.15684865051771674</v>
      </c>
      <c r="V26" s="77">
        <v>0.20130610480768557</v>
      </c>
      <c r="W26" s="77">
        <v>5.9693584532873583E-3</v>
      </c>
      <c r="X26" s="77">
        <v>0.1295231256993632</v>
      </c>
      <c r="Y26" s="77">
        <v>0.13138536316262439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0.35456451570987679</v>
      </c>
      <c r="D27" s="69">
        <f t="shared" si="10"/>
        <v>0.36304997896558772</v>
      </c>
      <c r="E27" s="69">
        <f t="shared" si="10"/>
        <v>0.33437958432551296</v>
      </c>
      <c r="F27" s="69">
        <f t="shared" si="10"/>
        <v>0.38104367704144759</v>
      </c>
      <c r="G27" s="69">
        <f t="shared" si="10"/>
        <v>0.38455973427777473</v>
      </c>
      <c r="H27" s="69">
        <f t="shared" si="10"/>
        <v>0.39262699923299077</v>
      </c>
      <c r="I27" s="69">
        <f t="shared" si="10"/>
        <v>0.37615883287982921</v>
      </c>
      <c r="J27" s="69">
        <f t="shared" si="10"/>
        <v>0.50200358910585752</v>
      </c>
      <c r="K27" s="69">
        <f t="shared" si="10"/>
        <v>0.50249869310517326</v>
      </c>
      <c r="L27" s="69">
        <f t="shared" si="10"/>
        <v>0.52798786407746223</v>
      </c>
      <c r="M27" s="69">
        <f t="shared" si="10"/>
        <v>0.43454066178494849</v>
      </c>
      <c r="N27" s="69">
        <f t="shared" si="10"/>
        <v>0.48346731914823005</v>
      </c>
      <c r="O27" s="69">
        <f t="shared" si="10"/>
        <v>0.59704211582372091</v>
      </c>
      <c r="P27" s="69">
        <f t="shared" si="10"/>
        <v>0.65717633292347744</v>
      </c>
      <c r="Q27" s="69">
        <f t="shared" si="10"/>
        <v>0.9415553779261352</v>
      </c>
      <c r="R27" s="69">
        <f t="shared" ref="R27:V27" si="11">SUM(R28:R32)</f>
        <v>0.81400667293659812</v>
      </c>
      <c r="S27" s="69">
        <f t="shared" si="11"/>
        <v>0.70429394533416545</v>
      </c>
      <c r="T27" s="69">
        <f t="shared" si="11"/>
        <v>0.82389399185608603</v>
      </c>
      <c r="U27" s="69">
        <f t="shared" si="11"/>
        <v>0.92002831448608768</v>
      </c>
      <c r="V27" s="69">
        <f t="shared" si="11"/>
        <v>0.93945087029338081</v>
      </c>
      <c r="W27" s="69">
        <f t="shared" ref="W27:Y27" si="12">SUM(W28:W32)</f>
        <v>0.34118379004539334</v>
      </c>
      <c r="X27" s="69">
        <f t="shared" si="12"/>
        <v>0.3537006484778964</v>
      </c>
      <c r="Y27" s="69">
        <f t="shared" si="12"/>
        <v>0.73015616017013196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0.3113403497202491</v>
      </c>
      <c r="D29" s="72">
        <v>0.24428289441011455</v>
      </c>
      <c r="E29" s="72">
        <v>0.22622047615577309</v>
      </c>
      <c r="F29" s="72">
        <v>0.3037444116496596</v>
      </c>
      <c r="G29" s="72">
        <v>0.32244877516931836</v>
      </c>
      <c r="H29" s="72">
        <v>0.34065611398949036</v>
      </c>
      <c r="I29" s="72">
        <v>0.35697036960850959</v>
      </c>
      <c r="J29" s="72">
        <v>0.46699964814918365</v>
      </c>
      <c r="K29" s="72">
        <v>0.42513399289716641</v>
      </c>
      <c r="L29" s="72">
        <v>0.33943043965494329</v>
      </c>
      <c r="M29" s="72">
        <v>0.30672833020976675</v>
      </c>
      <c r="N29" s="72">
        <v>0.43855591380790671</v>
      </c>
      <c r="O29" s="72">
        <v>0.46079272654114733</v>
      </c>
      <c r="P29" s="72">
        <v>0.45974580238440299</v>
      </c>
      <c r="Q29" s="72">
        <v>0.72390623225950679</v>
      </c>
      <c r="R29" s="72">
        <v>0.63061395290001632</v>
      </c>
      <c r="S29" s="72">
        <v>0.66747628534688297</v>
      </c>
      <c r="T29" s="72">
        <v>0.67615163671252776</v>
      </c>
      <c r="U29" s="72">
        <v>0.72787757546634602</v>
      </c>
      <c r="V29" s="72">
        <v>0.67577439801807637</v>
      </c>
      <c r="W29" s="72">
        <v>0.25505087714767383</v>
      </c>
      <c r="X29" s="72">
        <v>0.2290387536737139</v>
      </c>
      <c r="Y29" s="72">
        <v>0.4587805552771631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4.3224165989627722E-2</v>
      </c>
      <c r="D32" s="77">
        <v>0.11876708455547316</v>
      </c>
      <c r="E32" s="77">
        <v>0.10815910816973984</v>
      </c>
      <c r="F32" s="77">
        <v>7.7299265391787969E-2</v>
      </c>
      <c r="G32" s="77">
        <v>6.2110959108456376E-2</v>
      </c>
      <c r="H32" s="77">
        <v>5.1970885243500388E-2</v>
      </c>
      <c r="I32" s="77">
        <v>1.9188463271319595E-2</v>
      </c>
      <c r="J32" s="77">
        <v>3.5003940956673849E-2</v>
      </c>
      <c r="K32" s="77">
        <v>7.7364700208006829E-2</v>
      </c>
      <c r="L32" s="77">
        <v>0.18855742442251894</v>
      </c>
      <c r="M32" s="77">
        <v>0.12781233157518174</v>
      </c>
      <c r="N32" s="77">
        <v>4.491140534032334E-2</v>
      </c>
      <c r="O32" s="77">
        <v>0.13624938928257363</v>
      </c>
      <c r="P32" s="77">
        <v>0.19743053053907444</v>
      </c>
      <c r="Q32" s="77">
        <v>0.21764914566662841</v>
      </c>
      <c r="R32" s="77">
        <v>0.1833927200365818</v>
      </c>
      <c r="S32" s="77">
        <v>3.6817659987282494E-2</v>
      </c>
      <c r="T32" s="77">
        <v>0.14774235514355824</v>
      </c>
      <c r="U32" s="77">
        <v>0.1921507390197417</v>
      </c>
      <c r="V32" s="77">
        <v>0.26367647227530444</v>
      </c>
      <c r="W32" s="77">
        <v>8.6132912897719544E-2</v>
      </c>
      <c r="X32" s="77">
        <v>0.12466189480418249</v>
      </c>
      <c r="Y32" s="77">
        <v>0.27137560489296886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1.4214088028667808</v>
      </c>
      <c r="D3" s="65">
        <f t="shared" si="0"/>
        <v>0.91248363603744509</v>
      </c>
      <c r="E3" s="65">
        <f t="shared" si="0"/>
        <v>0.88522871530246383</v>
      </c>
      <c r="F3" s="65">
        <f t="shared" si="0"/>
        <v>1.1345789690003725</v>
      </c>
      <c r="G3" s="65">
        <f t="shared" si="0"/>
        <v>0.84691099457759822</v>
      </c>
      <c r="H3" s="65">
        <f t="shared" si="0"/>
        <v>1.0607966613699562</v>
      </c>
      <c r="I3" s="65">
        <f t="shared" si="0"/>
        <v>1.4594580536658812</v>
      </c>
      <c r="J3" s="65">
        <f t="shared" si="0"/>
        <v>1.7259704051742553</v>
      </c>
      <c r="K3" s="65">
        <f t="shared" si="0"/>
        <v>1.7932743167070337</v>
      </c>
      <c r="L3" s="65">
        <f t="shared" si="0"/>
        <v>1.7109413179405462</v>
      </c>
      <c r="M3" s="65">
        <f t="shared" si="0"/>
        <v>1.3837032594607976</v>
      </c>
      <c r="N3" s="65">
        <f t="shared" si="0"/>
        <v>2.0917448905831382</v>
      </c>
      <c r="O3" s="65">
        <f t="shared" si="0"/>
        <v>2.0556673914550943</v>
      </c>
      <c r="P3" s="65">
        <f t="shared" si="0"/>
        <v>2.0512203131799867</v>
      </c>
      <c r="Q3" s="65">
        <f t="shared" si="0"/>
        <v>3.7958488869502265</v>
      </c>
      <c r="R3" s="65">
        <f t="shared" ref="R3:V3" si="1">SUM(R4,R15,R17,R27)</f>
        <v>2.7137479957646087</v>
      </c>
      <c r="S3" s="65">
        <f t="shared" si="1"/>
        <v>4.2679192795965442</v>
      </c>
      <c r="T3" s="65">
        <f t="shared" si="1"/>
        <v>4.4080874560102714</v>
      </c>
      <c r="U3" s="65">
        <f t="shared" si="1"/>
        <v>6.0450157772664488</v>
      </c>
      <c r="V3" s="65">
        <f t="shared" si="1"/>
        <v>7.6289111213006793</v>
      </c>
      <c r="W3" s="65">
        <f t="shared" ref="W3:Y3" si="2">SUM(W4,W15,W17,W27)</f>
        <v>4.3753040546794919</v>
      </c>
      <c r="X3" s="65">
        <f t="shared" si="2"/>
        <v>3.7180156792234933</v>
      </c>
      <c r="Y3" s="65">
        <f t="shared" si="2"/>
        <v>4.7684216769905605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7.7154038798471658E-2</v>
      </c>
      <c r="D4" s="69">
        <f t="shared" si="3"/>
        <v>0.11217988975328798</v>
      </c>
      <c r="E4" s="69">
        <f t="shared" si="3"/>
        <v>0.1498379477956629</v>
      </c>
      <c r="F4" s="69">
        <f t="shared" si="3"/>
        <v>0.14211804446646195</v>
      </c>
      <c r="G4" s="69">
        <f t="shared" si="3"/>
        <v>0.13258094198661671</v>
      </c>
      <c r="H4" s="69">
        <f t="shared" si="3"/>
        <v>0.17377493745853723</v>
      </c>
      <c r="I4" s="69">
        <f t="shared" si="3"/>
        <v>0.18232019314231176</v>
      </c>
      <c r="J4" s="69">
        <f t="shared" si="3"/>
        <v>0.19969238554655894</v>
      </c>
      <c r="K4" s="69">
        <f t="shared" si="3"/>
        <v>0.18080790275443639</v>
      </c>
      <c r="L4" s="69">
        <f t="shared" si="3"/>
        <v>0.31630503000688376</v>
      </c>
      <c r="M4" s="69">
        <f t="shared" si="3"/>
        <v>0.20601166603989088</v>
      </c>
      <c r="N4" s="69">
        <f t="shared" si="3"/>
        <v>0.28949141762361119</v>
      </c>
      <c r="O4" s="69">
        <f t="shared" si="3"/>
        <v>0.334379658908386</v>
      </c>
      <c r="P4" s="69">
        <f t="shared" si="3"/>
        <v>0.37925572646534578</v>
      </c>
      <c r="Q4" s="69">
        <f t="shared" si="3"/>
        <v>0.62168625838663438</v>
      </c>
      <c r="R4" s="69">
        <f t="shared" ref="R4:V4" si="4">SUM(R5:R14)</f>
        <v>0.40742284430161674</v>
      </c>
      <c r="S4" s="69">
        <f t="shared" si="4"/>
        <v>0.65887336099682448</v>
      </c>
      <c r="T4" s="69">
        <f t="shared" si="4"/>
        <v>0.75121450450929839</v>
      </c>
      <c r="U4" s="69">
        <f t="shared" si="4"/>
        <v>0.9709741979353651</v>
      </c>
      <c r="V4" s="69">
        <f t="shared" si="4"/>
        <v>1.1204199469143532</v>
      </c>
      <c r="W4" s="69">
        <f t="shared" ref="W4:Y4" si="5">SUM(W5:W14)</f>
        <v>0.50074510785427728</v>
      </c>
      <c r="X4" s="69">
        <f t="shared" si="5"/>
        <v>0.62947002206089175</v>
      </c>
      <c r="Y4" s="69">
        <f t="shared" si="5"/>
        <v>1.3822872683488112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3.5469131085326046E-2</v>
      </c>
      <c r="D6" s="72">
        <v>4.5954799827516032E-2</v>
      </c>
      <c r="E6" s="72">
        <v>8.3573055593701446E-3</v>
      </c>
      <c r="F6" s="72">
        <v>0</v>
      </c>
      <c r="G6" s="72">
        <v>1.2240755580241172E-3</v>
      </c>
      <c r="H6" s="72">
        <v>3.460249530663441E-3</v>
      </c>
      <c r="I6" s="72">
        <v>1.2654223077694541E-2</v>
      </c>
      <c r="J6" s="72">
        <v>2.3784639432500924E-2</v>
      </c>
      <c r="K6" s="72">
        <v>5.6359150787383565E-2</v>
      </c>
      <c r="L6" s="72">
        <v>3.3443358996108258E-2</v>
      </c>
      <c r="M6" s="72">
        <v>6.3443195907537567E-2</v>
      </c>
      <c r="N6" s="72">
        <v>0.12002060205303901</v>
      </c>
      <c r="O6" s="72">
        <v>0.15468428306071719</v>
      </c>
      <c r="P6" s="72">
        <v>3.262838391486543E-2</v>
      </c>
      <c r="Q6" s="72">
        <v>2.0860071533486069E-2</v>
      </c>
      <c r="R6" s="72">
        <v>0</v>
      </c>
      <c r="S6" s="72">
        <v>1.6860701407596268E-4</v>
      </c>
      <c r="T6" s="72">
        <v>0</v>
      </c>
      <c r="U6" s="72">
        <v>0</v>
      </c>
      <c r="V6" s="72">
        <v>0</v>
      </c>
      <c r="W6" s="72">
        <v>0</v>
      </c>
      <c r="X6" s="72">
        <v>2.361392049659939E-2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3.1164546206457295E-4</v>
      </c>
      <c r="D7" s="72">
        <v>0</v>
      </c>
      <c r="E7" s="72">
        <v>0</v>
      </c>
      <c r="F7" s="72">
        <v>0</v>
      </c>
      <c r="G7" s="72">
        <v>0</v>
      </c>
      <c r="H7" s="72">
        <v>2.0477309920360936E-4</v>
      </c>
      <c r="I7" s="72">
        <v>5.5609764587087589E-3</v>
      </c>
      <c r="J7" s="72">
        <v>6.6501685945262005E-3</v>
      </c>
      <c r="K7" s="72">
        <v>6.3689126739531849E-3</v>
      </c>
      <c r="L7" s="72">
        <v>2.0858373849924135E-3</v>
      </c>
      <c r="M7" s="72">
        <v>3.7569370772122627E-3</v>
      </c>
      <c r="N7" s="72">
        <v>3.8730162325237459E-3</v>
      </c>
      <c r="O7" s="72">
        <v>6.3137799048992834E-3</v>
      </c>
      <c r="P7" s="72">
        <v>0</v>
      </c>
      <c r="Q7" s="72">
        <v>0</v>
      </c>
      <c r="R7" s="72">
        <v>0</v>
      </c>
      <c r="S7" s="72">
        <v>7.4578205946262543E-5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0.21090702504600459</v>
      </c>
      <c r="M9" s="72">
        <v>4.1253440946988851E-2</v>
      </c>
      <c r="N9" s="72">
        <v>3.3452577172877321E-2</v>
      </c>
      <c r="O9" s="72">
        <v>3.3074497796953639E-3</v>
      </c>
      <c r="P9" s="72">
        <v>3.9430247903094386E-2</v>
      </c>
      <c r="Q9" s="72">
        <v>0</v>
      </c>
      <c r="R9" s="72">
        <v>8.8623176788066721E-3</v>
      </c>
      <c r="S9" s="72">
        <v>0</v>
      </c>
      <c r="T9" s="72">
        <v>1.541710502505832E-2</v>
      </c>
      <c r="U9" s="72">
        <v>1.8573006665309234E-2</v>
      </c>
      <c r="V9" s="72">
        <v>0</v>
      </c>
      <c r="W9" s="72">
        <v>0</v>
      </c>
      <c r="X9" s="72">
        <v>0</v>
      </c>
      <c r="Y9" s="72">
        <v>0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3.4546727457474065E-2</v>
      </c>
      <c r="D12" s="72">
        <v>5.396797993098245E-2</v>
      </c>
      <c r="E12" s="72">
        <v>0.12647315837197742</v>
      </c>
      <c r="F12" s="72">
        <v>0.11740723112402393</v>
      </c>
      <c r="G12" s="72">
        <v>0.10787478707431131</v>
      </c>
      <c r="H12" s="72">
        <v>0.13604634953823075</v>
      </c>
      <c r="I12" s="72">
        <v>0.14199658798695008</v>
      </c>
      <c r="J12" s="72">
        <v>0.14374515321422382</v>
      </c>
      <c r="K12" s="72">
        <v>0.11610307009408223</v>
      </c>
      <c r="L12" s="72">
        <v>6.7075849283487976E-2</v>
      </c>
      <c r="M12" s="72">
        <v>9.5666190547692834E-2</v>
      </c>
      <c r="N12" s="72">
        <v>0.12985133561112114</v>
      </c>
      <c r="O12" s="72">
        <v>0.16465312979505739</v>
      </c>
      <c r="P12" s="72">
        <v>0.30623213809884314</v>
      </c>
      <c r="Q12" s="72">
        <v>0.5232275652742886</v>
      </c>
      <c r="R12" s="72">
        <v>0.29410669734523787</v>
      </c>
      <c r="S12" s="72">
        <v>0.34244064624341292</v>
      </c>
      <c r="T12" s="72">
        <v>0.51029794081102586</v>
      </c>
      <c r="U12" s="72">
        <v>0.81204323402881673</v>
      </c>
      <c r="V12" s="72">
        <v>0.83615840555045695</v>
      </c>
      <c r="W12" s="72">
        <v>0.2623616491945468</v>
      </c>
      <c r="X12" s="72">
        <v>0.43852136332234959</v>
      </c>
      <c r="Y12" s="72">
        <v>0.71428066303242888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6.1113555524456862E-3</v>
      </c>
      <c r="D13" s="74">
        <v>1.1220656626327189E-2</v>
      </c>
      <c r="E13" s="74">
        <v>1.4848758825599826E-2</v>
      </c>
      <c r="F13" s="74">
        <v>2.4710813342438024E-2</v>
      </c>
      <c r="G13" s="74">
        <v>2.3453060568242933E-2</v>
      </c>
      <c r="H13" s="74">
        <v>3.3982700434625472E-2</v>
      </c>
      <c r="I13" s="74">
        <v>2.1718159631961716E-2</v>
      </c>
      <c r="J13" s="74">
        <v>2.4836824936206255E-2</v>
      </c>
      <c r="K13" s="74">
        <v>5.9951461707795568E-4</v>
      </c>
      <c r="L13" s="74">
        <v>0</v>
      </c>
      <c r="M13" s="74">
        <v>0</v>
      </c>
      <c r="N13" s="74">
        <v>0</v>
      </c>
      <c r="O13" s="74">
        <v>2.1129507193036385E-3</v>
      </c>
      <c r="P13" s="74">
        <v>0</v>
      </c>
      <c r="Q13" s="74">
        <v>7.717594485798672E-2</v>
      </c>
      <c r="R13" s="74">
        <v>0.10438243017213485</v>
      </c>
      <c r="S13" s="74">
        <v>0.31618465593112915</v>
      </c>
      <c r="T13" s="74">
        <v>0.22523112670725709</v>
      </c>
      <c r="U13" s="74">
        <v>0.14012315764899833</v>
      </c>
      <c r="V13" s="74">
        <v>0.28426154136389614</v>
      </c>
      <c r="W13" s="74">
        <v>0.23838345865973051</v>
      </c>
      <c r="X13" s="74">
        <v>0.16686624558869803</v>
      </c>
      <c r="Y13" s="74">
        <v>0.66800660531638234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7.1517924116129908E-4</v>
      </c>
      <c r="D14" s="76">
        <v>1.0364533684623072E-3</v>
      </c>
      <c r="E14" s="76">
        <v>1.5872503871551159E-4</v>
      </c>
      <c r="F14" s="76">
        <v>0</v>
      </c>
      <c r="G14" s="76">
        <v>2.9018786038369822E-5</v>
      </c>
      <c r="H14" s="76">
        <v>8.0864855813958536E-5</v>
      </c>
      <c r="I14" s="76">
        <v>3.9024598699667211E-4</v>
      </c>
      <c r="J14" s="76">
        <v>6.7559936910171938E-4</v>
      </c>
      <c r="K14" s="76">
        <v>1.3772545819394698E-3</v>
      </c>
      <c r="L14" s="76">
        <v>2.7929592962905431E-3</v>
      </c>
      <c r="M14" s="76">
        <v>1.8919015604593457E-3</v>
      </c>
      <c r="N14" s="76">
        <v>2.2938865540499329E-3</v>
      </c>
      <c r="O14" s="76">
        <v>3.3080656487131689E-3</v>
      </c>
      <c r="P14" s="76">
        <v>9.6495654854279484E-4</v>
      </c>
      <c r="Q14" s="76">
        <v>4.2267672087290778E-4</v>
      </c>
      <c r="R14" s="76">
        <v>7.1399105437368104E-5</v>
      </c>
      <c r="S14" s="76">
        <v>4.8736022601615118E-6</v>
      </c>
      <c r="T14" s="76">
        <v>2.6833196595714176E-4</v>
      </c>
      <c r="U14" s="76">
        <v>2.3479959224076636E-4</v>
      </c>
      <c r="V14" s="76">
        <v>0</v>
      </c>
      <c r="W14" s="76">
        <v>0</v>
      </c>
      <c r="X14" s="76">
        <v>4.6849265324481023E-4</v>
      </c>
      <c r="Y14" s="76">
        <v>0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0.91248702560505168</v>
      </c>
      <c r="D15" s="69">
        <f t="shared" si="6"/>
        <v>0.28714052432877957</v>
      </c>
      <c r="E15" s="69">
        <f t="shared" si="6"/>
        <v>0.25819657459294471</v>
      </c>
      <c r="F15" s="69">
        <f t="shared" si="6"/>
        <v>0.439326316836602</v>
      </c>
      <c r="G15" s="69">
        <f t="shared" si="6"/>
        <v>0.14375883542305104</v>
      </c>
      <c r="H15" s="69">
        <f t="shared" si="6"/>
        <v>0.25324702960279799</v>
      </c>
      <c r="I15" s="69">
        <f t="shared" si="6"/>
        <v>0.66037097380746979</v>
      </c>
      <c r="J15" s="69">
        <f t="shared" si="6"/>
        <v>0.76531241678080308</v>
      </c>
      <c r="K15" s="69">
        <f t="shared" si="6"/>
        <v>0.99041181181309479</v>
      </c>
      <c r="L15" s="69">
        <f t="shared" si="6"/>
        <v>0.61082062941884641</v>
      </c>
      <c r="M15" s="69">
        <f t="shared" si="6"/>
        <v>0.51981575542538794</v>
      </c>
      <c r="N15" s="69">
        <f t="shared" si="6"/>
        <v>1.122873082719192</v>
      </c>
      <c r="O15" s="69">
        <f t="shared" si="6"/>
        <v>0.86012794881122023</v>
      </c>
      <c r="P15" s="69">
        <f t="shared" si="6"/>
        <v>0.66661036392897977</v>
      </c>
      <c r="Q15" s="69">
        <f t="shared" si="6"/>
        <v>1.7749552767528356</v>
      </c>
      <c r="R15" s="69">
        <f t="shared" si="6"/>
        <v>1.1271643144120047</v>
      </c>
      <c r="S15" s="69">
        <f t="shared" si="6"/>
        <v>2.489659432932775</v>
      </c>
      <c r="T15" s="69">
        <f t="shared" si="6"/>
        <v>2.1018727308335214</v>
      </c>
      <c r="U15" s="69">
        <f t="shared" si="6"/>
        <v>3.2167464780455095</v>
      </c>
      <c r="V15" s="69">
        <f t="shared" si="6"/>
        <v>4.5453967841894443</v>
      </c>
      <c r="W15" s="69">
        <f t="shared" si="6"/>
        <v>3.2009563129824326</v>
      </c>
      <c r="X15" s="69">
        <f t="shared" si="6"/>
        <v>2.2511137750268926</v>
      </c>
      <c r="Y15" s="69">
        <f t="shared" si="6"/>
        <v>1.7358479025482305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0.91248702560505168</v>
      </c>
      <c r="D16" s="72">
        <v>0.28714052432877957</v>
      </c>
      <c r="E16" s="72">
        <v>0.25819657459294471</v>
      </c>
      <c r="F16" s="72">
        <v>0.439326316836602</v>
      </c>
      <c r="G16" s="72">
        <v>0.14375883542305104</v>
      </c>
      <c r="H16" s="72">
        <v>0.25324702960279799</v>
      </c>
      <c r="I16" s="72">
        <v>0.66037097380746979</v>
      </c>
      <c r="J16" s="72">
        <v>0.76531241678080308</v>
      </c>
      <c r="K16" s="72">
        <v>0.99041181181309479</v>
      </c>
      <c r="L16" s="72">
        <v>0.61082062941884641</v>
      </c>
      <c r="M16" s="72">
        <v>0.51981575542538794</v>
      </c>
      <c r="N16" s="72">
        <v>1.122873082719192</v>
      </c>
      <c r="O16" s="72">
        <v>0.86012794881122023</v>
      </c>
      <c r="P16" s="72">
        <v>0.66661036392897977</v>
      </c>
      <c r="Q16" s="72">
        <v>1.7749552767528356</v>
      </c>
      <c r="R16" s="72">
        <v>1.1271643144120047</v>
      </c>
      <c r="S16" s="72">
        <v>2.489659432932775</v>
      </c>
      <c r="T16" s="72">
        <v>2.1018727308335214</v>
      </c>
      <c r="U16" s="72">
        <v>3.2167464780455095</v>
      </c>
      <c r="V16" s="72">
        <v>4.5453967841894443</v>
      </c>
      <c r="W16" s="72">
        <v>3.2009563129824326</v>
      </c>
      <c r="X16" s="72">
        <v>2.2511137750268926</v>
      </c>
      <c r="Y16" s="72">
        <v>1.7358479025482305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0.2184162961837359</v>
      </c>
      <c r="D17" s="69">
        <f t="shared" si="7"/>
        <v>0.28203440658120188</v>
      </c>
      <c r="E17" s="69">
        <f t="shared" si="7"/>
        <v>0.26427370616392587</v>
      </c>
      <c r="F17" s="69">
        <f t="shared" si="7"/>
        <v>0.31799219943175233</v>
      </c>
      <c r="G17" s="69">
        <f t="shared" si="7"/>
        <v>0.3357170603303295</v>
      </c>
      <c r="H17" s="69">
        <f t="shared" si="7"/>
        <v>0.39571244540335182</v>
      </c>
      <c r="I17" s="69">
        <f t="shared" si="7"/>
        <v>0.39374293439887648</v>
      </c>
      <c r="J17" s="69">
        <f t="shared" si="7"/>
        <v>0.46144190438067084</v>
      </c>
      <c r="K17" s="69">
        <f t="shared" si="7"/>
        <v>0.31455559683924827</v>
      </c>
      <c r="L17" s="69">
        <f t="shared" si="7"/>
        <v>0.44141926769445711</v>
      </c>
      <c r="M17" s="69">
        <f t="shared" si="7"/>
        <v>0.38044468042043089</v>
      </c>
      <c r="N17" s="69">
        <f t="shared" si="7"/>
        <v>0.38787512406484476</v>
      </c>
      <c r="O17" s="69">
        <f t="shared" si="7"/>
        <v>0.48562036270125541</v>
      </c>
      <c r="P17" s="69">
        <f t="shared" si="7"/>
        <v>0.58150716403734226</v>
      </c>
      <c r="Q17" s="69">
        <f t="shared" si="7"/>
        <v>0.80171417226541886</v>
      </c>
      <c r="R17" s="69">
        <f t="shared" ref="R17:V17" si="8">SUM(R18:R26)</f>
        <v>0.65913578021916863</v>
      </c>
      <c r="S17" s="69">
        <f t="shared" si="8"/>
        <v>0.69153817652194038</v>
      </c>
      <c r="T17" s="69">
        <f t="shared" si="8"/>
        <v>1.0251018357253436</v>
      </c>
      <c r="U17" s="69">
        <f t="shared" si="8"/>
        <v>1.2526001080911826</v>
      </c>
      <c r="V17" s="69">
        <f t="shared" si="8"/>
        <v>1.3231675542477028</v>
      </c>
      <c r="W17" s="69">
        <f t="shared" ref="W17:Y17" si="9">SUM(W18:W26)</f>
        <v>0.44238122441702482</v>
      </c>
      <c r="X17" s="69">
        <f t="shared" si="9"/>
        <v>0.5873073127140761</v>
      </c>
      <c r="Y17" s="69">
        <f t="shared" si="9"/>
        <v>1.1282585732586603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0.2184162961837359</v>
      </c>
      <c r="D25" s="74">
        <v>0.23692529476306814</v>
      </c>
      <c r="E25" s="74">
        <v>0.25023076776510011</v>
      </c>
      <c r="F25" s="74">
        <v>0.31194304795917893</v>
      </c>
      <c r="G25" s="74">
        <v>0.31597875987633678</v>
      </c>
      <c r="H25" s="74">
        <v>0.37409540987336054</v>
      </c>
      <c r="I25" s="74">
        <v>0.34531695734966017</v>
      </c>
      <c r="J25" s="74">
        <v>0.40314817389469604</v>
      </c>
      <c r="K25" s="74">
        <v>0.18668822932458337</v>
      </c>
      <c r="L25" s="74">
        <v>5.7812598904864058E-2</v>
      </c>
      <c r="M25" s="74">
        <v>0.2640771274521253</v>
      </c>
      <c r="N25" s="74">
        <v>0.25242065309455924</v>
      </c>
      <c r="O25" s="74">
        <v>0.41601547176610643</v>
      </c>
      <c r="P25" s="74">
        <v>0.39907940496926259</v>
      </c>
      <c r="Q25" s="74">
        <v>0.5746829801156017</v>
      </c>
      <c r="R25" s="74">
        <v>0.37490890483376849</v>
      </c>
      <c r="S25" s="74">
        <v>0.40300714709220598</v>
      </c>
      <c r="T25" s="74">
        <v>0.73792509262528427</v>
      </c>
      <c r="U25" s="74">
        <v>1.0957514575734659</v>
      </c>
      <c r="V25" s="74">
        <v>1.1218614494400172</v>
      </c>
      <c r="W25" s="74">
        <v>0.43641186596373749</v>
      </c>
      <c r="X25" s="74">
        <v>0.45778418701471291</v>
      </c>
      <c r="Y25" s="74">
        <v>0.99687321009603591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4.5109111818133749E-2</v>
      </c>
      <c r="E26" s="77">
        <v>1.4042938398825769E-2</v>
      </c>
      <c r="F26" s="77">
        <v>6.0491514725733849E-3</v>
      </c>
      <c r="G26" s="77">
        <v>1.9738300453992705E-2</v>
      </c>
      <c r="H26" s="77">
        <v>2.1617035529991297E-2</v>
      </c>
      <c r="I26" s="77">
        <v>4.84259770492163E-2</v>
      </c>
      <c r="J26" s="77">
        <v>5.8293730485974804E-2</v>
      </c>
      <c r="K26" s="77">
        <v>0.12786736751466493</v>
      </c>
      <c r="L26" s="77">
        <v>0.38360666878959304</v>
      </c>
      <c r="M26" s="77">
        <v>0.11636755296830562</v>
      </c>
      <c r="N26" s="77">
        <v>0.13545447097028551</v>
      </c>
      <c r="O26" s="77">
        <v>6.9604890935148961E-2</v>
      </c>
      <c r="P26" s="77">
        <v>0.18242775906807965</v>
      </c>
      <c r="Q26" s="77">
        <v>0.22703119214981718</v>
      </c>
      <c r="R26" s="77">
        <v>0.28422687538540009</v>
      </c>
      <c r="S26" s="77">
        <v>0.28853102942973435</v>
      </c>
      <c r="T26" s="77">
        <v>0.28717674310005942</v>
      </c>
      <c r="U26" s="77">
        <v>0.15684865051771674</v>
      </c>
      <c r="V26" s="77">
        <v>0.20130610480768557</v>
      </c>
      <c r="W26" s="77">
        <v>5.9693584532873583E-3</v>
      </c>
      <c r="X26" s="77">
        <v>0.1295231256993632</v>
      </c>
      <c r="Y26" s="77">
        <v>0.13138536316262439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0.21335144227952157</v>
      </c>
      <c r="D27" s="69">
        <f t="shared" si="10"/>
        <v>0.23112881537417576</v>
      </c>
      <c r="E27" s="69">
        <f t="shared" si="10"/>
        <v>0.21292048674993036</v>
      </c>
      <c r="F27" s="69">
        <f t="shared" si="10"/>
        <v>0.23514240826555613</v>
      </c>
      <c r="G27" s="69">
        <f t="shared" si="10"/>
        <v>0.23485415683760091</v>
      </c>
      <c r="H27" s="69">
        <f t="shared" si="10"/>
        <v>0.23806224890526922</v>
      </c>
      <c r="I27" s="69">
        <f t="shared" si="10"/>
        <v>0.2230239523172233</v>
      </c>
      <c r="J27" s="69">
        <f t="shared" si="10"/>
        <v>0.29952369846622251</v>
      </c>
      <c r="K27" s="69">
        <f t="shared" si="10"/>
        <v>0.30749900530025454</v>
      </c>
      <c r="L27" s="69">
        <f t="shared" si="10"/>
        <v>0.34239639082035889</v>
      </c>
      <c r="M27" s="69">
        <f t="shared" si="10"/>
        <v>0.27743115757508779</v>
      </c>
      <c r="N27" s="69">
        <f t="shared" si="10"/>
        <v>0.29150526617549005</v>
      </c>
      <c r="O27" s="69">
        <f t="shared" si="10"/>
        <v>0.37553942103423277</v>
      </c>
      <c r="P27" s="69">
        <f t="shared" si="10"/>
        <v>0.42384705874831902</v>
      </c>
      <c r="Q27" s="69">
        <f t="shared" si="10"/>
        <v>0.59749317954533765</v>
      </c>
      <c r="R27" s="69">
        <f t="shared" ref="R27:V27" si="11">SUM(R28:R32)</f>
        <v>0.52002505683181821</v>
      </c>
      <c r="S27" s="69">
        <f t="shared" si="11"/>
        <v>0.42784830914500371</v>
      </c>
      <c r="T27" s="69">
        <f t="shared" si="11"/>
        <v>0.5298983849421075</v>
      </c>
      <c r="U27" s="69">
        <f t="shared" si="11"/>
        <v>0.60469499319439191</v>
      </c>
      <c r="V27" s="69">
        <f t="shared" si="11"/>
        <v>0.63992683594917954</v>
      </c>
      <c r="W27" s="69">
        <f t="shared" ref="W27:Y27" si="12">SUM(W28:W32)</f>
        <v>0.23122140942575728</v>
      </c>
      <c r="X27" s="69">
        <f t="shared" si="12"/>
        <v>0.25012456942163291</v>
      </c>
      <c r="Y27" s="69">
        <f t="shared" si="12"/>
        <v>0.5220279328348586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0.18102242693086149</v>
      </c>
      <c r="D29" s="72">
        <v>0.14214210792206994</v>
      </c>
      <c r="E29" s="72">
        <v>0.1317328543652807</v>
      </c>
      <c r="F29" s="72">
        <v>0.17701200920744797</v>
      </c>
      <c r="G29" s="72">
        <v>0.18805599621552715</v>
      </c>
      <c r="H29" s="72">
        <v>0.198826575132654</v>
      </c>
      <c r="I29" s="72">
        <v>0.20850764327228863</v>
      </c>
      <c r="J29" s="72">
        <v>0.27298433865696303</v>
      </c>
      <c r="K29" s="72">
        <v>0.24870138254981636</v>
      </c>
      <c r="L29" s="72">
        <v>0.19871661046464831</v>
      </c>
      <c r="M29" s="72">
        <v>0.17967534769625054</v>
      </c>
      <c r="N29" s="72">
        <v>0.25698035923515677</v>
      </c>
      <c r="O29" s="72">
        <v>0.27006259798481663</v>
      </c>
      <c r="P29" s="72">
        <v>0.2695941888487311</v>
      </c>
      <c r="Q29" s="72">
        <v>0.42542784637486386</v>
      </c>
      <c r="R29" s="72">
        <v>0.37273049996368951</v>
      </c>
      <c r="S29" s="72">
        <v>0.39769708744597776</v>
      </c>
      <c r="T29" s="72">
        <v>0.40639909345696718</v>
      </c>
      <c r="U29" s="72">
        <v>0.44095695748532393</v>
      </c>
      <c r="V29" s="72">
        <v>0.41167690607164165</v>
      </c>
      <c r="W29" s="72">
        <v>0.1557895811320946</v>
      </c>
      <c r="X29" s="72">
        <v>0.13999269492020794</v>
      </c>
      <c r="Y29" s="72">
        <v>0.28043348948565783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3.2329015348660083E-2</v>
      </c>
      <c r="D32" s="77">
        <v>8.8986707452105823E-2</v>
      </c>
      <c r="E32" s="77">
        <v>8.1187632384649655E-2</v>
      </c>
      <c r="F32" s="77">
        <v>5.8130399058108156E-2</v>
      </c>
      <c r="G32" s="77">
        <v>4.6798160622073773E-2</v>
      </c>
      <c r="H32" s="77">
        <v>3.923567377261522E-2</v>
      </c>
      <c r="I32" s="77">
        <v>1.4516309044934669E-2</v>
      </c>
      <c r="J32" s="77">
        <v>2.6539359809259491E-2</v>
      </c>
      <c r="K32" s="77">
        <v>5.8797622750438205E-2</v>
      </c>
      <c r="L32" s="77">
        <v>0.14367978035571061</v>
      </c>
      <c r="M32" s="77">
        <v>9.7755809878837238E-2</v>
      </c>
      <c r="N32" s="77">
        <v>3.4524906940333298E-2</v>
      </c>
      <c r="O32" s="77">
        <v>0.10547682304941615</v>
      </c>
      <c r="P32" s="77">
        <v>0.15425286989958792</v>
      </c>
      <c r="Q32" s="77">
        <v>0.17206533317047382</v>
      </c>
      <c r="R32" s="77">
        <v>0.1472945568681287</v>
      </c>
      <c r="S32" s="77">
        <v>3.0151221699025961E-2</v>
      </c>
      <c r="T32" s="77">
        <v>0.12349929148514036</v>
      </c>
      <c r="U32" s="77">
        <v>0.16373803570906803</v>
      </c>
      <c r="V32" s="77">
        <v>0.22824992987753787</v>
      </c>
      <c r="W32" s="77">
        <v>7.5431828293662684E-2</v>
      </c>
      <c r="X32" s="77">
        <v>0.11013187450142498</v>
      </c>
      <c r="Y32" s="77">
        <v>0.24159444334920077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1.1515428653513478</v>
      </c>
      <c r="D3" s="66">
        <f>IF(RES_hh_tes_in!D3=0,"",RES_hh_tes_in!D3/RES_hh_fec_in!D3)</f>
        <v>0.8208849317130037</v>
      </c>
      <c r="E3" s="66">
        <f>IF(RES_hh_tes_in!E3=0,"",RES_hh_tes_in!E3/RES_hh_fec_in!E3)</f>
        <v>0.87349815224080241</v>
      </c>
      <c r="F3" s="66">
        <f>IF(RES_hh_tes_in!F3=0,"",RES_hh_tes_in!F3/RES_hh_fec_in!F3)</f>
        <v>0.93524704686856008</v>
      </c>
      <c r="G3" s="66">
        <f>IF(RES_hh_tes_in!G3=0,"",RES_hh_tes_in!G3/RES_hh_fec_in!G3)</f>
        <v>0.75254149242048574</v>
      </c>
      <c r="H3" s="66">
        <f>IF(RES_hh_tes_in!H3=0,"",RES_hh_tes_in!H3/RES_hh_fec_in!H3)</f>
        <v>0.81280694901334727</v>
      </c>
      <c r="I3" s="66">
        <f>IF(RES_hh_tes_in!I3=0,"",RES_hh_tes_in!I3/RES_hh_fec_in!I3)</f>
        <v>1.048046099140189</v>
      </c>
      <c r="J3" s="66">
        <f>IF(RES_hh_tes_in!J3=0,"",RES_hh_tes_in!J3/RES_hh_fec_in!J3)</f>
        <v>1.0252573302757226</v>
      </c>
      <c r="K3" s="66">
        <f>IF(RES_hh_tes_in!K3=0,"",RES_hh_tes_in!K3/RES_hh_fec_in!K3)</f>
        <v>1.2539510816362434</v>
      </c>
      <c r="L3" s="66">
        <f>IF(RES_hh_tes_in!L3=0,"",RES_hh_tes_in!L3/RES_hh_fec_in!L3)</f>
        <v>1.0985482452970852</v>
      </c>
      <c r="M3" s="66">
        <f>IF(RES_hh_tes_in!M3=0,"",RES_hh_tes_in!M3/RES_hh_fec_in!M3)</f>
        <v>0.99910132836188115</v>
      </c>
      <c r="N3" s="66">
        <f>IF(RES_hh_tes_in!N3=0,"",RES_hh_tes_in!N3/RES_hh_fec_in!N3)</f>
        <v>1.2478395621652278</v>
      </c>
      <c r="O3" s="66">
        <f>IF(RES_hh_tes_in!O3=0,"",RES_hh_tes_in!O3/RES_hh_fec_in!O3)</f>
        <v>1.0548492118346353</v>
      </c>
      <c r="P3" s="66">
        <f>IF(RES_hh_tes_in!P3=0,"",RES_hh_tes_in!P3/RES_hh_fec_in!P3)</f>
        <v>1.1081830297365298</v>
      </c>
      <c r="Q3" s="66">
        <f>IF(RES_hh_tes_in!Q3=0,"",RES_hh_tes_in!Q3/RES_hh_fec_in!Q3)</f>
        <v>1.3654848397443953</v>
      </c>
      <c r="R3" s="66">
        <f>IF(RES_hh_tes_in!R3=0,"",RES_hh_tes_in!R3/RES_hh_fec_in!R3)</f>
        <v>1.2471551474502458</v>
      </c>
      <c r="S3" s="66">
        <f>IF(RES_hh_tes_in!S3=0,"",RES_hh_tes_in!S3/RES_hh_fec_in!S3)</f>
        <v>1.5938909568171589</v>
      </c>
      <c r="T3" s="66">
        <f>IF(RES_hh_tes_in!T3=0,"",RES_hh_tes_in!T3/RES_hh_fec_in!T3)</f>
        <v>1.4052691885910868</v>
      </c>
      <c r="U3" s="66">
        <f>IF(RES_hh_tes_in!U3=0,"",RES_hh_tes_in!U3/RES_hh_fec_in!U3)</f>
        <v>1.5773369385727398</v>
      </c>
      <c r="V3" s="66">
        <f>IF(RES_hh_tes_in!V3=0,"",RES_hh_tes_in!V3/RES_hh_fec_in!V3)</f>
        <v>1.7595264695372768</v>
      </c>
      <c r="W3" s="66">
        <f>IF(RES_hh_tes_in!W3=0,"",RES_hh_tes_in!W3/RES_hh_fec_in!W3)</f>
        <v>2.1830698266631776</v>
      </c>
      <c r="X3" s="66">
        <f>IF(RES_hh_tes_in!X3=0,"",RES_hh_tes_in!X3/RES_hh_fec_in!X3)</f>
        <v>1.9031968104412353</v>
      </c>
      <c r="Y3" s="66">
        <f>IF(RES_hh_tes_in!Y3=0,"",RES_hh_tes_in!Y3/RES_hh_fec_in!Y3)</f>
        <v>1.3509567435278063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0.6832311352843502</v>
      </c>
      <c r="D4" s="70">
        <f>IF(RES_hh_tes_in!D4=0,"",RES_hh_tes_in!D4/RES_hh_fec_in!D4)</f>
        <v>0.73103418129720343</v>
      </c>
      <c r="E4" s="70">
        <f>IF(RES_hh_tes_in!E4=0,"",RES_hh_tes_in!E4/RES_hh_fec_in!E4)</f>
        <v>1.4062638718960148</v>
      </c>
      <c r="F4" s="70">
        <f>IF(RES_hh_tes_in!F4=0,"",RES_hh_tes_in!F4/RES_hh_fec_in!F4)</f>
        <v>1.4834137620752457</v>
      </c>
      <c r="G4" s="70">
        <f>IF(RES_hh_tes_in!G4=0,"",RES_hh_tes_in!G4/RES_hh_fec_in!G4)</f>
        <v>1.4861365880821356</v>
      </c>
      <c r="H4" s="70">
        <f>IF(RES_hh_tes_in!H4=0,"",RES_hh_tes_in!H4/RES_hh_fec_in!H4)</f>
        <v>1.4378384805477986</v>
      </c>
      <c r="I4" s="70">
        <f>IF(RES_hh_tes_in!I4=0,"",RES_hh_tes_in!I4/RES_hh_fec_in!I4)</f>
        <v>1.3852985145968297</v>
      </c>
      <c r="J4" s="70">
        <f>IF(RES_hh_tes_in!J4=0,"",RES_hh_tes_in!J4/RES_hh_fec_in!J4)</f>
        <v>1.2464268548335418</v>
      </c>
      <c r="K4" s="70">
        <f>IF(RES_hh_tes_in!K4=0,"",RES_hh_tes_in!K4/RES_hh_fec_in!K4)</f>
        <v>1.0136323475216065</v>
      </c>
      <c r="L4" s="70">
        <f>IF(RES_hh_tes_in!L4=0,"",RES_hh_tes_in!L4/RES_hh_fec_in!L4)</f>
        <v>0.84626751854030302</v>
      </c>
      <c r="M4" s="70">
        <f>IF(RES_hh_tes_in!M4=0,"",RES_hh_tes_in!M4/RES_hh_fec_in!M4)</f>
        <v>0.91880509873713667</v>
      </c>
      <c r="N4" s="70">
        <f>IF(RES_hh_tes_in!N4=0,"",RES_hh_tes_in!N4/RES_hh_fec_in!N4)</f>
        <v>0.87694075632778745</v>
      </c>
      <c r="O4" s="70">
        <f>IF(RES_hh_tes_in!O4=0,"",RES_hh_tes_in!O4/RES_hh_fec_in!O4)</f>
        <v>0.92512930643464419</v>
      </c>
      <c r="P4" s="70">
        <f>IF(RES_hh_tes_in!P4=0,"",RES_hh_tes_in!P4/RES_hh_fec_in!P4)</f>
        <v>1.9451378006325684</v>
      </c>
      <c r="Q4" s="70">
        <f>IF(RES_hh_tes_in!Q4=0,"",RES_hh_tes_in!Q4/RES_hh_fec_in!Q4)</f>
        <v>2.1361251251893019</v>
      </c>
      <c r="R4" s="70">
        <f>IF(RES_hh_tes_in!R4=0,"",RES_hh_tes_in!R4/RES_hh_fec_in!R4)</f>
        <v>1.7204247482834814</v>
      </c>
      <c r="S4" s="70">
        <f>IF(RES_hh_tes_in!S4=0,"",RES_hh_tes_in!S4/RES_hh_fec_in!S4)</f>
        <v>1.2847689497541672</v>
      </c>
      <c r="T4" s="70">
        <f>IF(RES_hh_tes_in!T4=0,"",RES_hh_tes_in!T4/RES_hh_fec_in!T4)</f>
        <v>1.7103541785905318</v>
      </c>
      <c r="U4" s="70">
        <f>IF(RES_hh_tes_in!U4=0,"",RES_hh_tes_in!U4/RES_hh_fec_in!U4)</f>
        <v>2.3737271321662279</v>
      </c>
      <c r="V4" s="70">
        <f>IF(RES_hh_tes_in!V4=0,"",RES_hh_tes_in!V4/RES_hh_fec_in!V4)</f>
        <v>2.0357691351104976</v>
      </c>
      <c r="W4" s="70">
        <f>IF(RES_hh_tes_in!W4=0,"",RES_hh_tes_in!W4/RES_hh_fec_in!W4)</f>
        <v>1.5075179300067152</v>
      </c>
      <c r="X4" s="70">
        <f>IF(RES_hh_tes_in!X4=0,"",RES_hh_tes_in!X4/RES_hh_fec_in!X4)</f>
        <v>1.879630902436064</v>
      </c>
      <c r="Y4" s="70">
        <f>IF(RES_hh_tes_in!Y4=0,"",RES_hh_tes_in!Y4/RES_hh_fec_in!Y4)</f>
        <v>1.5419341778620168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0.43144071652300509</v>
      </c>
      <c r="D6" s="78">
        <f>IF(RES_hh_tes_in!D6=0,"",RES_hh_tes_in!D6/RES_hh_fec_in!D6)</f>
        <v>0.43560174139069741</v>
      </c>
      <c r="E6" s="78">
        <f>IF(RES_hh_tes_in!E6=0,"",RES_hh_tes_in!E6/RES_hh_fec_in!E6)</f>
        <v>0.43998427990880856</v>
      </c>
      <c r="F6" s="78" t="str">
        <f>IF(RES_hh_tes_in!F6=0,"",RES_hh_tes_in!F6/RES_hh_fec_in!F6)</f>
        <v/>
      </c>
      <c r="G6" s="78">
        <f>IF(RES_hh_tes_in!G6=0,"",RES_hh_tes_in!G6/RES_hh_fec_in!G6)</f>
        <v>0.44889640415949827</v>
      </c>
      <c r="H6" s="78">
        <f>IF(RES_hh_tes_in!H6=0,"",RES_hh_tes_in!H6/RES_hh_fec_in!H6)</f>
        <v>0.45361518821787761</v>
      </c>
      <c r="I6" s="78">
        <f>IF(RES_hh_tes_in!I6=0,"",RES_hh_tes_in!I6/RES_hh_fec_in!I6)</f>
        <v>0.45855016831994988</v>
      </c>
      <c r="J6" s="78">
        <f>IF(RES_hh_tes_in!J6=0,"",RES_hh_tes_in!J6/RES_hh_fec_in!J6)</f>
        <v>0.46391674241366837</v>
      </c>
      <c r="K6" s="78">
        <f>IF(RES_hh_tes_in!K6=0,"",RES_hh_tes_in!K6/RES_hh_fec_in!K6)</f>
        <v>0.46989397975869512</v>
      </c>
      <c r="L6" s="78">
        <f>IF(RES_hh_tes_in!L6=0,"",RES_hh_tes_in!L6/RES_hh_fec_in!L6)</f>
        <v>0.47652246462723996</v>
      </c>
      <c r="M6" s="78">
        <f>IF(RES_hh_tes_in!M6=0,"",RES_hh_tes_in!M6/RES_hh_fec_in!M6)</f>
        <v>0.48851592953834189</v>
      </c>
      <c r="N6" s="78">
        <f>IF(RES_hh_tes_in!N6=0,"",RES_hh_tes_in!N6/RES_hh_fec_in!N6)</f>
        <v>0.50728507553223756</v>
      </c>
      <c r="O6" s="78">
        <f>IF(RES_hh_tes_in!O6=0,"",RES_hh_tes_in!O6/RES_hh_fec_in!O6)</f>
        <v>0.53354793036467041</v>
      </c>
      <c r="P6" s="78">
        <f>IF(RES_hh_tes_in!P6=0,"",RES_hh_tes_in!P6/RES_hh_fec_in!P6)</f>
        <v>0.56381466605957464</v>
      </c>
      <c r="Q6" s="78">
        <f>IF(RES_hh_tes_in!Q6=0,"",RES_hh_tes_in!Q6/RES_hh_fec_in!Q6)</f>
        <v>0.58798301335596004</v>
      </c>
      <c r="R6" s="78" t="str">
        <f>IF(RES_hh_tes_in!R6=0,"",RES_hh_tes_in!R6/RES_hh_fec_in!R6)</f>
        <v/>
      </c>
      <c r="S6" s="78">
        <f>IF(RES_hh_tes_in!S6=0,"",RES_hh_tes_in!S6/RES_hh_fec_in!S6)</f>
        <v>0.60132965026995722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>
        <f>IF(RES_hh_tes_in!X6=0,"",RES_hh_tes_in!X6/RES_hh_fec_in!X6)</f>
        <v>0.60864499018671336</v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0.48665391903804334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>
        <f>IF(RES_hh_tes_in!H7=0,"",RES_hh_tes_in!H7/RES_hh_fec_in!H7)</f>
        <v>0.50996667680851648</v>
      </c>
      <c r="I7" s="78">
        <f>IF(RES_hh_tes_in!I7=0,"",RES_hh_tes_in!I7/RES_hh_fec_in!I7)</f>
        <v>0.51515498511659319</v>
      </c>
      <c r="J7" s="78">
        <f>IF(RES_hh_tes_in!J7=0,"",RES_hh_tes_in!J7/RES_hh_fec_in!J7)</f>
        <v>0.52079704250698788</v>
      </c>
      <c r="K7" s="78">
        <f>IF(RES_hh_tes_in!K7=0,"",RES_hh_tes_in!K7/RES_hh_fec_in!K7)</f>
        <v>0.52708111043332584</v>
      </c>
      <c r="L7" s="78">
        <f>IF(RES_hh_tes_in!L7=0,"",RES_hh_tes_in!L7/RES_hh_fec_in!L7)</f>
        <v>0.53404985648743675</v>
      </c>
      <c r="M7" s="78">
        <f>IF(RES_hh_tes_in!M7=0,"",RES_hh_tes_in!M7/RES_hh_fec_in!M7)</f>
        <v>0.5466589840530709</v>
      </c>
      <c r="N7" s="78">
        <f>IF(RES_hh_tes_in!N7=0,"",RES_hh_tes_in!N7/RES_hh_fec_in!N7)</f>
        <v>0.56639160993635274</v>
      </c>
      <c r="O7" s="78">
        <f>IF(RES_hh_tes_in!O7=0,"",RES_hh_tes_in!O7/RES_hh_fec_in!O7)</f>
        <v>0.59400262053874675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>
        <f>IF(RES_hh_tes_in!S7=0,"",RES_hh_tes_in!S7/RES_hh_fec_in!S7)</f>
        <v>0.66546865262391486</v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X8" s="78" t="str">
        <f>IF(RES_hh_tes_in!X8=0,"",RES_hh_tes_in!X8/RES_hh_fec_in!X8)</f>
        <v/>
      </c>
      <c r="Y8" s="78" t="str">
        <f>IF(RES_hh_tes_in!Y8=0,"",RES_hh_tes_in!Y8/RES_hh_fec_in!Y8)</f>
        <v/>
      </c>
      <c r="DA8" s="89" t="s">
        <v>726</v>
      </c>
    </row>
    <row r="9" spans="1:105" ht="12" customHeight="1" x14ac:dyDescent="0.25">
      <c r="A9" s="28" t="s">
        <v>202</v>
      </c>
      <c r="B9" s="78"/>
      <c r="C9" s="78" t="str">
        <f>IF(RES_hh_tes_in!C9=0,"",RES_hh_tes_in!C9/RES_hh_fec_in!C9)</f>
        <v/>
      </c>
      <c r="D9" s="78" t="str">
        <f>IF(RES_hh_tes_in!D9=0,"",RES_hh_tes_in!D9/RES_hh_fec_in!D9)</f>
        <v/>
      </c>
      <c r="E9" s="78" t="str">
        <f>IF(RES_hh_tes_in!E9=0,"",RES_hh_tes_in!E9/RES_hh_fec_in!E9)</f>
        <v/>
      </c>
      <c r="F9" s="78" t="str">
        <f>IF(RES_hh_tes_in!F9=0,"",RES_hh_tes_in!F9/RES_hh_fec_in!F9)</f>
        <v/>
      </c>
      <c r="G9" s="78" t="str">
        <f>IF(RES_hh_tes_in!G9=0,"",RES_hh_tes_in!G9/RES_hh_fec_in!G9)</f>
        <v/>
      </c>
      <c r="H9" s="78" t="str">
        <f>IF(RES_hh_tes_in!H9=0,"",RES_hh_tes_in!H9/RES_hh_fec_in!H9)</f>
        <v/>
      </c>
      <c r="I9" s="78" t="str">
        <f>IF(RES_hh_tes_in!I9=0,"",RES_hh_tes_in!I9/RES_hh_fec_in!I9)</f>
        <v/>
      </c>
      <c r="J9" s="78" t="str">
        <f>IF(RES_hh_tes_in!J9=0,"",RES_hh_tes_in!J9/RES_hh_fec_in!J9)</f>
        <v/>
      </c>
      <c r="K9" s="78" t="str">
        <f>IF(RES_hh_tes_in!K9=0,"",RES_hh_tes_in!K9/RES_hh_fec_in!K9)</f>
        <v/>
      </c>
      <c r="L9" s="78">
        <f>IF(RES_hh_tes_in!L9=0,"",RES_hh_tes_in!L9/RES_hh_fec_in!L9)</f>
        <v>0.77399188793157614</v>
      </c>
      <c r="M9" s="78">
        <f>IF(RES_hh_tes_in!M9=0,"",RES_hh_tes_in!M9/RES_hh_fec_in!M9)</f>
        <v>0.78606659511538335</v>
      </c>
      <c r="N9" s="78">
        <f>IF(RES_hh_tes_in!N9=0,"",RES_hh_tes_in!N9/RES_hh_fec_in!N9)</f>
        <v>0.79653442485589832</v>
      </c>
      <c r="O9" s="78">
        <f>IF(RES_hh_tes_in!O9=0,"",RES_hh_tes_in!O9/RES_hh_fec_in!O9)</f>
        <v>0.8050854346350228</v>
      </c>
      <c r="P9" s="78">
        <f>IF(RES_hh_tes_in!P9=0,"",RES_hh_tes_in!P9/RES_hh_fec_in!P9)</f>
        <v>0.81246039932150482</v>
      </c>
      <c r="Q9" s="78" t="str">
        <f>IF(RES_hh_tes_in!Q9=0,"",RES_hh_tes_in!Q9/RES_hh_fec_in!Q9)</f>
        <v/>
      </c>
      <c r="R9" s="78">
        <f>IF(RES_hh_tes_in!R9=0,"",RES_hh_tes_in!R9/RES_hh_fec_in!R9)</f>
        <v>0.8344409411751833</v>
      </c>
      <c r="S9" s="78" t="str">
        <f>IF(RES_hh_tes_in!S9=0,"",RES_hh_tes_in!S9/RES_hh_fec_in!S9)</f>
        <v/>
      </c>
      <c r="T9" s="78">
        <f>IF(RES_hh_tes_in!T9=0,"",RES_hh_tes_in!T9/RES_hh_fec_in!T9)</f>
        <v>0.86423944824449672</v>
      </c>
      <c r="U9" s="78">
        <f>IF(RES_hh_tes_in!U9=0,"",RES_hh_tes_in!U9/RES_hh_fec_in!U9)</f>
        <v>0.87806209536710678</v>
      </c>
      <c r="V9" s="78" t="str">
        <f>IF(RES_hh_tes_in!V9=0,"",RES_hh_tes_in!V9/RES_hh_fec_in!V9)</f>
        <v/>
      </c>
      <c r="W9" s="78" t="str">
        <f>IF(RES_hh_tes_in!W9=0,"",RES_hh_tes_in!W9/RES_hh_fec_in!W9)</f>
        <v/>
      </c>
      <c r="X9" s="78" t="str">
        <f>IF(RES_hh_tes_in!X9=0,"",RES_hh_tes_in!X9/RES_hh_fec_in!X9)</f>
        <v/>
      </c>
      <c r="Y9" s="78" t="str">
        <f>IF(RES_hh_tes_in!Y9=0,"",RES_hh_tes_in!Y9/RES_hh_fec_in!Y9)</f>
        <v/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1.8081179958292752</v>
      </c>
      <c r="D12" s="78">
        <f>IF(RES_hh_tes_in!D12=0,"",RES_hh_tes_in!D12/RES_hh_fec_in!D12)</f>
        <v>1.9061776073630454</v>
      </c>
      <c r="E12" s="78">
        <f>IF(RES_hh_tes_in!E12=0,"",RES_hh_tes_in!E12/RES_hh_fec_in!E12)</f>
        <v>2.0058881816733654</v>
      </c>
      <c r="F12" s="78">
        <f>IF(RES_hh_tes_in!F12=0,"",RES_hh_tes_in!F12/RES_hh_fec_in!F12)</f>
        <v>2.1062884349309083</v>
      </c>
      <c r="G12" s="78">
        <f>IF(RES_hh_tes_in!G12=0,"",RES_hh_tes_in!G12/RES_hh_fec_in!G12)</f>
        <v>2.2082542197666735</v>
      </c>
      <c r="H12" s="78">
        <f>IF(RES_hh_tes_in!H12=0,"",RES_hh_tes_in!H12/RES_hh_fec_in!H12)</f>
        <v>2.3116801723184364</v>
      </c>
      <c r="I12" s="78">
        <f>IF(RES_hh_tes_in!I12=0,"",RES_hh_tes_in!I12/RES_hh_fec_in!I12)</f>
        <v>2.4167840183389822</v>
      </c>
      <c r="J12" s="78">
        <f>IF(RES_hh_tes_in!J12=0,"",RES_hh_tes_in!J12/RES_hh_fec_in!J12)</f>
        <v>2.5244534579338307</v>
      </c>
      <c r="K12" s="78">
        <f>IF(RES_hh_tes_in!K12=0,"",RES_hh_tes_in!K12/RES_hh_fec_in!K12)</f>
        <v>2.6354460149004417</v>
      </c>
      <c r="L12" s="78">
        <f>IF(RES_hh_tes_in!L12=0,"",RES_hh_tes_in!L12/RES_hh_fec_in!L12)</f>
        <v>2.7499693558990788</v>
      </c>
      <c r="M12" s="78">
        <f>IF(RES_hh_tes_in!M12=0,"",RES_hh_tes_in!M12/RES_hh_fec_in!M12)</f>
        <v>2.8900076985660044</v>
      </c>
      <c r="N12" s="78">
        <f>IF(RES_hh_tes_in!N12=0,"",RES_hh_tes_in!N12/RES_hh_fec_in!N12)</f>
        <v>3.0631420653908861</v>
      </c>
      <c r="O12" s="78">
        <f>IF(RES_hh_tes_in!O12=0,"",RES_hh_tes_in!O12/RES_hh_fec_in!O12)</f>
        <v>3.2719769454489325</v>
      </c>
      <c r="P12" s="78">
        <f>IF(RES_hh_tes_in!P12=0,"",RES_hh_tes_in!P12/RES_hh_fec_in!P12)</f>
        <v>3.4954551935249198</v>
      </c>
      <c r="Q12" s="78">
        <f>IF(RES_hh_tes_in!Q12=0,"",RES_hh_tes_in!Q12/RES_hh_fec_in!Q12)</f>
        <v>3.6692470809675402</v>
      </c>
      <c r="R12" s="78">
        <f>IF(RES_hh_tes_in!R12=0,"",RES_hh_tes_in!R12/RES_hh_fec_in!R12)</f>
        <v>3.6701213753719739</v>
      </c>
      <c r="S12" s="78">
        <f>IF(RES_hh_tes_in!S12=0,"",RES_hh_tes_in!S12/RES_hh_fec_in!S12)</f>
        <v>3.6702185191946892</v>
      </c>
      <c r="T12" s="78">
        <f>IF(RES_hh_tes_in!T12=0,"",RES_hh_tes_in!T12/RES_hh_fec_in!T12)</f>
        <v>3.6703264567754839</v>
      </c>
      <c r="U12" s="78">
        <f>IF(RES_hh_tes_in!U12=0,"",RES_hh_tes_in!U12/RES_hh_fec_in!U12)</f>
        <v>3.6704463874208102</v>
      </c>
      <c r="V12" s="78">
        <f>IF(RES_hh_tes_in!V12=0,"",RES_hh_tes_in!V12/RES_hh_fec_in!V12)</f>
        <v>3.6812401455002433</v>
      </c>
      <c r="W12" s="78">
        <f>IF(RES_hh_tes_in!W12=0,"",RES_hh_tes_in!W12/RES_hh_fec_in!W12)</f>
        <v>3.738731978042519</v>
      </c>
      <c r="X12" s="78">
        <f>IF(RES_hh_tes_in!X12=0,"",RES_hh_tes_in!X12/RES_hh_fec_in!X12)</f>
        <v>3.8157303046978073</v>
      </c>
      <c r="Y12" s="78">
        <f>IF(RES_hh_tes_in!Y12=0,"",RES_hh_tes_in!Y12/RES_hh_fec_in!Y12)</f>
        <v>3.9040892028511065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0.59609516722776312</v>
      </c>
      <c r="D13" s="79">
        <f>IF(RES_hh_tes_in!D13=0,"",RES_hh_tes_in!D13/RES_hh_fec_in!D13)</f>
        <v>0.60300810884163047</v>
      </c>
      <c r="E13" s="79">
        <f>IF(RES_hh_tes_in!E13=0,"",RES_hh_tes_in!E13/RES_hh_fec_in!E13)</f>
        <v>0.60990179566449909</v>
      </c>
      <c r="F13" s="79">
        <f>IF(RES_hh_tes_in!F13=0,"",RES_hh_tes_in!F13/RES_hh_fec_in!F13)</f>
        <v>0.61679218563657556</v>
      </c>
      <c r="G13" s="79">
        <f>IF(RES_hh_tes_in!G13=0,"",RES_hh_tes_in!G13/RES_hh_fec_in!G13)</f>
        <v>0.62366485579780395</v>
      </c>
      <c r="H13" s="79">
        <f>IF(RES_hh_tes_in!H13=0,"",RES_hh_tes_in!H13/RES_hh_fec_in!H13)</f>
        <v>0.63052162594911165</v>
      </c>
      <c r="I13" s="79">
        <f>IF(RES_hh_tes_in!I13=0,"",RES_hh_tes_in!I13/RES_hh_fec_in!I13)</f>
        <v>0.6373590013939916</v>
      </c>
      <c r="J13" s="79">
        <f>IF(RES_hh_tes_in!J13=0,"",RES_hh_tes_in!J13/RES_hh_fec_in!J13)</f>
        <v>0.64416253853685435</v>
      </c>
      <c r="K13" s="79">
        <f>IF(RES_hh_tes_in!K13=0,"",RES_hh_tes_in!K13/RES_hh_fec_in!K13)</f>
        <v>0.65092005152502186</v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>
        <f>IF(RES_hh_tes_in!O13=0,"",RES_hh_tes_in!O13/RES_hh_fec_in!O13)</f>
        <v>0.66930576394543273</v>
      </c>
      <c r="P13" s="79" t="str">
        <f>IF(RES_hh_tes_in!P13=0,"",RES_hh_tes_in!P13/RES_hh_fec_in!P13)</f>
        <v/>
      </c>
      <c r="Q13" s="79">
        <f>IF(RES_hh_tes_in!Q13=0,"",RES_hh_tes_in!Q13/RES_hh_fec_in!Q13)</f>
        <v>0.68578600182869665</v>
      </c>
      <c r="R13" s="79">
        <f>IF(RES_hh_tes_in!R13=0,"",RES_hh_tes_in!R13/RES_hh_fec_in!R13)</f>
        <v>0.71500796054757432</v>
      </c>
      <c r="S13" s="79">
        <f>IF(RES_hh_tes_in!S13=0,"",RES_hh_tes_in!S13/RES_hh_fec_in!S13)</f>
        <v>0.75437557419854051</v>
      </c>
      <c r="T13" s="79">
        <f>IF(RES_hh_tes_in!T13=0,"",RES_hh_tes_in!T13/RES_hh_fec_in!T13)</f>
        <v>0.79847928309312344</v>
      </c>
      <c r="U13" s="79">
        <f>IF(RES_hh_tes_in!U13=0,"",RES_hh_tes_in!U13/RES_hh_fec_in!U13)</f>
        <v>0.84195916575880081</v>
      </c>
      <c r="V13" s="79">
        <f>IF(RES_hh_tes_in!V13=0,"",RES_hh_tes_in!V13/RES_hh_fec_in!V13)</f>
        <v>0.87945002319416443</v>
      </c>
      <c r="W13" s="79">
        <f>IF(RES_hh_tes_in!W13=0,"",RES_hh_tes_in!W13/RES_hh_fec_in!W13)</f>
        <v>0.90989071034763014</v>
      </c>
      <c r="X13" s="79">
        <f>IF(RES_hh_tes_in!X13=0,"",RES_hh_tes_in!X13/RES_hh_fec_in!X13)</f>
        <v>0.92344564177439881</v>
      </c>
      <c r="Y13" s="79">
        <f>IF(RES_hh_tes_in!Y13=0,"",RES_hh_tes_in!Y13/RES_hh_fec_in!Y13)</f>
        <v>0.93623102927345225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 t="str">
        <f>IF(RES_hh_tes_in!F14=0,"",RES_hh_tes_in!F14/RES_hh_fec_in!F14)</f>
        <v/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 t="str">
        <f>IF(RES_hh_tes_in!V14=0,"",RES_hh_tes_in!V14/RES_hh_fec_in!V14)</f>
        <v/>
      </c>
      <c r="W14" s="80" t="str">
        <f>IF(RES_hh_tes_in!W14=0,"",RES_hh_tes_in!W14/RES_hh_fec_in!W14)</f>
        <v/>
      </c>
      <c r="X14" s="80">
        <f>IF(RES_hh_tes_in!X14=0,"",RES_hh_tes_in!X14/RES_hh_fec_in!X14)</f>
        <v>1</v>
      </c>
      <c r="Y14" s="80" t="str">
        <f>IF(RES_hh_tes_in!Y14=0,"",RES_hh_tes_in!Y14/RES_hh_fec_in!Y14)</f>
        <v/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2.5479820334816665</v>
      </c>
      <c r="D15" s="70">
        <f>IF(RES_hh_tes_in!D15=0,"",RES_hh_tes_in!D15/RES_hh_fec_in!D15)</f>
        <v>2.6634475323425879</v>
      </c>
      <c r="E15" s="70">
        <f>IF(RES_hh_tes_in!E15=0,"",RES_hh_tes_in!E15/RES_hh_fec_in!E15)</f>
        <v>2.780644081060089</v>
      </c>
      <c r="F15" s="70">
        <f>IF(RES_hh_tes_in!F15=0,"",RES_hh_tes_in!F15/RES_hh_fec_in!F15)</f>
        <v>2.8987819007609126</v>
      </c>
      <c r="G15" s="70">
        <f>IF(RES_hh_tes_in!G15=0,"",RES_hh_tes_in!G15/RES_hh_fec_in!G15)</f>
        <v>3.0185454021871285</v>
      </c>
      <c r="H15" s="70">
        <f>IF(RES_hh_tes_in!H15=0,"",RES_hh_tes_in!H15/RES_hh_fec_in!H15)</f>
        <v>3.1398270222415889</v>
      </c>
      <c r="I15" s="70">
        <f>IF(RES_hh_tes_in!I15=0,"",RES_hh_tes_in!I15/RES_hh_fec_in!I15)</f>
        <v>3.2627702264246734</v>
      </c>
      <c r="J15" s="70">
        <f>IF(RES_hh_tes_in!J15=0,"",RES_hh_tes_in!J15/RES_hh_fec_in!J15)</f>
        <v>3.3880180163229441</v>
      </c>
      <c r="K15" s="70">
        <f>IF(RES_hh_tes_in!K15=0,"",RES_hh_tes_in!K15/RES_hh_fec_in!K15)</f>
        <v>3.5160797028063078</v>
      </c>
      <c r="L15" s="70">
        <f>IF(RES_hh_tes_in!L15=0,"",RES_hh_tes_in!L15/RES_hh_fec_in!L15)</f>
        <v>3.6470228259776314</v>
      </c>
      <c r="M15" s="70">
        <f>IF(RES_hh_tes_in!M15=0,"",RES_hh_tes_in!M15/RES_hh_fec_in!M15)</f>
        <v>3.7970739933345694</v>
      </c>
      <c r="N15" s="70">
        <f>IF(RES_hh_tes_in!N15=0,"",RES_hh_tes_in!N15/RES_hh_fec_in!N15)</f>
        <v>3.9710501396777707</v>
      </c>
      <c r="O15" s="70">
        <f>IF(RES_hh_tes_in!O15=0,"",RES_hh_tes_in!O15/RES_hh_fec_in!O15)</f>
        <v>4.1686409087695226</v>
      </c>
      <c r="P15" s="70">
        <f>IF(RES_hh_tes_in!P15=0,"",RES_hh_tes_in!P15/RES_hh_fec_in!P15)</f>
        <v>4.3706167663352025</v>
      </c>
      <c r="Q15" s="70">
        <f>IF(RES_hh_tes_in!Q15=0,"",RES_hh_tes_in!Q15/RES_hh_fec_in!Q15)</f>
        <v>4.5256301402830887</v>
      </c>
      <c r="R15" s="70">
        <f>IF(RES_hh_tes_in!R15=0,"",RES_hh_tes_in!R15/RES_hh_fec_in!R15)</f>
        <v>4.5592181465594885</v>
      </c>
      <c r="S15" s="70">
        <f>IF(RES_hh_tes_in!S15=0,"",RES_hh_tes_in!S15/RES_hh_fec_in!S15)</f>
        <v>4.5629501472568661</v>
      </c>
      <c r="T15" s="70">
        <f>IF(RES_hh_tes_in!T15=0,"",RES_hh_tes_in!T15/RES_hh_fec_in!T15)</f>
        <v>4.567096814698397</v>
      </c>
      <c r="U15" s="70">
        <f>IF(RES_hh_tes_in!U15=0,"",RES_hh_tes_in!U15/RES_hh_fec_in!U15)</f>
        <v>4.5717042229667646</v>
      </c>
      <c r="V15" s="70">
        <f>IF(RES_hh_tes_in!V15=0,"",RES_hh_tes_in!V15/RES_hh_fec_in!V15)</f>
        <v>4.5848700601864874</v>
      </c>
      <c r="W15" s="70">
        <f>IF(RES_hh_tes_in!W15=0,"",RES_hh_tes_in!W15/RES_hh_fec_in!W15)</f>
        <v>4.6280828909726557</v>
      </c>
      <c r="X15" s="70">
        <f>IF(RES_hh_tes_in!X15=0,"",RES_hh_tes_in!X15/RES_hh_fec_in!X15)</f>
        <v>4.6783827524802621</v>
      </c>
      <c r="Y15" s="70">
        <f>IF(RES_hh_tes_in!Y15=0,"",RES_hh_tes_in!Y15/RES_hh_fec_in!Y15)</f>
        <v>4.7350796375121034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2.5479820334816665</v>
      </c>
      <c r="D16" s="78">
        <f>IF(RES_hh_tes_in!D16=0,"",RES_hh_tes_in!D16/RES_hh_fec_in!D16)</f>
        <v>2.6634475323425879</v>
      </c>
      <c r="E16" s="78">
        <f>IF(RES_hh_tes_in!E16=0,"",RES_hh_tes_in!E16/RES_hh_fec_in!E16)</f>
        <v>2.780644081060089</v>
      </c>
      <c r="F16" s="78">
        <f>IF(RES_hh_tes_in!F16=0,"",RES_hh_tes_in!F16/RES_hh_fec_in!F16)</f>
        <v>2.8987819007609126</v>
      </c>
      <c r="G16" s="78">
        <f>IF(RES_hh_tes_in!G16=0,"",RES_hh_tes_in!G16/RES_hh_fec_in!G16)</f>
        <v>3.0185454021871285</v>
      </c>
      <c r="H16" s="78">
        <f>IF(RES_hh_tes_in!H16=0,"",RES_hh_tes_in!H16/RES_hh_fec_in!H16)</f>
        <v>3.1398270222415889</v>
      </c>
      <c r="I16" s="78">
        <f>IF(RES_hh_tes_in!I16=0,"",RES_hh_tes_in!I16/RES_hh_fec_in!I16)</f>
        <v>3.2627702264246734</v>
      </c>
      <c r="J16" s="78">
        <f>IF(RES_hh_tes_in!J16=0,"",RES_hh_tes_in!J16/RES_hh_fec_in!J16)</f>
        <v>3.3880180163229441</v>
      </c>
      <c r="K16" s="78">
        <f>IF(RES_hh_tes_in!K16=0,"",RES_hh_tes_in!K16/RES_hh_fec_in!K16)</f>
        <v>3.5160797028063078</v>
      </c>
      <c r="L16" s="78">
        <f>IF(RES_hh_tes_in!L16=0,"",RES_hh_tes_in!L16/RES_hh_fec_in!L16)</f>
        <v>3.6470228259776314</v>
      </c>
      <c r="M16" s="78">
        <f>IF(RES_hh_tes_in!M16=0,"",RES_hh_tes_in!M16/RES_hh_fec_in!M16)</f>
        <v>3.7970739933345694</v>
      </c>
      <c r="N16" s="78">
        <f>IF(RES_hh_tes_in!N16=0,"",RES_hh_tes_in!N16/RES_hh_fec_in!N16)</f>
        <v>3.9710501396777707</v>
      </c>
      <c r="O16" s="78">
        <f>IF(RES_hh_tes_in!O16=0,"",RES_hh_tes_in!O16/RES_hh_fec_in!O16)</f>
        <v>4.1686409087695226</v>
      </c>
      <c r="P16" s="78">
        <f>IF(RES_hh_tes_in!P16=0,"",RES_hh_tes_in!P16/RES_hh_fec_in!P16)</f>
        <v>4.3706167663352025</v>
      </c>
      <c r="Q16" s="78">
        <f>IF(RES_hh_tes_in!Q16=0,"",RES_hh_tes_in!Q16/RES_hh_fec_in!Q16)</f>
        <v>4.5256301402830887</v>
      </c>
      <c r="R16" s="78">
        <f>IF(RES_hh_tes_in!R16=0,"",RES_hh_tes_in!R16/RES_hh_fec_in!R16)</f>
        <v>4.5592181465594885</v>
      </c>
      <c r="S16" s="78">
        <f>IF(RES_hh_tes_in!S16=0,"",RES_hh_tes_in!S16/RES_hh_fec_in!S16)</f>
        <v>4.5629501472568661</v>
      </c>
      <c r="T16" s="78">
        <f>IF(RES_hh_tes_in!T16=0,"",RES_hh_tes_in!T16/RES_hh_fec_in!T16)</f>
        <v>4.567096814698397</v>
      </c>
      <c r="U16" s="78">
        <f>IF(RES_hh_tes_in!U16=0,"",RES_hh_tes_in!U16/RES_hh_fec_in!U16)</f>
        <v>4.5717042229667646</v>
      </c>
      <c r="V16" s="78">
        <f>IF(RES_hh_tes_in!V16=0,"",RES_hh_tes_in!V16/RES_hh_fec_in!V16)</f>
        <v>4.5848700601864874</v>
      </c>
      <c r="W16" s="78">
        <f>IF(RES_hh_tes_in!W16=0,"",RES_hh_tes_in!W16/RES_hh_fec_in!W16)</f>
        <v>4.6280828909726557</v>
      </c>
      <c r="X16" s="78">
        <f>IF(RES_hh_tes_in!X16=0,"",RES_hh_tes_in!X16/RES_hh_fec_in!X16)</f>
        <v>4.6783827524802621</v>
      </c>
      <c r="Y16" s="78">
        <f>IF(RES_hh_tes_in!Y16=0,"",RES_hh_tes_in!Y16/RES_hh_fec_in!Y16)</f>
        <v>4.7350796375121034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0.53436432525272481</v>
      </c>
      <c r="D17" s="70">
        <f>IF(RES_hh_tes_in!D17=0,"",RES_hh_tes_in!D17/RES_hh_fec_in!D17)</f>
        <v>0.57880066631580185</v>
      </c>
      <c r="E17" s="70">
        <f>IF(RES_hh_tes_in!E17=0,"",RES_hh_tes_in!E17/RES_hh_fec_in!E17)</f>
        <v>0.55097829809784826</v>
      </c>
      <c r="F17" s="70">
        <f>IF(RES_hh_tes_in!F17=0,"",RES_hh_tes_in!F17/RES_hh_fec_in!F17)</f>
        <v>0.54382832224761379</v>
      </c>
      <c r="G17" s="70">
        <f>IF(RES_hh_tes_in!G17=0,"",RES_hh_tes_in!G17/RES_hh_fec_in!G17)</f>
        <v>0.55581898098660343</v>
      </c>
      <c r="H17" s="70">
        <f>IF(RES_hh_tes_in!H17=0,"",RES_hh_tes_in!H17/RES_hh_fec_in!H17)</f>
        <v>0.5565880975696601</v>
      </c>
      <c r="I17" s="70">
        <f>IF(RES_hh_tes_in!I17=0,"",RES_hh_tes_in!I17/RES_hh_fec_in!I17)</f>
        <v>0.57700910261026694</v>
      </c>
      <c r="J17" s="70">
        <f>IF(RES_hh_tes_in!J17=0,"",RES_hh_tes_in!J17/RES_hh_fec_in!J17)</f>
        <v>0.58017645364978188</v>
      </c>
      <c r="K17" s="70">
        <f>IF(RES_hh_tes_in!K17=0,"",RES_hh_tes_in!K17/RES_hh_fec_in!K17)</f>
        <v>0.67278361277609788</v>
      </c>
      <c r="L17" s="70">
        <f>IF(RES_hh_tes_in!L17=0,"",RES_hh_tes_in!L17/RES_hh_fec_in!L17)</f>
        <v>0.90414141490413491</v>
      </c>
      <c r="M17" s="70">
        <f>IF(RES_hh_tes_in!M17=0,"",RES_hh_tes_in!M17/RES_hh_fec_in!M17)</f>
        <v>0.64559703974719251</v>
      </c>
      <c r="N17" s="70">
        <f>IF(RES_hh_tes_in!N17=0,"",RES_hh_tes_in!N17/RES_hh_fec_in!N17)</f>
        <v>0.66881258932226417</v>
      </c>
      <c r="O17" s="70">
        <f>IF(RES_hh_tes_in!O17=0,"",RES_hh_tes_in!O17/RES_hh_fec_in!O17)</f>
        <v>0.61944345631634667</v>
      </c>
      <c r="P17" s="70">
        <f>IF(RES_hh_tes_in!P17=0,"",RES_hh_tes_in!P17/RES_hh_fec_in!P17)</f>
        <v>0.68711493744136376</v>
      </c>
      <c r="Q17" s="70">
        <f>IF(RES_hh_tes_in!Q17=0,"",RES_hh_tes_in!Q17/RES_hh_fec_in!Q17)</f>
        <v>0.69408657659917594</v>
      </c>
      <c r="R17" s="70">
        <f>IF(RES_hh_tes_in!R17=0,"",RES_hh_tes_in!R17/RES_hh_fec_in!R17)</f>
        <v>0.75080868026199787</v>
      </c>
      <c r="S17" s="70">
        <f>IF(RES_hh_tes_in!S17=0,"",RES_hh_tes_in!S17/RES_hh_fec_in!S17)</f>
        <v>0.7558452687774343</v>
      </c>
      <c r="T17" s="70">
        <f>IF(RES_hh_tes_in!T17=0,"",RES_hh_tes_in!T17/RES_hh_fec_in!T17)</f>
        <v>0.72522376711239633</v>
      </c>
      <c r="U17" s="70">
        <f>IF(RES_hh_tes_in!U17=0,"",RES_hh_tes_in!U17/RES_hh_fec_in!U17)</f>
        <v>0.69599753355734895</v>
      </c>
      <c r="V17" s="70">
        <f>IF(RES_hh_tes_in!V17=0,"",RES_hh_tes_in!V17/RES_hh_fec_in!V17)</f>
        <v>0.71346447638280353</v>
      </c>
      <c r="W17" s="70">
        <f>IF(RES_hh_tes_in!W17=0,"",RES_hh_tes_in!W17/RES_hh_fec_in!W17)</f>
        <v>0.69207359992309503</v>
      </c>
      <c r="X17" s="70">
        <f>IF(RES_hh_tes_in!X17=0,"",RES_hh_tes_in!X17/RES_hh_fec_in!X17)</f>
        <v>0.74930852443691043</v>
      </c>
      <c r="Y17" s="70">
        <f>IF(RES_hh_tes_in!Y17=0,"",RES_hh_tes_in!Y17/RES_hh_fec_in!Y17)</f>
        <v>0.73432811925460073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X21" s="78" t="str">
        <f>IF(RES_hh_tes_in!X21=0,"",RES_hh_tes_in!X21/RES_hh_fec_in!X21)</f>
        <v/>
      </c>
      <c r="Y21" s="78" t="str">
        <f>IF(RES_hh_tes_in!Y21=0,"",RES_hh_tes_in!Y21/RES_hh_fec_in!Y21)</f>
        <v/>
      </c>
      <c r="DA21" s="89" t="s">
        <v>739</v>
      </c>
    </row>
    <row r="22" spans="1:105" ht="12" customHeight="1" x14ac:dyDescent="0.25">
      <c r="A22" s="28" t="s">
        <v>202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X22" s="78" t="str">
        <f>IF(RES_hh_tes_in!X22=0,"",RES_hh_tes_in!X22/RES_hh_fec_in!X22)</f>
        <v/>
      </c>
      <c r="Y22" s="78" t="str">
        <f>IF(RES_hh_tes_in!Y22=0,"",RES_hh_tes_in!Y22/RES_hh_fec_in!Y22)</f>
        <v/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0.53436432525272481</v>
      </c>
      <c r="D25" s="79">
        <f>IF(RES_hh_tes_in!D25=0,"",RES_hh_tes_in!D25/RES_hh_fec_in!D25)</f>
        <v>0.53583041593421266</v>
      </c>
      <c r="E25" s="79">
        <f>IF(RES_hh_tes_in!E25=0,"",RES_hh_tes_in!E25/RES_hh_fec_in!E25)</f>
        <v>0.5374354221255776</v>
      </c>
      <c r="F25" s="79">
        <f>IF(RES_hh_tes_in!F25=0,"",RES_hh_tes_in!F25/RES_hh_fec_in!F25)</f>
        <v>0.53905979348398503</v>
      </c>
      <c r="G25" s="79">
        <f>IF(RES_hh_tes_in!G25=0,"",RES_hh_tes_in!G25/RES_hh_fec_in!G25)</f>
        <v>0.54081318181350824</v>
      </c>
      <c r="H25" s="79">
        <f>IF(RES_hh_tes_in!H25=0,"",RES_hh_tes_in!H25/RES_hh_fec_in!H25)</f>
        <v>0.54268320977868201</v>
      </c>
      <c r="I25" s="79">
        <f>IF(RES_hh_tes_in!I25=0,"",RES_hh_tes_in!I25/RES_hh_fec_in!I25)</f>
        <v>0.54469831534169522</v>
      </c>
      <c r="J25" s="79">
        <f>IF(RES_hh_tes_in!J25=0,"",RES_hh_tes_in!J25/RES_hh_fec_in!J25)</f>
        <v>0.54697252611485381</v>
      </c>
      <c r="K25" s="79">
        <f>IF(RES_hh_tes_in!K25=0,"",RES_hh_tes_in!K25/RES_hh_fec_in!K25)</f>
        <v>0.54960657575279626</v>
      </c>
      <c r="L25" s="79">
        <f>IF(RES_hh_tes_in!L25=0,"",RES_hh_tes_in!L25/RES_hh_fec_in!L25)</f>
        <v>0.55263509832640723</v>
      </c>
      <c r="M25" s="79">
        <f>IF(RES_hh_tes_in!M25=0,"",RES_hh_tes_in!M25/RES_hh_fec_in!M25)</f>
        <v>0.55839268450764479</v>
      </c>
      <c r="N25" s="79">
        <f>IF(RES_hh_tes_in!N25=0,"",RES_hh_tes_in!N25/RES_hh_fec_in!N25)</f>
        <v>0.56788642558067803</v>
      </c>
      <c r="O25" s="79">
        <f>IF(RES_hh_tes_in!O25=0,"",RES_hh_tes_in!O25/RES_hh_fec_in!O25)</f>
        <v>0.58236314661425381</v>
      </c>
      <c r="P25" s="79">
        <f>IF(RES_hh_tes_in!P25=0,"",RES_hh_tes_in!P25/RES_hh_fec_in!P25)</f>
        <v>0.60113650213899161</v>
      </c>
      <c r="Q25" s="79">
        <f>IF(RES_hh_tes_in!Q25=0,"",RES_hh_tes_in!Q25/RES_hh_fec_in!Q25)</f>
        <v>0.61924879601113847</v>
      </c>
      <c r="R25" s="79">
        <f>IF(RES_hh_tes_in!R25=0,"",RES_hh_tes_in!R25/RES_hh_fec_in!R25)</f>
        <v>0.63150609808370772</v>
      </c>
      <c r="S25" s="79">
        <f>IF(RES_hh_tes_in!S25=0,"",RES_hh_tes_in!S25/RES_hh_fec_in!S25)</f>
        <v>0.64338131101743112</v>
      </c>
      <c r="T25" s="79">
        <f>IF(RES_hh_tes_in!T25=0,"",RES_hh_tes_in!T25/RES_hh_fec_in!T25)</f>
        <v>0.65516436594671212</v>
      </c>
      <c r="U25" s="79">
        <f>IF(RES_hh_tes_in!U25=0,"",RES_hh_tes_in!U25/RES_hh_fec_in!U25)</f>
        <v>0.66697371466525002</v>
      </c>
      <c r="V25" s="79">
        <f>IF(RES_hh_tes_in!V25=0,"",RES_hh_tes_in!V25/RES_hh_fec_in!V25)</f>
        <v>0.67857503083233517</v>
      </c>
      <c r="W25" s="79">
        <f>IF(RES_hh_tes_in!W25=0,"",RES_hh_tes_in!W25/RES_hh_fec_in!W25)</f>
        <v>0.68917088121321002</v>
      </c>
      <c r="X25" s="79">
        <f>IF(RES_hh_tes_in!X25=0,"",RES_hh_tes_in!X25/RES_hh_fec_in!X25)</f>
        <v>0.69968061961942307</v>
      </c>
      <c r="Y25" s="79">
        <f>IF(RES_hh_tes_in!Y25=0,"",RES_hh_tes_in!Y25/RES_hh_fec_in!Y25)</f>
        <v>0.70948556676919161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0.60172812796105313</v>
      </c>
      <c r="D27" s="70">
        <f>IF(RES_hh_tes_in!D27=0,"",RES_hh_tes_in!D27/RES_hh_fec_in!D27)</f>
        <v>0.63663084634439182</v>
      </c>
      <c r="E27" s="70">
        <f>IF(RES_hh_tes_in!E27=0,"",RES_hh_tes_in!E27/RES_hh_fec_in!E27)</f>
        <v>0.63676281905612941</v>
      </c>
      <c r="F27" s="70">
        <f>IF(RES_hh_tes_in!F27=0,"",RES_hh_tes_in!F27/RES_hh_fec_in!F27)</f>
        <v>0.61710093208023176</v>
      </c>
      <c r="G27" s="70">
        <f>IF(RES_hh_tes_in!G27=0,"",RES_hh_tes_in!G27/RES_hh_fec_in!G27)</f>
        <v>0.61070917182390538</v>
      </c>
      <c r="H27" s="70">
        <f>IF(RES_hh_tes_in!H27=0,"",RES_hh_tes_in!H27/RES_hh_fec_in!H27)</f>
        <v>0.60633183497398635</v>
      </c>
      <c r="I27" s="70">
        <f>IF(RES_hh_tes_in!I27=0,"",RES_hh_tes_in!I27/RES_hh_fec_in!I27)</f>
        <v>0.59289835256499845</v>
      </c>
      <c r="J27" s="70">
        <f>IF(RES_hh_tes_in!J27=0,"",RES_hh_tes_in!J27/RES_hh_fec_in!J27)</f>
        <v>0.59665648805363802</v>
      </c>
      <c r="K27" s="70">
        <f>IF(RES_hh_tes_in!K27=0,"",RES_hh_tes_in!K27/RES_hh_fec_in!K27)</f>
        <v>0.61193991053006547</v>
      </c>
      <c r="L27" s="70">
        <f>IF(RES_hh_tes_in!L27=0,"",RES_hh_tes_in!L27/RES_hh_fec_in!L27)</f>
        <v>0.64849291833367817</v>
      </c>
      <c r="M27" s="70">
        <f>IF(RES_hh_tes_in!M27=0,"",RES_hh_tes_in!M27/RES_hh_fec_in!M27)</f>
        <v>0.63844694403394353</v>
      </c>
      <c r="N27" s="70">
        <f>IF(RES_hh_tes_in!N27=0,"",RES_hh_tes_in!N27/RES_hh_fec_in!N27)</f>
        <v>0.6029471995936817</v>
      </c>
      <c r="O27" s="70">
        <f>IF(RES_hh_tes_in!O27=0,"",RES_hh_tes_in!O27/RES_hh_fec_in!O27)</f>
        <v>0.62899988305868915</v>
      </c>
      <c r="P27" s="70">
        <f>IF(RES_hh_tes_in!P27=0,"",RES_hh_tes_in!P27/RES_hh_fec_in!P27)</f>
        <v>0.64495179986597662</v>
      </c>
      <c r="Q27" s="70">
        <f>IF(RES_hh_tes_in!Q27=0,"",RES_hh_tes_in!Q27/RES_hh_fec_in!Q27)</f>
        <v>0.63458102789596182</v>
      </c>
      <c r="R27" s="70">
        <f>IF(RES_hh_tes_in!R27=0,"",RES_hh_tes_in!R27/RES_hh_fec_in!R27)</f>
        <v>0.6388461840930415</v>
      </c>
      <c r="S27" s="70">
        <f>IF(RES_hh_tes_in!S27=0,"",RES_hh_tes_in!S27/RES_hh_fec_in!S27)</f>
        <v>0.60748542846268982</v>
      </c>
      <c r="T27" s="70">
        <f>IF(RES_hh_tes_in!T27=0,"",RES_hh_tes_in!T27/RES_hh_fec_in!T27)</f>
        <v>0.64316330763420315</v>
      </c>
      <c r="U27" s="70">
        <f>IF(RES_hh_tes_in!U27=0,"",RES_hh_tes_in!U27/RES_hh_fec_in!U27)</f>
        <v>0.65725693837168953</v>
      </c>
      <c r="V27" s="70">
        <f>IF(RES_hh_tes_in!V27=0,"",RES_hh_tes_in!V27/RES_hh_fec_in!V27)</f>
        <v>0.68117115666659289</v>
      </c>
      <c r="W27" s="70">
        <f>IF(RES_hh_tes_in!W27=0,"",RES_hh_tes_in!W27/RES_hh_fec_in!W27)</f>
        <v>0.67770338501425886</v>
      </c>
      <c r="X27" s="70">
        <f>IF(RES_hh_tes_in!X27=0,"",RES_hh_tes_in!X27/RES_hh_fec_in!X27)</f>
        <v>0.70716457687598444</v>
      </c>
      <c r="Y27" s="70">
        <f>IF(RES_hh_tes_in!Y27=0,"",RES_hh_tes_in!Y27/RES_hh_fec_in!Y27)</f>
        <v>0.71495381578814876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0.58142938136196254</v>
      </c>
      <c r="D29" s="78">
        <f>IF(RES_hh_tes_in!D29=0,"",RES_hh_tes_in!D29/RES_hh_fec_in!D29)</f>
        <v>0.5818749948305203</v>
      </c>
      <c r="E29" s="78">
        <f>IF(RES_hh_tes_in!E29=0,"",RES_hh_tes_in!E29/RES_hh_fec_in!E29)</f>
        <v>0.58232064843931641</v>
      </c>
      <c r="F29" s="78">
        <f>IF(RES_hh_tes_in!F29=0,"",RES_hh_tes_in!F29/RES_hh_fec_in!F29)</f>
        <v>0.58276630752178105</v>
      </c>
      <c r="G29" s="78">
        <f>IF(RES_hh_tes_in!G29=0,"",RES_hh_tes_in!G29/RES_hh_fec_in!G29)</f>
        <v>0.58321200357104364</v>
      </c>
      <c r="H29" s="78">
        <f>IF(RES_hh_tes_in!H29=0,"",RES_hh_tes_in!H29/RES_hh_fec_in!H29)</f>
        <v>0.58365773273274657</v>
      </c>
      <c r="I29" s="78">
        <f>IF(RES_hh_tes_in!I29=0,"",RES_hh_tes_in!I29/RES_hh_fec_in!I29)</f>
        <v>0.58410350276679701</v>
      </c>
      <c r="J29" s="78">
        <f>IF(RES_hh_tes_in!J29=0,"",RES_hh_tes_in!J29/RES_hh_fec_in!J29)</f>
        <v>0.58454934546279969</v>
      </c>
      <c r="K29" s="78">
        <f>IF(RES_hh_tes_in!K29=0,"",RES_hh_tes_in!K29/RES_hh_fec_in!K29)</f>
        <v>0.5849952878502791</v>
      </c>
      <c r="L29" s="78">
        <f>IF(RES_hh_tes_in!L29=0,"",RES_hh_tes_in!L29/RES_hh_fec_in!L29)</f>
        <v>0.58544133716074132</v>
      </c>
      <c r="M29" s="78">
        <f>IF(RES_hh_tes_in!M29=0,"",RES_hh_tes_in!M29/RES_hh_fec_in!M29)</f>
        <v>0.58578008615432864</v>
      </c>
      <c r="N29" s="78">
        <f>IF(RES_hh_tes_in!N29=0,"",RES_hh_tes_in!N29/RES_hh_fec_in!N29)</f>
        <v>0.5859694309075435</v>
      </c>
      <c r="O29" s="78">
        <f>IF(RES_hh_tes_in!O29=0,"",RES_hh_tes_in!O29/RES_hh_fec_in!O29)</f>
        <v>0.58608259729269163</v>
      </c>
      <c r="P29" s="78">
        <f>IF(RES_hh_tes_in!P29=0,"",RES_hh_tes_in!P29/RES_hh_fec_in!P29)</f>
        <v>0.58639836938264811</v>
      </c>
      <c r="Q29" s="78">
        <f>IF(RES_hh_tes_in!Q29=0,"",RES_hh_tes_in!Q29/RES_hh_fec_in!Q29)</f>
        <v>0.58768363555455061</v>
      </c>
      <c r="R29" s="78">
        <f>IF(RES_hh_tes_in!R29=0,"",RES_hh_tes_in!R29/RES_hh_fec_in!R29)</f>
        <v>0.59105970974731326</v>
      </c>
      <c r="S29" s="78">
        <f>IF(RES_hh_tes_in!S29=0,"",RES_hh_tes_in!S29/RES_hh_fec_in!S29)</f>
        <v>0.59582204817853157</v>
      </c>
      <c r="T29" s="78">
        <f>IF(RES_hh_tes_in!T29=0,"",RES_hh_tes_in!T29/RES_hh_fec_in!T29)</f>
        <v>0.60104726719718282</v>
      </c>
      <c r="U29" s="78">
        <f>IF(RES_hh_tes_in!U29=0,"",RES_hh_tes_in!U29/RES_hh_fec_in!U29)</f>
        <v>0.60581198315225737</v>
      </c>
      <c r="V29" s="78">
        <f>IF(RES_hh_tes_in!V29=0,"",RES_hh_tes_in!V29/RES_hh_fec_in!V29)</f>
        <v>0.60919281239273826</v>
      </c>
      <c r="W29" s="78">
        <f>IF(RES_hh_tes_in!W29=0,"",RES_hh_tes_in!W29/RES_hh_fec_in!W29)</f>
        <v>0.61081766459439701</v>
      </c>
      <c r="X29" s="78">
        <f>IF(RES_hh_tes_in!X29=0,"",RES_hh_tes_in!X29/RES_hh_fec_in!X29)</f>
        <v>0.61121837538305857</v>
      </c>
      <c r="Y29" s="78">
        <f>IF(RES_hh_tes_in!Y29=0,"",RES_hh_tes_in!Y29/RES_hh_fec_in!Y29)</f>
        <v>0.61125844646192462</v>
      </c>
      <c r="DA29" s="89" t="s">
        <v>747</v>
      </c>
    </row>
    <row r="30" spans="1:105" ht="12" customHeight="1" x14ac:dyDescent="0.25">
      <c r="A30" s="28" t="s">
        <v>189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X30" s="78" t="str">
        <f>IF(RES_hh_tes_in!X30=0,"",RES_hh_tes_in!X30/RES_hh_fec_in!X30)</f>
        <v/>
      </c>
      <c r="Y30" s="78" t="str">
        <f>IF(RES_hh_tes_in!Y30=0,"",RES_hh_tes_in!Y30/RES_hh_fec_in!Y30)</f>
        <v/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0.74793844157497236</v>
      </c>
      <c r="D32" s="81">
        <f>IF(RES_hh_tes_in!D32=0,"",RES_hh_tes_in!D32/RES_hh_fec_in!D32)</f>
        <v>0.74925395184338583</v>
      </c>
      <c r="E32" s="81">
        <f>IF(RES_hh_tes_in!E32=0,"",RES_hh_tes_in!E32/RES_hh_fec_in!E32)</f>
        <v>0.75063148872527308</v>
      </c>
      <c r="F32" s="81">
        <f>IF(RES_hh_tes_in!F32=0,"",RES_hh_tes_in!F32/RES_hh_fec_in!F32)</f>
        <v>0.75201748378172484</v>
      </c>
      <c r="G32" s="81">
        <f>IF(RES_hh_tes_in!G32=0,"",RES_hh_tes_in!G32/RES_hh_fec_in!G32)</f>
        <v>0.75346060170083939</v>
      </c>
      <c r="H32" s="81">
        <f>IF(RES_hh_tes_in!H32=0,"",RES_hh_tes_in!H32/RES_hh_fec_in!H32)</f>
        <v>0.75495488654432985</v>
      </c>
      <c r="I32" s="81">
        <f>IF(RES_hh_tes_in!I32=0,"",RES_hh_tes_in!I32/RES_hh_fec_in!I32)</f>
        <v>0.75651232929276568</v>
      </c>
      <c r="J32" s="81">
        <f>IF(RES_hh_tes_in!J32=0,"",RES_hh_tes_in!J32/RES_hh_fec_in!J32)</f>
        <v>0.75818205276110484</v>
      </c>
      <c r="K32" s="81">
        <f>IF(RES_hh_tes_in!K32=0,"",RES_hh_tes_in!K32/RES_hh_fec_in!K32)</f>
        <v>0.76000582426289776</v>
      </c>
      <c r="L32" s="81">
        <f>IF(RES_hh_tes_in!L32=0,"",RES_hh_tes_in!L32/RES_hh_fec_in!L32)</f>
        <v>0.7619948182668923</v>
      </c>
      <c r="M32" s="81">
        <f>IF(RES_hh_tes_in!M32=0,"",RES_hh_tes_in!M32/RES_hh_fec_in!M32)</f>
        <v>0.7648386401693591</v>
      </c>
      <c r="N32" s="81">
        <f>IF(RES_hh_tes_in!N32=0,"",RES_hh_tes_in!N32/RES_hh_fec_in!N32)</f>
        <v>0.76873361407231211</v>
      </c>
      <c r="O32" s="81">
        <f>IF(RES_hh_tes_in!O32=0,"",RES_hh_tes_in!O32/RES_hh_fec_in!O32)</f>
        <v>0.7741452905206283</v>
      </c>
      <c r="P32" s="81">
        <f>IF(RES_hh_tes_in!P32=0,"",RES_hh_tes_in!P32/RES_hh_fec_in!P32)</f>
        <v>0.78130200774119374</v>
      </c>
      <c r="Q32" s="81">
        <f>IF(RES_hh_tes_in!Q32=0,"",RES_hh_tes_in!Q32/RES_hh_fec_in!Q32)</f>
        <v>0.79056286962883382</v>
      </c>
      <c r="R32" s="81">
        <f>IF(RES_hh_tes_in!R32=0,"",RES_hh_tes_in!R32/RES_hh_fec_in!R32)</f>
        <v>0.80316468853696854</v>
      </c>
      <c r="S32" s="81">
        <f>IF(RES_hh_tes_in!S32=0,"",RES_hh_tes_in!S32/RES_hh_fec_in!S32)</f>
        <v>0.81893367773619385</v>
      </c>
      <c r="T32" s="81">
        <f>IF(RES_hh_tes_in!T32=0,"",RES_hh_tes_in!T32/RES_hh_fec_in!T32)</f>
        <v>0.83590986054837568</v>
      </c>
      <c r="U32" s="81">
        <f>IF(RES_hh_tes_in!U32=0,"",RES_hh_tes_in!U32/RES_hh_fec_in!U32)</f>
        <v>0.85213326029542602</v>
      </c>
      <c r="V32" s="81">
        <f>IF(RES_hh_tes_in!V32=0,"",RES_hh_tes_in!V32/RES_hh_fec_in!V32)</f>
        <v>0.86564390029923588</v>
      </c>
      <c r="W32" s="81">
        <f>IF(RES_hh_tes_in!W32=0,"",RES_hh_tes_in!W32/RES_hh_fec_in!W32)</f>
        <v>0.87576079521699091</v>
      </c>
      <c r="X32" s="81">
        <f>IF(RES_hh_tes_in!X32=0,"",RES_hh_tes_in!X32/RES_hh_fec_in!X32)</f>
        <v>0.88344457361585016</v>
      </c>
      <c r="Y32" s="81">
        <f>IF(RES_hh_tes_in!Y32=0,"",RES_hh_tes_in!Y32/RES_hh_fec_in!Y32)</f>
        <v>0.89025851621587782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1.0416393183563959</v>
      </c>
      <c r="D3" s="65">
        <f t="shared" si="0"/>
        <v>0.92407403493966589</v>
      </c>
      <c r="E3" s="65">
        <f t="shared" si="0"/>
        <v>0.64782643026436992</v>
      </c>
      <c r="F3" s="65">
        <f t="shared" si="0"/>
        <v>0.8024534918004157</v>
      </c>
      <c r="G3" s="65">
        <f t="shared" si="0"/>
        <v>0.85907200312142573</v>
      </c>
      <c r="H3" s="65">
        <f t="shared" si="0"/>
        <v>0.92133082120906751</v>
      </c>
      <c r="I3" s="65">
        <f t="shared" si="0"/>
        <v>1.0484706582050753</v>
      </c>
      <c r="J3" s="65">
        <f t="shared" si="0"/>
        <v>1.4076386125128959</v>
      </c>
      <c r="K3" s="65">
        <f t="shared" si="0"/>
        <v>1.4775030957746749</v>
      </c>
      <c r="L3" s="65">
        <f t="shared" si="0"/>
        <v>1.0942605833554204</v>
      </c>
      <c r="M3" s="65">
        <f t="shared" si="0"/>
        <v>1.1747558954532513</v>
      </c>
      <c r="N3" s="65">
        <f t="shared" si="0"/>
        <v>1.8048733330201008</v>
      </c>
      <c r="O3" s="65">
        <f t="shared" si="0"/>
        <v>2.0162527283792864</v>
      </c>
      <c r="P3" s="65">
        <f t="shared" si="0"/>
        <v>1.3674760849968619</v>
      </c>
      <c r="Q3" s="65">
        <f t="shared" si="0"/>
        <v>2.0061932777090572</v>
      </c>
      <c r="R3" s="65">
        <f t="shared" ref="R3:V3" si="1">SUM(R4,R15,R17,R27)</f>
        <v>1.6660005882391284</v>
      </c>
      <c r="S3" s="65">
        <f t="shared" si="1"/>
        <v>1.7644745469916883</v>
      </c>
      <c r="T3" s="65">
        <f t="shared" si="1"/>
        <v>1.7863052654030354</v>
      </c>
      <c r="U3" s="65">
        <f t="shared" si="1"/>
        <v>1.922958512599336</v>
      </c>
      <c r="V3" s="65">
        <f t="shared" si="1"/>
        <v>1.785308649511534</v>
      </c>
      <c r="W3" s="65">
        <f t="shared" ref="W3:Y3" si="2">SUM(W4,W15,W17,W27)</f>
        <v>0.67381146485082688</v>
      </c>
      <c r="X3" s="65">
        <f t="shared" si="2"/>
        <v>0.70758884933736566</v>
      </c>
      <c r="Y3" s="65">
        <f t="shared" si="2"/>
        <v>1.2120389525945234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0.21911833956868176</v>
      </c>
      <c r="D4" s="69">
        <f t="shared" si="3"/>
        <v>0.27871018925810104</v>
      </c>
      <c r="E4" s="69">
        <f t="shared" si="3"/>
        <v>5.0181159946336595E-2</v>
      </c>
      <c r="F4" s="69">
        <f t="shared" si="3"/>
        <v>0</v>
      </c>
      <c r="G4" s="69">
        <f t="shared" si="3"/>
        <v>7.2039995058383139E-3</v>
      </c>
      <c r="H4" s="69">
        <f t="shared" si="3"/>
        <v>2.136138081876136E-2</v>
      </c>
      <c r="I4" s="69">
        <f t="shared" si="3"/>
        <v>0.10540106227114643</v>
      </c>
      <c r="J4" s="69">
        <f t="shared" si="3"/>
        <v>0.17388587845729353</v>
      </c>
      <c r="K4" s="69">
        <f t="shared" si="3"/>
        <v>0.35435401385224352</v>
      </c>
      <c r="L4" s="69">
        <f t="shared" si="3"/>
        <v>0.19752921619986333</v>
      </c>
      <c r="M4" s="69">
        <f t="shared" si="3"/>
        <v>0.36441927633931059</v>
      </c>
      <c r="N4" s="69">
        <f t="shared" si="3"/>
        <v>0.64626527016367508</v>
      </c>
      <c r="O4" s="69">
        <f t="shared" si="3"/>
        <v>0.79889787927784395</v>
      </c>
      <c r="P4" s="69">
        <f t="shared" si="3"/>
        <v>0.15288707425493697</v>
      </c>
      <c r="Q4" s="69">
        <f t="shared" si="3"/>
        <v>9.3726540764648203E-2</v>
      </c>
      <c r="R4" s="69">
        <f t="shared" ref="R4:V4" si="4">SUM(R5:R14)</f>
        <v>0</v>
      </c>
      <c r="S4" s="69">
        <f t="shared" si="4"/>
        <v>1.0884390412901927E-3</v>
      </c>
      <c r="T4" s="69">
        <f t="shared" si="4"/>
        <v>0</v>
      </c>
      <c r="U4" s="69">
        <f t="shared" si="4"/>
        <v>0</v>
      </c>
      <c r="V4" s="69">
        <f t="shared" si="4"/>
        <v>0</v>
      </c>
      <c r="W4" s="69">
        <f t="shared" ref="W4:Y4" si="5">SUM(W5:W14)</f>
        <v>0</v>
      </c>
      <c r="X4" s="69">
        <f t="shared" si="5"/>
        <v>0.10249805393838807</v>
      </c>
      <c r="Y4" s="69">
        <f t="shared" si="5"/>
        <v>0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0.21719058523466622</v>
      </c>
      <c r="D6" s="72">
        <v>0.27871018925810104</v>
      </c>
      <c r="E6" s="72">
        <v>5.0181159946336595E-2</v>
      </c>
      <c r="F6" s="72">
        <v>0</v>
      </c>
      <c r="G6" s="72">
        <v>7.2039995058383139E-3</v>
      </c>
      <c r="H6" s="72">
        <v>2.0152614888597264E-2</v>
      </c>
      <c r="I6" s="72">
        <v>7.290548505986208E-2</v>
      </c>
      <c r="J6" s="72">
        <v>0.13544659776305895</v>
      </c>
      <c r="K6" s="72">
        <v>0.31686635962956383</v>
      </c>
      <c r="L6" s="72">
        <v>0.18541210571226679</v>
      </c>
      <c r="M6" s="72">
        <v>0.34309777141801068</v>
      </c>
      <c r="N6" s="72">
        <v>0.62505076387210556</v>
      </c>
      <c r="O6" s="72">
        <v>0.76592161149933513</v>
      </c>
      <c r="P6" s="72">
        <v>0.15288707425493697</v>
      </c>
      <c r="Q6" s="72">
        <v>9.3726540764648203E-2</v>
      </c>
      <c r="R6" s="72">
        <v>0</v>
      </c>
      <c r="S6" s="72">
        <v>7.4075500345360107E-4</v>
      </c>
      <c r="T6" s="72">
        <v>0</v>
      </c>
      <c r="U6" s="72">
        <v>0</v>
      </c>
      <c r="V6" s="72">
        <v>0</v>
      </c>
      <c r="W6" s="72">
        <v>0</v>
      </c>
      <c r="X6" s="72">
        <v>0.10249805393838807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1.9277543340155351E-3</v>
      </c>
      <c r="D7" s="72">
        <v>0</v>
      </c>
      <c r="E7" s="72">
        <v>0</v>
      </c>
      <c r="F7" s="72">
        <v>0</v>
      </c>
      <c r="G7" s="72">
        <v>0</v>
      </c>
      <c r="H7" s="72">
        <v>1.2087659301640956E-3</v>
      </c>
      <c r="I7" s="72">
        <v>3.2495577211284356E-2</v>
      </c>
      <c r="J7" s="72">
        <v>3.8439280694234586E-2</v>
      </c>
      <c r="K7" s="72">
        <v>3.748765422267971E-2</v>
      </c>
      <c r="L7" s="72">
        <v>1.2117110487596531E-2</v>
      </c>
      <c r="M7" s="72">
        <v>2.1321504921299899E-2</v>
      </c>
      <c r="N7" s="72">
        <v>2.1214506291569468E-2</v>
      </c>
      <c r="O7" s="72">
        <v>3.2976267778508858E-2</v>
      </c>
      <c r="P7" s="72">
        <v>0</v>
      </c>
      <c r="Q7" s="72">
        <v>0</v>
      </c>
      <c r="R7" s="72">
        <v>0</v>
      </c>
      <c r="S7" s="72">
        <v>3.4768403783659157E-4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:Y17" si="9">SUM(W18:W26)</f>
        <v>0</v>
      </c>
      <c r="X17" s="69">
        <f t="shared" si="9"/>
        <v>0</v>
      </c>
      <c r="Y17" s="69">
        <f t="shared" si="9"/>
        <v>0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0.82252097878771424</v>
      </c>
      <c r="D27" s="69">
        <f t="shared" si="10"/>
        <v>0.64536384568156491</v>
      </c>
      <c r="E27" s="69">
        <f t="shared" si="10"/>
        <v>0.59764527031803327</v>
      </c>
      <c r="F27" s="69">
        <f t="shared" si="10"/>
        <v>0.8024534918004157</v>
      </c>
      <c r="G27" s="69">
        <f t="shared" si="10"/>
        <v>0.85186800361558745</v>
      </c>
      <c r="H27" s="69">
        <f t="shared" si="10"/>
        <v>0.89996944039030613</v>
      </c>
      <c r="I27" s="69">
        <f t="shared" si="10"/>
        <v>0.94306959593392903</v>
      </c>
      <c r="J27" s="69">
        <f t="shared" si="10"/>
        <v>1.2337527340556025</v>
      </c>
      <c r="K27" s="69">
        <f t="shared" si="10"/>
        <v>1.1231490819224315</v>
      </c>
      <c r="L27" s="69">
        <f t="shared" si="10"/>
        <v>0.89673136715555701</v>
      </c>
      <c r="M27" s="69">
        <f t="shared" si="10"/>
        <v>0.81033661911394073</v>
      </c>
      <c r="N27" s="69">
        <f t="shared" si="10"/>
        <v>1.1586080628564257</v>
      </c>
      <c r="O27" s="69">
        <f t="shared" si="10"/>
        <v>1.2173548491014423</v>
      </c>
      <c r="P27" s="69">
        <f t="shared" si="10"/>
        <v>1.2145890107419248</v>
      </c>
      <c r="Q27" s="69">
        <f t="shared" si="10"/>
        <v>1.9124667369444091</v>
      </c>
      <c r="R27" s="69">
        <f t="shared" ref="R27:V27" si="11">SUM(R28:R32)</f>
        <v>1.6660005882391284</v>
      </c>
      <c r="S27" s="69">
        <f t="shared" si="11"/>
        <v>1.7633861079503981</v>
      </c>
      <c r="T27" s="69">
        <f t="shared" si="11"/>
        <v>1.7863052654030354</v>
      </c>
      <c r="U27" s="69">
        <f t="shared" si="11"/>
        <v>1.922958512599336</v>
      </c>
      <c r="V27" s="69">
        <f t="shared" si="11"/>
        <v>1.785308649511534</v>
      </c>
      <c r="W27" s="69">
        <f t="shared" ref="W27:Y27" si="12">SUM(W28:W32)</f>
        <v>0.67381146485082688</v>
      </c>
      <c r="X27" s="69">
        <f t="shared" si="12"/>
        <v>0.60509079539897759</v>
      </c>
      <c r="Y27" s="69">
        <f t="shared" si="12"/>
        <v>1.2120389525945234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0.82252097878771424</v>
      </c>
      <c r="D29" s="72">
        <v>0.64536384568156491</v>
      </c>
      <c r="E29" s="72">
        <v>0.59764527031803327</v>
      </c>
      <c r="F29" s="72">
        <v>0.8024534918004157</v>
      </c>
      <c r="G29" s="72">
        <v>0.85186800361558745</v>
      </c>
      <c r="H29" s="72">
        <v>0.89996944039030613</v>
      </c>
      <c r="I29" s="72">
        <v>0.94306959593392903</v>
      </c>
      <c r="J29" s="72">
        <v>1.2337527340556025</v>
      </c>
      <c r="K29" s="72">
        <v>1.1231490819224315</v>
      </c>
      <c r="L29" s="72">
        <v>0.89673136715555701</v>
      </c>
      <c r="M29" s="72">
        <v>0.81033661911394073</v>
      </c>
      <c r="N29" s="72">
        <v>1.1586080628564257</v>
      </c>
      <c r="O29" s="72">
        <v>1.2173548491014423</v>
      </c>
      <c r="P29" s="72">
        <v>1.2145890107419248</v>
      </c>
      <c r="Q29" s="72">
        <v>1.9124667369444091</v>
      </c>
      <c r="R29" s="72">
        <v>1.6660005882391284</v>
      </c>
      <c r="S29" s="72">
        <v>1.7633861079503981</v>
      </c>
      <c r="T29" s="72">
        <v>1.7863052654030354</v>
      </c>
      <c r="U29" s="72">
        <v>1.922958512599336</v>
      </c>
      <c r="V29" s="72">
        <v>1.785308649511534</v>
      </c>
      <c r="W29" s="72">
        <v>0.67381146485082688</v>
      </c>
      <c r="X29" s="72">
        <v>0.60509079539897759</v>
      </c>
      <c r="Y29" s="72">
        <v>1.2120389525945234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3558.6289925533838</v>
      </c>
      <c r="D3" s="65">
        <f>IF(RES_hh_fec_in!D3=0,0,1000*11630*RES_hh_fec_in!D3/RES_hh_num_in!D3)</f>
        <v>3035.3926326659457</v>
      </c>
      <c r="E3" s="65">
        <f>IF(RES_hh_fec_in!E3=0,0,1000*11630*RES_hh_fec_in!E3/RES_hh_num_in!E3)</f>
        <v>2880.2991238709378</v>
      </c>
      <c r="F3" s="65">
        <f>IF(RES_hh_fec_in!F3=0,0,1000*11630*RES_hh_fec_in!F3/RES_hh_num_in!F3)</f>
        <v>3449.568633682622</v>
      </c>
      <c r="G3" s="65">
        <f>IF(RES_hh_fec_in!G3=0,0,1000*11630*RES_hh_fec_in!G3/RES_hh_num_in!G3)</f>
        <v>3118.5166423876076</v>
      </c>
      <c r="H3" s="65">
        <f>IF(RES_hh_fec_in!H3=0,0,1000*11630*RES_hh_fec_in!H3/RES_hh_num_in!H3)</f>
        <v>3156.2374889077382</v>
      </c>
      <c r="I3" s="65">
        <f>IF(RES_hh_fec_in!I3=0,0,1000*11630*RES_hh_fec_in!I3/RES_hh_num_in!I3)</f>
        <v>3322.1277297667821</v>
      </c>
      <c r="J3" s="65">
        <f>IF(RES_hh_fec_in!J3=0,0,1000*11630*RES_hh_fec_in!J3/RES_hh_num_in!J3)</f>
        <v>3381.4394309020026</v>
      </c>
      <c r="K3" s="65">
        <f>IF(RES_hh_fec_in!K3=0,0,1000*11630*RES_hh_fec_in!K3/RES_hh_num_in!K3)</f>
        <v>2865.6189808189511</v>
      </c>
      <c r="L3" s="65">
        <f>IF(RES_hh_fec_in!L3=0,0,1000*11630*RES_hh_fec_in!L3/RES_hh_num_in!L3)</f>
        <v>2977.1895705463353</v>
      </c>
      <c r="M3" s="65">
        <f>IF(RES_hh_fec_in!M3=0,0,1000*11630*RES_hh_fec_in!M3/RES_hh_num_in!M3)</f>
        <v>3070.9139677910239</v>
      </c>
      <c r="N3" s="65">
        <f>IF(RES_hh_fec_in!N3=0,0,1000*11630*RES_hh_fec_in!N3/RES_hh_num_in!N3)</f>
        <v>3194.9015323188246</v>
      </c>
      <c r="O3" s="65">
        <f>IF(RES_hh_fec_in!O3=0,0,1000*11630*RES_hh_fec_in!O3/RES_hh_num_in!O3)</f>
        <v>3271.8771685773345</v>
      </c>
      <c r="P3" s="65">
        <f>IF(RES_hh_fec_in!P3=0,0,1000*11630*RES_hh_fec_in!P3/RES_hh_num_in!P3)</f>
        <v>2576.2149539755392</v>
      </c>
      <c r="Q3" s="65">
        <f>IF(RES_hh_fec_in!Q3=0,0,1000*11630*RES_hh_fec_in!Q3/RES_hh_num_in!Q3)</f>
        <v>2949.5215189613987</v>
      </c>
      <c r="R3" s="65">
        <f>IF(RES_hh_fec_in!R3=0,0,1000*11630*RES_hh_fec_in!R3/RES_hh_num_in!R3)</f>
        <v>2729.9142954496197</v>
      </c>
      <c r="S3" s="65">
        <f>IF(RES_hh_fec_in!S3=0,0,1000*11630*RES_hh_fec_in!S3/RES_hh_num_in!S3)</f>
        <v>3365.1762086949016</v>
      </c>
      <c r="T3" s="65">
        <f>IF(RES_hh_fec_in!T3=0,0,1000*11630*RES_hh_fec_in!T3/RES_hh_num_in!T3)</f>
        <v>3162.3879424142388</v>
      </c>
      <c r="U3" s="65">
        <f>IF(RES_hh_fec_in!U3=0,0,1000*11630*RES_hh_fec_in!U3/RES_hh_num_in!U3)</f>
        <v>3213.9480053741063</v>
      </c>
      <c r="V3" s="65">
        <f>IF(RES_hh_fec_in!V3=0,0,1000*11630*RES_hh_fec_in!V3/RES_hh_num_in!V3)</f>
        <v>3286.5192501548158</v>
      </c>
      <c r="W3" s="65">
        <f>IF(RES_hh_fec_in!W3=0,0,1000*11630*RES_hh_fec_in!W3/RES_hh_num_in!W3)</f>
        <v>3941.9621291948047</v>
      </c>
      <c r="X3" s="65">
        <f>IF(RES_hh_fec_in!X3=0,0,1000*11630*RES_hh_fec_in!X3/RES_hh_num_in!X3)</f>
        <v>3324.0589072915022</v>
      </c>
      <c r="Y3" s="65">
        <f>IF(RES_hh_fec_in!Y3=0,0,1000*11630*RES_hh_fec_in!Y3/RES_hh_num_in!Y3)</f>
        <v>2835.9224616124538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325.5628463020164</v>
      </c>
      <c r="D4" s="69">
        <f>IF(RES_hh_fec_in!D4=0,0,1000*11630*RES_hh_fec_in!D4/RES_hh_num_in!D4)</f>
        <v>419.03413215216801</v>
      </c>
      <c r="E4" s="69">
        <f>IF(RES_hh_fec_in!E4=0,0,1000*11630*RES_hh_fec_in!E4/RES_hh_num_in!E4)</f>
        <v>302.83013239056316</v>
      </c>
      <c r="F4" s="69">
        <f>IF(RES_hh_fec_in!F4=0,0,1000*11630*RES_hh_fec_in!F4/RES_hh_num_in!F4)</f>
        <v>272.4227207037178</v>
      </c>
      <c r="G4" s="69">
        <f>IF(RES_hh_fec_in!G4=0,0,1000*11630*RES_hh_fec_in!G4/RES_hh_num_in!G4)</f>
        <v>247.20834060577471</v>
      </c>
      <c r="H4" s="69">
        <f>IF(RES_hh_fec_in!H4=0,0,1000*11630*RES_hh_fec_in!H4/RES_hh_num_in!H4)</f>
        <v>292.28193656561143</v>
      </c>
      <c r="I4" s="69">
        <f>IF(RES_hh_fec_in!I4=0,0,1000*11630*RES_hh_fec_in!I4/RES_hh_num_in!I4)</f>
        <v>313.97603330981724</v>
      </c>
      <c r="J4" s="69">
        <f>IF(RES_hh_fec_in!J4=0,0,1000*11630*RES_hh_fec_in!J4/RES_hh_num_in!J4)</f>
        <v>321.80727559392341</v>
      </c>
      <c r="K4" s="69">
        <f>IF(RES_hh_fec_in!K4=0,0,1000*11630*RES_hh_fec_in!K4/RES_hh_num_in!K4)</f>
        <v>357.42856551359085</v>
      </c>
      <c r="L4" s="69">
        <f>IF(RES_hh_fec_in!L4=0,0,1000*11630*RES_hh_fec_in!L4/RES_hh_num_in!L4)</f>
        <v>714.47812319340528</v>
      </c>
      <c r="M4" s="69">
        <f>IF(RES_hh_fec_in!M4=0,0,1000*11630*RES_hh_fec_in!M4/RES_hh_num_in!M4)</f>
        <v>497.16739585262746</v>
      </c>
      <c r="N4" s="69">
        <f>IF(RES_hh_fec_in!N4=0,0,1000*11630*RES_hh_fec_in!N4/RES_hh_num_in!N4)</f>
        <v>629.17716149326816</v>
      </c>
      <c r="O4" s="69">
        <f>IF(RES_hh_fec_in!O4=0,0,1000*11630*RES_hh_fec_in!O4/RES_hh_num_in!O4)</f>
        <v>606.83684070618403</v>
      </c>
      <c r="P4" s="69">
        <f>IF(RES_hh_fec_in!P4=0,0,1000*11630*RES_hh_fec_in!P4/RES_hh_num_in!P4)</f>
        <v>271.37076359376107</v>
      </c>
      <c r="Q4" s="69">
        <f>IF(RES_hh_fec_in!Q4=0,0,1000*11630*RES_hh_fec_in!Q4/RES_hh_num_in!Q4)</f>
        <v>308.79774246406402</v>
      </c>
      <c r="R4" s="69">
        <f>IF(RES_hh_fec_in!R4=0,0,1000*11630*RES_hh_fec_in!R4/RES_hh_num_in!R4)</f>
        <v>297.1048050625933</v>
      </c>
      <c r="S4" s="69">
        <f>IF(RES_hh_fec_in!S4=0,0,1000*11630*RES_hh_fec_in!S4/RES_hh_num_in!S4)</f>
        <v>644.5062547217675</v>
      </c>
      <c r="T4" s="69">
        <f>IF(RES_hh_fec_in!T4=0,0,1000*11630*RES_hh_fec_in!T4/RES_hh_num_in!T4)</f>
        <v>442.79466440852025</v>
      </c>
      <c r="U4" s="69">
        <f>IF(RES_hh_fec_in!U4=0,0,1000*11630*RES_hh_fec_in!U4/RES_hh_num_in!U4)</f>
        <v>343.0384309611037</v>
      </c>
      <c r="V4" s="69">
        <f>IF(RES_hh_fec_in!V4=0,0,1000*11630*RES_hh_fec_in!V4/RES_hh_num_in!V4)</f>
        <v>417.1783250186445</v>
      </c>
      <c r="W4" s="69">
        <f>IF(RES_hh_fec_in!W4=0,0,1000*11630*RES_hh_fec_in!W4/RES_hh_num_in!W4)</f>
        <v>653.32016721807008</v>
      </c>
      <c r="X4" s="69">
        <f>IF(RES_hh_fec_in!X4=0,0,1000*11630*RES_hh_fec_in!X4/RES_hh_num_in!X4)</f>
        <v>569.82785007748657</v>
      </c>
      <c r="Y4" s="69">
        <f>IF(RES_hh_fec_in!Y4=0,0,1000*11630*RES_hh_fec_in!Y4/RES_hh_num_in!Y4)</f>
        <v>720.26716234504499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541.40023045571672</v>
      </c>
      <c r="D6" s="72">
        <f>IF(RES_hh_fec_in!D6=0,0,1000*11630*RES_hh_fec_in!D6/RES_hh_num_in!D6)</f>
        <v>759.24096020911304</v>
      </c>
      <c r="E6" s="72">
        <f>IF(RES_hh_fec_in!E6=0,0,1000*11630*RES_hh_fec_in!E6/RES_hh_num_in!E6)</f>
        <v>956.30594577456316</v>
      </c>
      <c r="F6" s="72">
        <f>IF(RES_hh_fec_in!F6=0,0,1000*11630*RES_hh_fec_in!F6/RES_hh_num_in!F6)</f>
        <v>0</v>
      </c>
      <c r="G6" s="72">
        <f>IF(RES_hh_fec_in!G6=0,0,1000*11630*RES_hh_fec_in!G6/RES_hh_num_in!G6)</f>
        <v>857.11696314043593</v>
      </c>
      <c r="H6" s="72">
        <f>IF(RES_hh_fec_in!H6=0,0,1000*11630*RES_hh_fec_in!H6/RES_hh_num_in!H6)</f>
        <v>933.84745686310896</v>
      </c>
      <c r="I6" s="72">
        <f>IF(RES_hh_fec_in!I6=0,0,1000*11630*RES_hh_fec_in!I6/RES_hh_num_in!I6)</f>
        <v>860.43786099512079</v>
      </c>
      <c r="J6" s="72">
        <f>IF(RES_hh_fec_in!J6=0,0,1000*11630*RES_hh_fec_in!J6/RES_hh_num_in!J6)</f>
        <v>795.01436733614446</v>
      </c>
      <c r="K6" s="72">
        <f>IF(RES_hh_fec_in!K6=0,0,1000*11630*RES_hh_fec_in!K6/RES_hh_num_in!K6)</f>
        <v>862.64926078045949</v>
      </c>
      <c r="L6" s="72">
        <f>IF(RES_hh_fec_in!L6=0,0,1000*11630*RES_hh_fec_in!L6/RES_hh_num_in!L6)</f>
        <v>868.31713757041985</v>
      </c>
      <c r="M6" s="72">
        <f>IF(RES_hh_fec_in!M6=0,0,1000*11630*RES_hh_fec_in!M6/RES_hh_num_in!M6)</f>
        <v>823.99309459523931</v>
      </c>
      <c r="N6" s="72">
        <f>IF(RES_hh_fec_in!N6=0,0,1000*11630*RES_hh_fec_in!N6/RES_hh_num_in!N6)</f>
        <v>1044.2459767586522</v>
      </c>
      <c r="O6" s="72">
        <f>IF(RES_hh_fec_in!O6=0,0,1000*11630*RES_hh_fec_in!O6/RES_hh_num_in!O6)</f>
        <v>1066.3274723026295</v>
      </c>
      <c r="P6" s="72">
        <f>IF(RES_hh_fec_in!P6=0,0,1000*11630*RES_hh_fec_in!P6/RES_hh_num_in!P6)</f>
        <v>932.18414549921829</v>
      </c>
      <c r="Q6" s="72">
        <f>IF(RES_hh_fec_in!Q6=0,0,1000*11630*RES_hh_fec_in!Q6/RES_hh_num_in!Q6)</f>
        <v>1235.3336217771559</v>
      </c>
      <c r="R6" s="72">
        <f>IF(RES_hh_fec_in!R6=0,0,1000*11630*RES_hh_fec_in!R6/RES_hh_num_in!R6)</f>
        <v>0</v>
      </c>
      <c r="S6" s="72">
        <f>IF(RES_hh_fec_in!S6=0,0,1000*11630*RES_hh_fec_in!S6/RES_hh_num_in!S6)</f>
        <v>1630.4697205793293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1996.5276110088105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496.51118683756721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778.32247087267115</v>
      </c>
      <c r="I7" s="72">
        <f>IF(RES_hh_fec_in!I7=0,0,1000*11630*RES_hh_fec_in!I7/RES_hh_num_in!I7)</f>
        <v>765.50673575738824</v>
      </c>
      <c r="J7" s="72">
        <f>IF(RES_hh_fec_in!J7=0,0,1000*11630*RES_hh_fec_in!J7/RES_hh_num_in!J7)</f>
        <v>765.49459950250912</v>
      </c>
      <c r="K7" s="72">
        <f>IF(RES_hh_fec_in!K7=0,0,1000*11630*RES_hh_fec_in!K7/RES_hh_num_in!K7)</f>
        <v>767.9208634084589</v>
      </c>
      <c r="L7" s="72">
        <f>IF(RES_hh_fec_in!L7=0,0,1000*11630*RES_hh_fec_in!L7/RES_hh_num_in!L7)</f>
        <v>825.87756700585169</v>
      </c>
      <c r="M7" s="72">
        <f>IF(RES_hh_fec_in!M7=0,0,1000*11630*RES_hh_fec_in!M7/RES_hh_num_in!M7)</f>
        <v>850.29434862558492</v>
      </c>
      <c r="N7" s="72">
        <f>IF(RES_hh_fec_in!N7=0,0,1000*11630*RES_hh_fec_in!N7/RES_hh_num_in!N7)</f>
        <v>914.09844018254546</v>
      </c>
      <c r="O7" s="72">
        <f>IF(RES_hh_fec_in!O7=0,0,1000*11630*RES_hh_fec_in!O7/RES_hh_num_in!O7)</f>
        <v>929.45667639941462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1303.3589662490194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X8" s="72">
        <f>IF(RES_hh_fec_in!X8=0,0,1000*11630*RES_hh_fec_in!X8/RES_hh_num_in!X8)</f>
        <v>0</v>
      </c>
      <c r="Y8" s="72">
        <f>IF(RES_hh_fec_in!Y8=0,0,1000*11630*RES_hh_fec_in!Y8/RES_hh_num_in!Y8)</f>
        <v>0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0</v>
      </c>
      <c r="D9" s="72">
        <f>IF(RES_hh_fec_in!D9=0,0,1000*11630*RES_hh_fec_in!D9/RES_hh_num_in!D9)</f>
        <v>0</v>
      </c>
      <c r="E9" s="72">
        <f>IF(RES_hh_fec_in!E9=0,0,1000*11630*RES_hh_fec_in!E9/RES_hh_num_in!E9)</f>
        <v>0</v>
      </c>
      <c r="F9" s="72">
        <f>IF(RES_hh_fec_in!F9=0,0,1000*11630*RES_hh_fec_in!F9/RES_hh_num_in!F9)</f>
        <v>0</v>
      </c>
      <c r="G9" s="72">
        <f>IF(RES_hh_fec_in!G9=0,0,1000*11630*RES_hh_fec_in!G9/RES_hh_num_in!G9)</f>
        <v>0</v>
      </c>
      <c r="H9" s="72">
        <f>IF(RES_hh_fec_in!H9=0,0,1000*11630*RES_hh_fec_in!H9/RES_hh_num_in!H9)</f>
        <v>0</v>
      </c>
      <c r="I9" s="72">
        <f>IF(RES_hh_fec_in!I9=0,0,1000*11630*RES_hh_fec_in!I9/RES_hh_num_in!I9)</f>
        <v>0</v>
      </c>
      <c r="J9" s="72">
        <f>IF(RES_hh_fec_in!J9=0,0,1000*11630*RES_hh_fec_in!J9/RES_hh_num_in!J9)</f>
        <v>0</v>
      </c>
      <c r="K9" s="72">
        <f>IF(RES_hh_fec_in!K9=0,0,1000*11630*RES_hh_fec_in!K9/RES_hh_num_in!K9)</f>
        <v>0</v>
      </c>
      <c r="L9" s="72">
        <f>IF(RES_hh_fec_in!L9=0,0,1000*11630*RES_hh_fec_in!L9/RES_hh_num_in!L9)</f>
        <v>899.79795113874286</v>
      </c>
      <c r="M9" s="72">
        <f>IF(RES_hh_fec_in!M9=0,0,1000*11630*RES_hh_fec_in!M9/RES_hh_num_in!M9)</f>
        <v>649.31090863338898</v>
      </c>
      <c r="N9" s="72">
        <f>IF(RES_hh_fec_in!N9=0,0,1000*11630*RES_hh_fec_in!N9/RES_hh_num_in!N9)</f>
        <v>725.75440713354749</v>
      </c>
      <c r="O9" s="72">
        <f>IF(RES_hh_fec_in!O9=0,0,1000*11630*RES_hh_fec_in!O9/RES_hh_num_in!O9)</f>
        <v>628.66229181619133</v>
      </c>
      <c r="P9" s="72">
        <f>IF(RES_hh_fec_in!P9=0,0,1000*11630*RES_hh_fec_in!P9/RES_hh_num_in!P9)</f>
        <v>720.85059006350184</v>
      </c>
      <c r="Q9" s="72">
        <f>IF(RES_hh_fec_in!Q9=0,0,1000*11630*RES_hh_fec_in!Q9/RES_hh_num_in!Q9)</f>
        <v>0</v>
      </c>
      <c r="R9" s="72">
        <f>IF(RES_hh_fec_in!R9=0,0,1000*11630*RES_hh_fec_in!R9/RES_hh_num_in!R9)</f>
        <v>686.21296486353629</v>
      </c>
      <c r="S9" s="72">
        <f>IF(RES_hh_fec_in!S9=0,0,1000*11630*RES_hh_fec_in!S9/RES_hh_num_in!S9)</f>
        <v>0</v>
      </c>
      <c r="T9" s="72">
        <f>IF(RES_hh_fec_in!T9=0,0,1000*11630*RES_hh_fec_in!T9/RES_hh_num_in!T9)</f>
        <v>797.94895787645237</v>
      </c>
      <c r="U9" s="72">
        <f>IF(RES_hh_fec_in!U9=0,0,1000*11630*RES_hh_fec_in!U9/RES_hh_num_in!U9)</f>
        <v>976.19405575995643</v>
      </c>
      <c r="V9" s="72">
        <f>IF(RES_hh_fec_in!V9=0,0,1000*11630*RES_hh_fec_in!V9/RES_hh_num_in!V9)</f>
        <v>0</v>
      </c>
      <c r="W9" s="72">
        <f>IF(RES_hh_fec_in!W9=0,0,1000*11630*RES_hh_fec_in!W9/RES_hh_num_in!W9)</f>
        <v>0</v>
      </c>
      <c r="X9" s="72">
        <f>IF(RES_hh_fec_in!X9=0,0,1000*11630*RES_hh_fec_in!X9/RES_hh_num_in!X9)</f>
        <v>0</v>
      </c>
      <c r="Y9" s="72">
        <f>IF(RES_hh_fec_in!Y9=0,0,1000*11630*RES_hh_fec_in!Y9/RES_hh_num_in!Y9)</f>
        <v>0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117.13657705429301</v>
      </c>
      <c r="D12" s="72">
        <f>IF(RES_hh_fec_in!D12=0,0,1000*11630*RES_hh_fec_in!D12/RES_hh_num_in!D12)</f>
        <v>151.38862775114671</v>
      </c>
      <c r="E12" s="72">
        <f>IF(RES_hh_fec_in!E12=0,0,1000*11630*RES_hh_fec_in!E12/RES_hh_num_in!E12)</f>
        <v>215.73479418988057</v>
      </c>
      <c r="F12" s="72">
        <f>IF(RES_hh_fec_in!F12=0,0,1000*11630*RES_hh_fec_in!F12/RES_hh_num_in!F12)</f>
        <v>190.83638039348369</v>
      </c>
      <c r="G12" s="72">
        <f>IF(RES_hh_fec_in!G12=0,0,1000*11630*RES_hh_fec_in!G12/RES_hh_num_in!G12)</f>
        <v>166.07242336896235</v>
      </c>
      <c r="H12" s="72">
        <f>IF(RES_hh_fec_in!H12=0,0,1000*11630*RES_hh_fec_in!H12/RES_hh_num_in!H12)</f>
        <v>180.59247493182821</v>
      </c>
      <c r="I12" s="72">
        <f>IF(RES_hh_fec_in!I12=0,0,1000*11630*RES_hh_fec_in!I12/RES_hh_num_in!I12)</f>
        <v>182.60640229416265</v>
      </c>
      <c r="J12" s="72">
        <f>IF(RES_hh_fec_in!J12=0,0,1000*11630*RES_hh_fec_in!J12/RES_hh_num_in!J12)</f>
        <v>157.93583985457644</v>
      </c>
      <c r="K12" s="72">
        <f>IF(RES_hh_fec_in!K12=0,0,1000*11630*RES_hh_fec_in!K12/RES_hh_num_in!K12)</f>
        <v>128.63495168663067</v>
      </c>
      <c r="L12" s="72">
        <f>IF(RES_hh_fec_in!L12=0,0,1000*11630*RES_hh_fec_in!L12/RES_hh_num_in!L12)</f>
        <v>181.02937171707063</v>
      </c>
      <c r="M12" s="72">
        <f>IF(RES_hh_fec_in!M12=0,0,1000*11630*RES_hh_fec_in!M12/RES_hh_num_in!M12)</f>
        <v>161.89272952885815</v>
      </c>
      <c r="N12" s="72">
        <f>IF(RES_hh_fec_in!N12=0,0,1000*11630*RES_hh_fec_in!N12/RES_hh_num_in!N12)</f>
        <v>182.12549307444186</v>
      </c>
      <c r="O12" s="72">
        <f>IF(RES_hh_fec_in!O12=0,0,1000*11630*RES_hh_fec_in!O12/RES_hh_num_in!O12)</f>
        <v>166.78465922868602</v>
      </c>
      <c r="P12" s="72">
        <f>IF(RES_hh_fec_in!P12=0,0,1000*11630*RES_hh_fec_in!P12/RES_hh_num_in!P12)</f>
        <v>148.72116345931357</v>
      </c>
      <c r="Q12" s="72">
        <f>IF(RES_hh_fec_in!Q12=0,0,1000*11630*RES_hh_fec_in!Q12/RES_hh_num_in!Q12)</f>
        <v>187.13784651996147</v>
      </c>
      <c r="R12" s="72">
        <f>IF(RES_hh_fec_in!R12=0,0,1000*11630*RES_hh_fec_in!R12/RES_hh_num_in!R12)</f>
        <v>152.35816079317308</v>
      </c>
      <c r="S12" s="72">
        <f>IF(RES_hh_fec_in!S12=0,0,1000*11630*RES_hh_fec_in!S12/RES_hh_num_in!S12)</f>
        <v>204.1596119568452</v>
      </c>
      <c r="T12" s="72">
        <f>IF(RES_hh_fec_in!T12=0,0,1000*11630*RES_hh_fec_in!T12/RES_hh_num_in!T12)</f>
        <v>198.08383693884346</v>
      </c>
      <c r="U12" s="72">
        <f>IF(RES_hh_fec_in!U12=0,0,1000*11630*RES_hh_fec_in!U12/RES_hh_num_in!U12)</f>
        <v>227.41746153288136</v>
      </c>
      <c r="V12" s="72">
        <f>IF(RES_hh_fec_in!V12=0,0,1000*11630*RES_hh_fec_in!V12/RES_hh_num_in!V12)</f>
        <v>229.60825715836791</v>
      </c>
      <c r="W12" s="72">
        <f>IF(RES_hh_fec_in!W12=0,0,1000*11630*RES_hh_fec_in!W12/RES_hh_num_in!W12)</f>
        <v>262.75699287349465</v>
      </c>
      <c r="X12" s="72">
        <f>IF(RES_hh_fec_in!X12=0,0,1000*11630*RES_hh_fec_in!X12/RES_hh_num_in!X12)</f>
        <v>271.11021401262474</v>
      </c>
      <c r="Y12" s="72">
        <f>IF(RES_hh_fec_in!Y12=0,0,1000*11630*RES_hh_fec_in!Y12/RES_hh_num_in!Y12)</f>
        <v>272.96864011725791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334.92816277605345</v>
      </c>
      <c r="D13" s="74">
        <f>IF(RES_hh_fec_in!D13=0,0,1000*11630*RES_hh_fec_in!D13/RES_hh_num_in!D13)</f>
        <v>462.41187842776918</v>
      </c>
      <c r="E13" s="74">
        <f>IF(RES_hh_fec_in!E13=0,0,1000*11630*RES_hh_fec_in!E13/RES_hh_num_in!E13)</f>
        <v>612.86946020907999</v>
      </c>
      <c r="F13" s="74">
        <f>IF(RES_hh_fec_in!F13=0,0,1000*11630*RES_hh_fec_in!F13/RES_hh_num_in!F13)</f>
        <v>672.3488361927009</v>
      </c>
      <c r="G13" s="74">
        <f>IF(RES_hh_fec_in!G13=0,0,1000*11630*RES_hh_fec_in!G13/RES_hh_num_in!G13)</f>
        <v>591.81167667035709</v>
      </c>
      <c r="H13" s="74">
        <f>IF(RES_hh_fec_in!H13=0,0,1000*11630*RES_hh_fec_in!H13/RES_hh_num_in!H13)</f>
        <v>682.80223469722057</v>
      </c>
      <c r="I13" s="74">
        <f>IF(RES_hh_fec_in!I13=0,0,1000*11630*RES_hh_fec_in!I13/RES_hh_num_in!I13)</f>
        <v>664.92452576583787</v>
      </c>
      <c r="J13" s="74">
        <f>IF(RES_hh_fec_in!J13=0,0,1000*11630*RES_hh_fec_in!J13/RES_hh_num_in!J13)</f>
        <v>686.70015422715039</v>
      </c>
      <c r="K13" s="74">
        <f>IF(RES_hh_fec_in!K13=0,0,1000*11630*RES_hh_fec_in!K13/RES_hh_num_in!K13)</f>
        <v>510.07324758688691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781.17198475907537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741.52934807443887</v>
      </c>
      <c r="R13" s="74">
        <f>IF(RES_hh_fec_in!R13=0,0,1000*11630*RES_hh_fec_in!R13/RES_hh_num_in!R13)</f>
        <v>571.08576121316082</v>
      </c>
      <c r="S13" s="74">
        <f>IF(RES_hh_fec_in!S13=0,0,1000*11630*RES_hh_fec_in!S13/RES_hh_num_in!S13)</f>
        <v>1238.44806027513</v>
      </c>
      <c r="T13" s="74">
        <f>IF(RES_hh_fec_in!T13=0,0,1000*11630*RES_hh_fec_in!T13/RES_hh_num_in!T13)</f>
        <v>1053.8173652017192</v>
      </c>
      <c r="U13" s="74">
        <f>IF(RES_hh_fec_in!U13=0,0,1000*11630*RES_hh_fec_in!U13/RES_hh_num_in!U13)</f>
        <v>840.80112053705341</v>
      </c>
      <c r="V13" s="74">
        <f>IF(RES_hh_fec_in!V13=0,0,1000*11630*RES_hh_fec_in!V13/RES_hh_num_in!V13)</f>
        <v>979.44868216624297</v>
      </c>
      <c r="W13" s="74">
        <f>IF(RES_hh_fec_in!W13=0,0,1000*11630*RES_hh_fec_in!W13/RES_hh_num_in!W13)</f>
        <v>1085.4859027058687</v>
      </c>
      <c r="X13" s="74">
        <f>IF(RES_hh_fec_in!X13=0,0,1000*11630*RES_hh_fec_in!X13/RES_hh_num_in!X13)</f>
        <v>1251.6594345158742</v>
      </c>
      <c r="Y13" s="74">
        <f>IF(RES_hh_fec_in!Y13=0,0,1000*11630*RES_hh_fec_in!Y13/RES_hh_num_in!Y13)</f>
        <v>1242.2270397051648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4.6701485540179162</v>
      </c>
      <c r="D14" s="76">
        <f>IF(RES_hh_fec_in!D14=0,0,1000*11630*RES_hh_fec_in!D14/RES_hh_num_in!D14)</f>
        <v>7.4591291307033618</v>
      </c>
      <c r="E14" s="76">
        <f>IF(RES_hh_fec_in!E14=0,0,1000*11630*RES_hh_fec_in!E14/RES_hh_num_in!E14)</f>
        <v>7.9912216461532459</v>
      </c>
      <c r="F14" s="76">
        <f>IF(RES_hh_fec_in!F14=0,0,1000*11630*RES_hh_fec_in!F14/RES_hh_num_in!F14)</f>
        <v>0</v>
      </c>
      <c r="G14" s="76">
        <f>IF(RES_hh_fec_in!G14=0,0,1000*11630*RES_hh_fec_in!G14/RES_hh_num_in!G14)</f>
        <v>9.1213103142227308</v>
      </c>
      <c r="H14" s="76">
        <f>IF(RES_hh_fec_in!H14=0,0,1000*11630*RES_hh_fec_in!H14/RES_hh_num_in!H14)</f>
        <v>9.3114680506568099</v>
      </c>
      <c r="I14" s="76">
        <f>IF(RES_hh_fec_in!I14=0,0,1000*11630*RES_hh_fec_in!I14/RES_hh_num_in!I14)</f>
        <v>8.4516961429633088</v>
      </c>
      <c r="J14" s="76">
        <f>IF(RES_hh_fec_in!J14=0,0,1000*11630*RES_hh_fec_in!J14/RES_hh_num_in!J14)</f>
        <v>8.32332697314936</v>
      </c>
      <c r="K14" s="76">
        <f>IF(RES_hh_fec_in!K14=0,0,1000*11630*RES_hh_fec_in!K14/RES_hh_num_in!K14)</f>
        <v>8.8985948821977967</v>
      </c>
      <c r="L14" s="76">
        <f>IF(RES_hh_fec_in!L14=0,0,1000*11630*RES_hh_fec_in!L14/RES_hh_num_in!L14)</f>
        <v>7.191081827730577</v>
      </c>
      <c r="M14" s="76">
        <f>IF(RES_hh_fec_in!M14=0,0,1000*11630*RES_hh_fec_in!M14/RES_hh_num_in!M14)</f>
        <v>7.6745082483928115</v>
      </c>
      <c r="N14" s="76">
        <f>IF(RES_hh_fec_in!N14=0,0,1000*11630*RES_hh_fec_in!N14/RES_hh_num_in!N14)</f>
        <v>7.8579972381739971</v>
      </c>
      <c r="O14" s="76">
        <f>IF(RES_hh_fec_in!O14=0,0,1000*11630*RES_hh_fec_in!O14/RES_hh_num_in!O14)</f>
        <v>11.412875554593342</v>
      </c>
      <c r="P14" s="76">
        <f>IF(RES_hh_fec_in!P14=0,0,1000*11630*RES_hh_fec_in!P14/RES_hh_num_in!P14)</f>
        <v>7.4567738601679094</v>
      </c>
      <c r="Q14" s="76">
        <f>IF(RES_hh_fec_in!Q14=0,0,1000*11630*RES_hh_fec_in!Q14/RES_hh_num_in!Q14)</f>
        <v>14.717755280694364</v>
      </c>
      <c r="R14" s="76">
        <f>IF(RES_hh_fec_in!R14=0,0,1000*11630*RES_hh_fec_in!R14/RES_hh_num_in!R14)</f>
        <v>4.6131755346477279</v>
      </c>
      <c r="S14" s="76">
        <f>IF(RES_hh_fec_in!S14=0,0,1000*11630*RES_hh_fec_in!S14/RES_hh_num_in!S14)</f>
        <v>18.89333142855946</v>
      </c>
      <c r="T14" s="76">
        <f>IF(RES_hh_fec_in!T14=0,0,1000*11630*RES_hh_fec_in!T14/RES_hh_num_in!T14)</f>
        <v>12.002695246467534</v>
      </c>
      <c r="U14" s="76">
        <f>IF(RES_hh_fec_in!U14=0,0,1000*11630*RES_hh_fec_in!U14/RES_hh_num_in!U14)</f>
        <v>10.836187530794097</v>
      </c>
      <c r="V14" s="76">
        <f>IF(RES_hh_fec_in!V14=0,0,1000*11630*RES_hh_fec_in!V14/RES_hh_num_in!V14)</f>
        <v>0</v>
      </c>
      <c r="W14" s="76">
        <f>IF(RES_hh_fec_in!W14=0,0,1000*11630*RES_hh_fec_in!W14/RES_hh_num_in!W14)</f>
        <v>0</v>
      </c>
      <c r="X14" s="76">
        <f>IF(RES_hh_fec_in!X14=0,0,1000*11630*RES_hh_fec_in!X14/RES_hh_num_in!X14)</f>
        <v>24.108714855031607</v>
      </c>
      <c r="Y14" s="76">
        <f>IF(RES_hh_fec_in!Y14=0,0,1000*11630*RES_hh_fec_in!Y14/RES_hh_num_in!Y14)</f>
        <v>0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1032.4621931675315</v>
      </c>
      <c r="D15" s="69">
        <f t="shared" si="0"/>
        <v>294.38956902000228</v>
      </c>
      <c r="E15" s="69">
        <f t="shared" si="0"/>
        <v>263.90593836215328</v>
      </c>
      <c r="F15" s="69">
        <f t="shared" si="0"/>
        <v>430.95119086071634</v>
      </c>
      <c r="G15" s="69">
        <f t="shared" si="0"/>
        <v>131.97071782672654</v>
      </c>
      <c r="H15" s="69">
        <f t="shared" si="0"/>
        <v>195.05791378519072</v>
      </c>
      <c r="I15" s="69">
        <f t="shared" si="0"/>
        <v>482.84371191652656</v>
      </c>
      <c r="J15" s="69">
        <f t="shared" si="0"/>
        <v>453.7265568458298</v>
      </c>
      <c r="K15" s="69">
        <f t="shared" si="0"/>
        <v>564.42911900860531</v>
      </c>
      <c r="L15" s="69">
        <f t="shared" si="0"/>
        <v>320.1590068183562</v>
      </c>
      <c r="M15" s="69">
        <f t="shared" si="0"/>
        <v>303.55304979192175</v>
      </c>
      <c r="N15" s="69">
        <f t="shared" si="0"/>
        <v>538.93056125989256</v>
      </c>
      <c r="O15" s="69">
        <f t="shared" si="0"/>
        <v>346.42011434917617</v>
      </c>
      <c r="P15" s="69">
        <f t="shared" si="0"/>
        <v>212.28075199638016</v>
      </c>
      <c r="Q15" s="69">
        <f t="shared" si="0"/>
        <v>416.13849632638005</v>
      </c>
      <c r="R15" s="69">
        <f t="shared" si="0"/>
        <v>310.16789222188476</v>
      </c>
      <c r="S15" s="69">
        <f t="shared" si="0"/>
        <v>685.71624544230122</v>
      </c>
      <c r="T15" s="69">
        <f t="shared" si="0"/>
        <v>463.97081714331205</v>
      </c>
      <c r="U15" s="69">
        <f t="shared" si="0"/>
        <v>590.07143461658495</v>
      </c>
      <c r="V15" s="69">
        <f t="shared" si="0"/>
        <v>751.47441360385608</v>
      </c>
      <c r="W15" s="69">
        <f t="shared" si="0"/>
        <v>1360.3493513216063</v>
      </c>
      <c r="X15" s="69">
        <f t="shared" si="0"/>
        <v>818.73412356841857</v>
      </c>
      <c r="Y15" s="69">
        <f t="shared" si="0"/>
        <v>294.54084180095003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1032.4621931675315</v>
      </c>
      <c r="D16" s="72">
        <f>IF(RES_hh_fec_in!D16=0,0,1000*11630*RES_hh_fec_in!D16/RES_hh_num_in!D$3)</f>
        <v>294.38956902000228</v>
      </c>
      <c r="E16" s="72">
        <f>IF(RES_hh_fec_in!E16=0,0,1000*11630*RES_hh_fec_in!E16/RES_hh_num_in!E$3)</f>
        <v>263.90593836215328</v>
      </c>
      <c r="F16" s="72">
        <f>IF(RES_hh_fec_in!F16=0,0,1000*11630*RES_hh_fec_in!F16/RES_hh_num_in!F$3)</f>
        <v>430.95119086071634</v>
      </c>
      <c r="G16" s="72">
        <f>IF(RES_hh_fec_in!G16=0,0,1000*11630*RES_hh_fec_in!G16/RES_hh_num_in!G$3)</f>
        <v>131.97071782672654</v>
      </c>
      <c r="H16" s="72">
        <f>IF(RES_hh_fec_in!H16=0,0,1000*11630*RES_hh_fec_in!H16/RES_hh_num_in!H$3)</f>
        <v>195.05791378519072</v>
      </c>
      <c r="I16" s="72">
        <f>IF(RES_hh_fec_in!I16=0,0,1000*11630*RES_hh_fec_in!I16/RES_hh_num_in!I$3)</f>
        <v>482.84371191652656</v>
      </c>
      <c r="J16" s="72">
        <f>IF(RES_hh_fec_in!J16=0,0,1000*11630*RES_hh_fec_in!J16/RES_hh_num_in!J$3)</f>
        <v>453.7265568458298</v>
      </c>
      <c r="K16" s="72">
        <f>IF(RES_hh_fec_in!K16=0,0,1000*11630*RES_hh_fec_in!K16/RES_hh_num_in!K$3)</f>
        <v>564.42911900860531</v>
      </c>
      <c r="L16" s="72">
        <f>IF(RES_hh_fec_in!L16=0,0,1000*11630*RES_hh_fec_in!L16/RES_hh_num_in!L$3)</f>
        <v>320.1590068183562</v>
      </c>
      <c r="M16" s="72">
        <f>IF(RES_hh_fec_in!M16=0,0,1000*11630*RES_hh_fec_in!M16/RES_hh_num_in!M$3)</f>
        <v>303.55304979192175</v>
      </c>
      <c r="N16" s="72">
        <f>IF(RES_hh_fec_in!N16=0,0,1000*11630*RES_hh_fec_in!N16/RES_hh_num_in!N$3)</f>
        <v>538.93056125989256</v>
      </c>
      <c r="O16" s="72">
        <f>IF(RES_hh_fec_in!O16=0,0,1000*11630*RES_hh_fec_in!O16/RES_hh_num_in!O$3)</f>
        <v>346.42011434917617</v>
      </c>
      <c r="P16" s="72">
        <f>IF(RES_hh_fec_in!P16=0,0,1000*11630*RES_hh_fec_in!P16/RES_hh_num_in!P$3)</f>
        <v>212.28075199638016</v>
      </c>
      <c r="Q16" s="72">
        <f>IF(RES_hh_fec_in!Q16=0,0,1000*11630*RES_hh_fec_in!Q16/RES_hh_num_in!Q$3)</f>
        <v>416.13849632638005</v>
      </c>
      <c r="R16" s="72">
        <f>IF(RES_hh_fec_in!R16=0,0,1000*11630*RES_hh_fec_in!R16/RES_hh_num_in!R$3)</f>
        <v>310.16789222188476</v>
      </c>
      <c r="S16" s="72">
        <f>IF(RES_hh_fec_in!S16=0,0,1000*11630*RES_hh_fec_in!S16/RES_hh_num_in!S$3)</f>
        <v>685.71624544230122</v>
      </c>
      <c r="T16" s="72">
        <f>IF(RES_hh_fec_in!T16=0,0,1000*11630*RES_hh_fec_in!T16/RES_hh_num_in!T$3)</f>
        <v>463.97081714331205</v>
      </c>
      <c r="U16" s="72">
        <f>IF(RES_hh_fec_in!U16=0,0,1000*11630*RES_hh_fec_in!U16/RES_hh_num_in!U$3)</f>
        <v>590.07143461658495</v>
      </c>
      <c r="V16" s="72">
        <f>IF(RES_hh_fec_in!V16=0,0,1000*11630*RES_hh_fec_in!V16/RES_hh_num_in!V$3)</f>
        <v>751.47441360385608</v>
      </c>
      <c r="W16" s="72">
        <f>IF(RES_hh_fec_in!W16=0,0,1000*11630*RES_hh_fec_in!W16/RES_hh_num_in!W$3)</f>
        <v>1360.3493513216063</v>
      </c>
      <c r="X16" s="72">
        <f>IF(RES_hh_fec_in!X16=0,0,1000*11630*RES_hh_fec_in!X16/RES_hh_num_in!X$3)</f>
        <v>818.73412356841857</v>
      </c>
      <c r="Y16" s="72">
        <f>IF(RES_hh_fec_in!Y16=0,0,1000*11630*RES_hh_fec_in!Y16/RES_hh_num_in!Y$3)</f>
        <v>294.54084180095003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1178.3963879609137</v>
      </c>
      <c r="D17" s="69">
        <f>IF(RES_hh_fec_in!D17=0,0,1000*11630*RES_hh_fec_in!D17/RES_hh_num_in!D17)</f>
        <v>1330.592726898851</v>
      </c>
      <c r="E17" s="69">
        <f>IF(RES_hh_fec_in!E17=0,0,1000*11630*RES_hh_fec_in!E17/RES_hh_num_in!E17)</f>
        <v>1363.2124749887696</v>
      </c>
      <c r="F17" s="69">
        <f>IF(RES_hh_fec_in!F17=0,0,1000*11630*RES_hh_fec_in!F17/RES_hh_num_in!F17)</f>
        <v>1662.6891074502084</v>
      </c>
      <c r="G17" s="69">
        <f>IF(RES_hh_fec_in!G17=0,0,1000*11630*RES_hh_fec_in!G17/RES_hh_num_in!G17)</f>
        <v>1673.7122063876723</v>
      </c>
      <c r="H17" s="69">
        <f>IF(RES_hh_fec_in!H17=0,0,1000*11630*RES_hh_fec_in!H17/RES_hh_num_in!H17)</f>
        <v>1719.3754923561282</v>
      </c>
      <c r="I17" s="69">
        <f>IF(RES_hh_fec_in!I17=0,0,1000*11630*RES_hh_fec_in!I17/RES_hh_num_in!I17)</f>
        <v>1627.928040665071</v>
      </c>
      <c r="J17" s="69">
        <f>IF(RES_hh_fec_in!J17=0,0,1000*11630*RES_hh_fec_in!J17/RES_hh_num_in!J17)</f>
        <v>1597.5633288074785</v>
      </c>
      <c r="K17" s="69">
        <f>IF(RES_hh_fec_in!K17=0,0,1000*11630*RES_hh_fec_in!K17/RES_hh_num_in!K17)</f>
        <v>936.85919415802857</v>
      </c>
      <c r="L17" s="69">
        <f>IF(RES_hh_fec_in!L17=0,0,1000*11630*RES_hh_fec_in!L17/RES_hh_num_in!L17)</f>
        <v>933.26597452193641</v>
      </c>
      <c r="M17" s="69">
        <f>IF(RES_hh_fec_in!M17=0,0,1000*11630*RES_hh_fec_in!M17/RES_hh_num_in!M17)</f>
        <v>1306.6648478740337</v>
      </c>
      <c r="N17" s="69">
        <f>IF(RES_hh_fec_in!N17=0,0,1000*11630*RES_hh_fec_in!N17/RES_hh_num_in!N17)</f>
        <v>1105.3377424247406</v>
      </c>
      <c r="O17" s="69">
        <f>IF(RES_hh_fec_in!O17=0,0,1000*11630*RES_hh_fec_in!O17/RES_hh_num_in!O17)</f>
        <v>1316.2238215730963</v>
      </c>
      <c r="P17" s="69">
        <f>IF(RES_hh_fec_in!P17=0,0,1000*11630*RES_hh_fec_in!P17/RES_hh_num_in!P17)</f>
        <v>1177.8960434715586</v>
      </c>
      <c r="Q17" s="69">
        <f>IF(RES_hh_fec_in!Q17=0,0,1000*11630*RES_hh_fec_in!Q17/RES_hh_num_in!Q17)</f>
        <v>1225.562467901914</v>
      </c>
      <c r="R17" s="69">
        <f>IF(RES_hh_fec_in!R17=0,0,1000*11630*RES_hh_fec_in!R17/RES_hh_num_in!R17)</f>
        <v>1101.4012954410168</v>
      </c>
      <c r="S17" s="69">
        <f>IF(RES_hh_fec_in!S17=0,0,1000*11630*RES_hh_fec_in!S17/RES_hh_num_in!S17)</f>
        <v>1149.8295909345129</v>
      </c>
      <c r="T17" s="69">
        <f>IF(RES_hh_fec_in!T17=0,0,1000*11630*RES_hh_fec_in!T17/RES_hh_num_in!T17)</f>
        <v>1425.0150470893238</v>
      </c>
      <c r="U17" s="69">
        <f>IF(RES_hh_fec_in!U17=0,0,1000*11630*RES_hh_fec_in!U17/RES_hh_num_in!U17)</f>
        <v>1509.2828111640843</v>
      </c>
      <c r="V17" s="69">
        <f>IF(RES_hh_fec_in!V17=0,0,1000*11630*RES_hh_fec_in!V17/RES_hh_num_in!V17)</f>
        <v>1405.7623844703317</v>
      </c>
      <c r="W17" s="69">
        <f>IF(RES_hh_fec_in!W17=0,0,1000*11630*RES_hh_fec_in!W17/RES_hh_num_in!W17)</f>
        <v>1257.2343528793931</v>
      </c>
      <c r="X17" s="69">
        <f>IF(RES_hh_fec_in!X17=0,0,1000*11630*RES_hh_fec_in!X17/RES_hh_num_in!X17)</f>
        <v>1333.6624725193446</v>
      </c>
      <c r="Y17" s="69">
        <f>IF(RES_hh_fec_in!Y17=0,0,1000*11630*RES_hh_fec_in!Y17/RES_hh_num_in!Y17)</f>
        <v>1234.4674009705254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X21" s="72">
        <f>IF(RES_hh_fec_in!X21=0,0,1000*11630*RES_hh_fec_in!X21/RES_hh_num_in!X21)</f>
        <v>0</v>
      </c>
      <c r="Y21" s="72">
        <f>IF(RES_hh_fec_in!Y21=0,0,1000*11630*RES_hh_fec_in!Y21/RES_hh_num_in!Y21)</f>
        <v>0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X22" s="72">
        <f>IF(RES_hh_fec_in!X22=0,0,1000*11630*RES_hh_fec_in!X22/RES_hh_num_in!X22)</f>
        <v>0</v>
      </c>
      <c r="Y22" s="72">
        <f>IF(RES_hh_fec_in!Y22=0,0,1000*11630*RES_hh_fec_in!Y22/RES_hh_num_in!Y22)</f>
        <v>0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1178.3963879609137</v>
      </c>
      <c r="D25" s="74">
        <f>IF(RES_hh_fec_in!D25=0,0,1000*11630*RES_hh_fec_in!D25/RES_hh_num_in!D25)</f>
        <v>1207.4138185999789</v>
      </c>
      <c r="E25" s="74">
        <f>IF(RES_hh_fec_in!E25=0,0,1000*11630*RES_hh_fec_in!E25/RES_hh_num_in!E25)</f>
        <v>1323.3006046128303</v>
      </c>
      <c r="F25" s="74">
        <f>IF(RES_hh_fec_in!F25=0,0,1000*11630*RES_hh_fec_in!F25/RES_hh_num_in!F25)</f>
        <v>1645.4882195220841</v>
      </c>
      <c r="G25" s="74">
        <f>IF(RES_hh_fec_in!G25=0,0,1000*11630*RES_hh_fec_in!G25/RES_hh_num_in!G25)</f>
        <v>1619.0168443957887</v>
      </c>
      <c r="H25" s="74">
        <f>IF(RES_hh_fec_in!H25=0,0,1000*11630*RES_hh_fec_in!H25/RES_hh_num_in!H25)</f>
        <v>1667.0972384127308</v>
      </c>
      <c r="I25" s="74">
        <f>IF(RES_hh_fec_in!I25=0,0,1000*11630*RES_hh_fec_in!I25/RES_hh_num_in!I25)</f>
        <v>1512.4010431097099</v>
      </c>
      <c r="J25" s="74">
        <f>IF(RES_hh_fec_in!J25=0,0,1000*11630*RES_hh_fec_in!J25/RES_hh_num_in!J25)</f>
        <v>1480.472467744976</v>
      </c>
      <c r="K25" s="74">
        <f>IF(RES_hh_fec_in!K25=0,0,1000*11630*RES_hh_fec_in!K25/RES_hh_num_in!K25)</f>
        <v>680.63977923805044</v>
      </c>
      <c r="L25" s="74">
        <f>IF(RES_hh_fec_in!L25=0,0,1000*11630*RES_hh_fec_in!L25/RES_hh_num_in!L25)</f>
        <v>199.97446268384186</v>
      </c>
      <c r="M25" s="74">
        <f>IF(RES_hh_fec_in!M25=0,0,1000*11630*RES_hh_fec_in!M25/RES_hh_num_in!M25)</f>
        <v>1048.6372709395448</v>
      </c>
      <c r="N25" s="74">
        <f>IF(RES_hh_fec_in!N25=0,0,1000*11630*RES_hh_fec_in!N25/RES_hh_num_in!N25)</f>
        <v>847.17066648497951</v>
      </c>
      <c r="O25" s="74">
        <f>IF(RES_hh_fec_in!O25=0,0,1000*11630*RES_hh_fec_in!O25/RES_hh_num_in!O25)</f>
        <v>1199.3615606266862</v>
      </c>
      <c r="P25" s="74">
        <f>IF(RES_hh_fec_in!P25=0,0,1000*11630*RES_hh_fec_in!P25/RES_hh_num_in!P25)</f>
        <v>923.99048603238134</v>
      </c>
      <c r="Q25" s="74">
        <f>IF(RES_hh_fec_in!Q25=0,0,1000*11630*RES_hh_fec_in!Q25/RES_hh_num_in!Q25)</f>
        <v>984.67452294229577</v>
      </c>
      <c r="R25" s="74">
        <f>IF(RES_hh_fec_in!R25=0,0,1000*11630*RES_hh_fec_in!R25/RES_hh_num_in!R25)</f>
        <v>744.81461143538536</v>
      </c>
      <c r="S25" s="74">
        <f>IF(RES_hh_fec_in!S25=0,0,1000*11630*RES_hh_fec_in!S25/RES_hh_num_in!S25)</f>
        <v>787.21711284203286</v>
      </c>
      <c r="T25" s="74">
        <f>IF(RES_hh_fec_in!T25=0,0,1000*11630*RES_hh_fec_in!T25/RES_hh_num_in!T25)</f>
        <v>1135.4982715818958</v>
      </c>
      <c r="U25" s="74">
        <f>IF(RES_hh_fec_in!U25=0,0,1000*11630*RES_hh_fec_in!U25/RES_hh_num_in!U25)</f>
        <v>1377.7461940944963</v>
      </c>
      <c r="V25" s="74">
        <f>IF(RES_hh_fec_in!V25=0,0,1000*11630*RES_hh_fec_in!V25/RES_hh_num_in!V25)</f>
        <v>1253.1722783037815</v>
      </c>
      <c r="W25" s="74">
        <f>IF(RES_hh_fec_in!W25=0,0,1000*11630*RES_hh_fec_in!W25/RES_hh_num_in!W25)</f>
        <v>1245.493504103521</v>
      </c>
      <c r="X25" s="74">
        <f>IF(RES_hh_fec_in!X25=0,0,1000*11630*RES_hh_fec_in!X25/RES_hh_num_in!X25)</f>
        <v>1113.2741840213794</v>
      </c>
      <c r="Y25" s="74">
        <f>IF(RES_hh_fec_in!Y25=0,0,1000*11630*RES_hh_fec_in!Y25/RES_hh_num_in!Y25)</f>
        <v>1128.905274989087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635.90178235744906</v>
      </c>
      <c r="E26" s="77">
        <f>IF(RES_hh_fec_in!E26=0,0,1000*11630*RES_hh_fec_in!E26/RES_hh_num_in!E26)</f>
        <v>620.98621132450069</v>
      </c>
      <c r="F26" s="77">
        <f>IF(RES_hh_fec_in!F26=0,0,1000*11630*RES_hh_fec_in!F26/RES_hh_num_in!F26)</f>
        <v>748.42161304285605</v>
      </c>
      <c r="G26" s="77">
        <f>IF(RES_hh_fec_in!G26=0,0,1000*11630*RES_hh_fec_in!G26/RES_hh_num_in!G26)</f>
        <v>770.32360496622528</v>
      </c>
      <c r="H26" s="77">
        <f>IF(RES_hh_fec_in!H26=0,0,1000*11630*RES_hh_fec_in!H26/RES_hh_num_in!H26)</f>
        <v>793.07925304037474</v>
      </c>
      <c r="I26" s="77">
        <f>IF(RES_hh_fec_in!I26=0,0,1000*11630*RES_hh_fec_in!I26/RES_hh_num_in!I26)</f>
        <v>780.04724803654517</v>
      </c>
      <c r="J26" s="77">
        <f>IF(RES_hh_fec_in!J26=0,0,1000*11630*RES_hh_fec_in!J26/RES_hh_num_in!J26)</f>
        <v>769.53017656286829</v>
      </c>
      <c r="K26" s="77">
        <f>IF(RES_hh_fec_in!K26=0,0,1000*11630*RES_hh_fec_in!K26/RES_hh_num_in!K26)</f>
        <v>348.8382557343545</v>
      </c>
      <c r="L26" s="77">
        <f>IF(RES_hh_fec_in!L26=0,0,1000*11630*RES_hh_fec_in!L26/RES_hh_num_in!L26)</f>
        <v>759.89534287565436</v>
      </c>
      <c r="M26" s="77">
        <f>IF(RES_hh_fec_in!M26=0,0,1000*11630*RES_hh_fec_in!M26/RES_hh_num_in!M26)</f>
        <v>701.58353604012154</v>
      </c>
      <c r="N26" s="77">
        <f>IF(RES_hh_fec_in!N26=0,0,1000*11630*RES_hh_fec_in!N26/RES_hh_num_in!N26)</f>
        <v>679.02392128638814</v>
      </c>
      <c r="O26" s="77">
        <f>IF(RES_hh_fec_in!O26=0,0,1000*11630*RES_hh_fec_in!O26/RES_hh_num_in!O26)</f>
        <v>710.09200138226527</v>
      </c>
      <c r="P26" s="77">
        <f>IF(RES_hh_fec_in!P26=0,0,1000*11630*RES_hh_fec_in!P26/RES_hh_num_in!P26)</f>
        <v>727.08527688888501</v>
      </c>
      <c r="Q26" s="77">
        <f>IF(RES_hh_fec_in!Q26=0,0,1000*11630*RES_hh_fec_in!Q26/RES_hh_num_in!Q26)</f>
        <v>747.55740789987931</v>
      </c>
      <c r="R26" s="77">
        <f>IF(RES_hh_fec_in!R26=0,0,1000*11630*RES_hh_fec_in!R26/RES_hh_num_in!R26)</f>
        <v>744.66288820279408</v>
      </c>
      <c r="S26" s="77">
        <f>IF(RES_hh_fec_in!S26=0,0,1000*11630*RES_hh_fec_in!S26/RES_hh_num_in!S26)</f>
        <v>758.33127056899673</v>
      </c>
      <c r="T26" s="77">
        <f>IF(RES_hh_fec_in!T26=0,0,1000*11630*RES_hh_fec_in!T26/RES_hh_num_in!T26)</f>
        <v>779.61380071281303</v>
      </c>
      <c r="U26" s="77">
        <f>IF(RES_hh_fec_in!U26=0,0,1000*11630*RES_hh_fec_in!U26/RES_hh_num_in!U26)</f>
        <v>820.58020941117661</v>
      </c>
      <c r="V26" s="77">
        <f>IF(RES_hh_fec_in!V26=0,0,1000*11630*RES_hh_fec_in!V26/RES_hh_num_in!V26)</f>
        <v>855.07304562212676</v>
      </c>
      <c r="W26" s="77">
        <f>IF(RES_hh_fec_in!W26=0,0,1000*11630*RES_hh_fec_in!W26/RES_hh_num_in!W26)</f>
        <v>715.70761661579354</v>
      </c>
      <c r="X26" s="77">
        <f>IF(RES_hh_fec_in!X26=0,0,1000*11630*RES_hh_fec_in!X26/RES_hh_num_in!X26)</f>
        <v>612.58802435282394</v>
      </c>
      <c r="Y26" s="77">
        <f>IF(RES_hh_fec_in!Y26=0,0,1000*11630*RES_hh_fec_in!Y26/RES_hh_num_in!Y26)</f>
        <v>588.60237811298987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1022.2075651229219</v>
      </c>
      <c r="D27" s="69">
        <f>IF(RES_hh_fec_in!D27=0,0,1000*11630*RES_hh_fec_in!D27/RES_hh_num_in!D27)</f>
        <v>991.37620459492496</v>
      </c>
      <c r="E27" s="69">
        <f>IF(RES_hh_fec_in!E27=0,0,1000*11630*RES_hh_fec_in!E27/RES_hh_num_in!E27)</f>
        <v>950.35057812945149</v>
      </c>
      <c r="F27" s="69">
        <f>IF(RES_hh_fec_in!F27=0,0,1000*11630*RES_hh_fec_in!F27/RES_hh_num_in!F27)</f>
        <v>1083.5056146679794</v>
      </c>
      <c r="G27" s="69">
        <f>IF(RES_hh_fec_in!G27=0,0,1000*11630*RES_hh_fec_in!G27/RES_hh_num_in!G27)</f>
        <v>1065.625377567434</v>
      </c>
      <c r="H27" s="69">
        <f>IF(RES_hh_fec_in!H27=0,0,1000*11630*RES_hh_fec_in!H27/RES_hh_num_in!H27)</f>
        <v>949.52214620080724</v>
      </c>
      <c r="I27" s="69">
        <f>IF(RES_hh_fec_in!I27=0,0,1000*11630*RES_hh_fec_in!I27/RES_hh_num_in!I27)</f>
        <v>897.37994387536685</v>
      </c>
      <c r="J27" s="69">
        <f>IF(RES_hh_fec_in!J27=0,0,1000*11630*RES_hh_fec_in!J27/RES_hh_num_in!J27)</f>
        <v>1008.3422696547708</v>
      </c>
      <c r="K27" s="69">
        <f>IF(RES_hh_fec_in!K27=0,0,1000*11630*RES_hh_fec_in!K27/RES_hh_num_in!K27)</f>
        <v>1006.9021021387258</v>
      </c>
      <c r="L27" s="69">
        <f>IF(RES_hh_fec_in!L27=0,0,1000*11630*RES_hh_fec_in!L27/RES_hh_num_in!L27)</f>
        <v>1009.2864660126373</v>
      </c>
      <c r="M27" s="69">
        <f>IF(RES_hh_fec_in!M27=0,0,1000*11630*RES_hh_fec_in!M27/RES_hh_num_in!M27)</f>
        <v>963.52867427244053</v>
      </c>
      <c r="N27" s="69">
        <f>IF(RES_hh_fec_in!N27=0,0,1000*11630*RES_hh_fec_in!N27/RES_hh_num_in!N27)</f>
        <v>921.45606714092355</v>
      </c>
      <c r="O27" s="69">
        <f>IF(RES_hh_fec_in!O27=0,0,1000*11630*RES_hh_fec_in!O27/RES_hh_num_in!O27)</f>
        <v>1002.3963919488774</v>
      </c>
      <c r="P27" s="69">
        <f>IF(RES_hh_fec_in!P27=0,0,1000*11630*RES_hh_fec_in!P27/RES_hh_num_in!P27)</f>
        <v>914.66739491383942</v>
      </c>
      <c r="Q27" s="69">
        <f>IF(RES_hh_fec_in!Q27=0,0,1000*11630*RES_hh_fec_in!Q27/RES_hh_num_in!Q27)</f>
        <v>999.0228122690404</v>
      </c>
      <c r="R27" s="69">
        <f>IF(RES_hh_fec_in!R27=0,0,1000*11630*RES_hh_fec_in!R27/RES_hh_num_in!R27)</f>
        <v>1021.2403027241248</v>
      </c>
      <c r="S27" s="69">
        <f>IF(RES_hh_fec_in!S27=0,0,1000*11630*RES_hh_fec_in!S27/RES_hh_num_in!S27)</f>
        <v>885.12411759631993</v>
      </c>
      <c r="T27" s="69">
        <f>IF(RES_hh_fec_in!T27=0,0,1000*11630*RES_hh_fec_in!T27/RES_hh_num_in!T27)</f>
        <v>830.60741377308261</v>
      </c>
      <c r="U27" s="69">
        <f>IF(RES_hh_fec_in!U27=0,0,1000*11630*RES_hh_fec_in!U27/RES_hh_num_in!U27)</f>
        <v>771.55532863233339</v>
      </c>
      <c r="V27" s="69">
        <f>IF(RES_hh_fec_in!V27=0,0,1000*11630*RES_hh_fec_in!V27/RES_hh_num_in!V27)</f>
        <v>712.10412706198383</v>
      </c>
      <c r="W27" s="69">
        <f>IF(RES_hh_fec_in!W27=0,0,1000*11630*RES_hh_fec_in!W27/RES_hh_num_in!W27)</f>
        <v>671.05825777573557</v>
      </c>
      <c r="X27" s="69">
        <f>IF(RES_hh_fec_in!X27=0,0,1000*11630*RES_hh_fec_in!X27/RES_hh_num_in!X27)</f>
        <v>601.83446112625234</v>
      </c>
      <c r="Y27" s="69">
        <f>IF(RES_hh_fec_in!Y27=0,0,1000*11630*RES_hh_fec_in!Y27/RES_hh_num_in!Y27)</f>
        <v>586.64705649593338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1114.4623783461054</v>
      </c>
      <c r="D29" s="72">
        <f>IF(RES_hh_fec_in!D29=0,0,1000*11630*RES_hh_fec_in!D29/RES_hh_num_in!D29)</f>
        <v>1074.5121263198307</v>
      </c>
      <c r="E29" s="72">
        <f>IF(RES_hh_fec_in!E29=0,0,1000*11630*RES_hh_fec_in!E29/RES_hh_num_in!E29)</f>
        <v>982.79571822623882</v>
      </c>
      <c r="F29" s="72">
        <f>IF(RES_hh_fec_in!F29=0,0,1000*11630*RES_hh_fec_in!F29/RES_hh_num_in!F29)</f>
        <v>1153.296607079837</v>
      </c>
      <c r="G29" s="72">
        <f>IF(RES_hh_fec_in!G29=0,0,1000*11630*RES_hh_fec_in!G29/RES_hh_num_in!G29)</f>
        <v>1116.4272864600098</v>
      </c>
      <c r="H29" s="72">
        <f>IF(RES_hh_fec_in!H29=0,0,1000*11630*RES_hh_fec_in!H29/RES_hh_num_in!H29)</f>
        <v>972.70577110183478</v>
      </c>
      <c r="I29" s="72">
        <f>IF(RES_hh_fec_in!I29=0,0,1000*11630*RES_hh_fec_in!I29/RES_hh_num_in!I29)</f>
        <v>907.64438096785443</v>
      </c>
      <c r="J29" s="72">
        <f>IF(RES_hh_fec_in!J29=0,0,1000*11630*RES_hh_fec_in!J29/RES_hh_num_in!J29)</f>
        <v>1042.2578982872781</v>
      </c>
      <c r="K29" s="72">
        <f>IF(RES_hh_fec_in!K29=0,0,1000*11630*RES_hh_fec_in!K29/RES_hh_num_in!K29)</f>
        <v>1119.1281886360448</v>
      </c>
      <c r="L29" s="72">
        <f>IF(RES_hh_fec_in!L29=0,0,1000*11630*RES_hh_fec_in!L29/RES_hh_num_in!L29)</f>
        <v>1054.9374701194522</v>
      </c>
      <c r="M29" s="72">
        <f>IF(RES_hh_fec_in!M29=0,0,1000*11630*RES_hh_fec_in!M29/RES_hh_num_in!M29)</f>
        <v>985.42830948607377</v>
      </c>
      <c r="N29" s="72">
        <f>IF(RES_hh_fec_in!N29=0,0,1000*11630*RES_hh_fec_in!N29/RES_hh_num_in!N29)</f>
        <v>988.64223252296097</v>
      </c>
      <c r="O29" s="72">
        <f>IF(RES_hh_fec_in!O29=0,0,1000*11630*RES_hh_fec_in!O29/RES_hh_num_in!O29)</f>
        <v>1078.7076106428228</v>
      </c>
      <c r="P29" s="72">
        <f>IF(RES_hh_fec_in!P29=0,0,1000*11630*RES_hh_fec_in!P29/RES_hh_num_in!P29)</f>
        <v>1009.6003930760209</v>
      </c>
      <c r="Q29" s="72">
        <f>IF(RES_hh_fec_in!Q29=0,0,1000*11630*RES_hh_fec_in!Q29/RES_hh_num_in!Q29)</f>
        <v>1063.4115802927956</v>
      </c>
      <c r="R29" s="72">
        <f>IF(RES_hh_fec_in!R29=0,0,1000*11630*RES_hh_fec_in!R29/RES_hh_num_in!R29)</f>
        <v>1009.0864436195913</v>
      </c>
      <c r="S29" s="72">
        <f>IF(RES_hh_fec_in!S29=0,0,1000*11630*RES_hh_fec_in!S29/RES_hh_num_in!S29)</f>
        <v>938.43679866830871</v>
      </c>
      <c r="T29" s="72">
        <f>IF(RES_hh_fec_in!T29=0,0,1000*11630*RES_hh_fec_in!T29/RES_hh_num_in!T29)</f>
        <v>903.03669441510078</v>
      </c>
      <c r="U29" s="72">
        <f>IF(RES_hh_fec_in!U29=0,0,1000*11630*RES_hh_fec_in!U29/RES_hh_num_in!U29)</f>
        <v>822.82428097527259</v>
      </c>
      <c r="V29" s="72">
        <f>IF(RES_hh_fec_in!V29=0,0,1000*11630*RES_hh_fec_in!V29/RES_hh_num_in!V29)</f>
        <v>807.90051901215338</v>
      </c>
      <c r="W29" s="72">
        <f>IF(RES_hh_fec_in!W29=0,0,1000*11630*RES_hh_fec_in!W29/RES_hh_num_in!W29)</f>
        <v>789.31391730373775</v>
      </c>
      <c r="X29" s="72">
        <f>IF(RES_hh_fec_in!X29=0,0,1000*11630*RES_hh_fec_in!X29/RES_hh_num_in!X29)</f>
        <v>639.70237877648719</v>
      </c>
      <c r="Y29" s="72">
        <f>IF(RES_hh_fec_in!Y29=0,0,1000*11630*RES_hh_fec_in!Y29/RES_hh_num_in!Y29)</f>
        <v>679.00456323153571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X30" s="72">
        <f>IF(RES_hh_fec_in!X30=0,0,1000*11630*RES_hh_fec_in!X30/RES_hh_num_in!X30)</f>
        <v>0</v>
      </c>
      <c r="Y30" s="72">
        <f>IF(RES_hh_fec_in!Y30=0,0,1000*11630*RES_hh_fec_in!Y30/RES_hh_num_in!Y30)</f>
        <v>0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640.37840822849739</v>
      </c>
      <c r="D32" s="77">
        <f>IF(RES_hh_fec_in!D32=0,0,1000*11630*RES_hh_fec_in!D32/RES_hh_num_in!D32)</f>
        <v>855.27008878028039</v>
      </c>
      <c r="E32" s="77">
        <f>IF(RES_hh_fec_in!E32=0,0,1000*11630*RES_hh_fec_in!E32/RES_hh_num_in!E32)</f>
        <v>888.96850036330329</v>
      </c>
      <c r="F32" s="77">
        <f>IF(RES_hh_fec_in!F32=0,0,1000*11630*RES_hh_fec_in!F32/RES_hh_num_in!F32)</f>
        <v>875.35584859444407</v>
      </c>
      <c r="G32" s="77">
        <f>IF(RES_hh_fec_in!G32=0,0,1000*11630*RES_hh_fec_in!G32/RES_hh_num_in!G32)</f>
        <v>861.99338237630991</v>
      </c>
      <c r="H32" s="77">
        <f>IF(RES_hh_fec_in!H32=0,0,1000*11630*RES_hh_fec_in!H32/RES_hh_num_in!H32)</f>
        <v>821.22472198629021</v>
      </c>
      <c r="I32" s="77">
        <f>IF(RES_hh_fec_in!I32=0,0,1000*11630*RES_hh_fec_in!I32/RES_hh_num_in!I32)</f>
        <v>741.40142141344484</v>
      </c>
      <c r="J32" s="77">
        <f>IF(RES_hh_fec_in!J32=0,0,1000*11630*RES_hh_fec_in!J32/RES_hh_num_in!J32)</f>
        <v>703.10161196220531</v>
      </c>
      <c r="K32" s="77">
        <f>IF(RES_hh_fec_in!K32=0,0,1000*11630*RES_hh_fec_in!K32/RES_hh_num_in!K32)</f>
        <v>649.1713300282247</v>
      </c>
      <c r="L32" s="77">
        <f>IF(RES_hh_fec_in!L32=0,0,1000*11630*RES_hh_fec_in!L32/RES_hh_num_in!L32)</f>
        <v>936.34621948501081</v>
      </c>
      <c r="M32" s="77">
        <f>IF(RES_hh_fec_in!M32=0,0,1000*11630*RES_hh_fec_in!M32/RES_hh_num_in!M32)</f>
        <v>914.74302536576226</v>
      </c>
      <c r="N32" s="77">
        <f>IF(RES_hh_fec_in!N32=0,0,1000*11630*RES_hh_fec_in!N32/RES_hh_num_in!N32)</f>
        <v>553.89145716644794</v>
      </c>
      <c r="O32" s="77">
        <f>IF(RES_hh_fec_in!O32=0,0,1000*11630*RES_hh_fec_in!O32/RES_hh_num_in!O32)</f>
        <v>808.8720762411084</v>
      </c>
      <c r="P32" s="77">
        <f>IF(RES_hh_fec_in!P32=0,0,1000*11630*RES_hh_fec_in!P32/RES_hh_num_in!P32)</f>
        <v>750.36505561092679</v>
      </c>
      <c r="Q32" s="77">
        <f>IF(RES_hh_fec_in!Q32=0,0,1000*11630*RES_hh_fec_in!Q32/RES_hh_num_in!Q32)</f>
        <v>831.55701843064674</v>
      </c>
      <c r="R32" s="77">
        <f>IF(RES_hh_fec_in!R32=0,0,1000*11630*RES_hh_fec_in!R32/RES_hh_num_in!R32)</f>
        <v>1065.3633037090142</v>
      </c>
      <c r="S32" s="77">
        <f>IF(RES_hh_fec_in!S32=0,0,1000*11630*RES_hh_fec_in!S32/RES_hh_num_in!S32)</f>
        <v>436.03807092881408</v>
      </c>
      <c r="T32" s="77">
        <f>IF(RES_hh_fec_in!T32=0,0,1000*11630*RES_hh_fec_in!T32/RES_hh_num_in!T32)</f>
        <v>607.58259912290748</v>
      </c>
      <c r="U32" s="77">
        <f>IF(RES_hh_fec_in!U32=0,0,1000*11630*RES_hh_fec_in!U32/RES_hh_num_in!U32)</f>
        <v>624.22153486022228</v>
      </c>
      <c r="V32" s="77">
        <f>IF(RES_hh_fec_in!V32=0,0,1000*11630*RES_hh_fec_in!V32/RES_hh_num_in!V32)</f>
        <v>546.1366647483153</v>
      </c>
      <c r="W32" s="77">
        <f>IF(RES_hh_fec_in!W32=0,0,1000*11630*RES_hh_fec_in!W32/RES_hh_num_in!W32)</f>
        <v>464.83794756402705</v>
      </c>
      <c r="X32" s="77">
        <f>IF(RES_hh_fec_in!X32=0,0,1000*11630*RES_hh_fec_in!X32/RES_hh_num_in!X32)</f>
        <v>542.79963930087695</v>
      </c>
      <c r="Y32" s="77">
        <f>IF(RES_hh_fec_in!Y32=0,0,1000*11630*RES_hh_fec_in!Y32/RES_hh_num_in!Y32)</f>
        <v>476.96815549421609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4097.9138268073029</v>
      </c>
      <c r="D3" s="65">
        <f>IF(RES_hh_tes_in!D3=0,0,1000*11630*RES_hh_tes_in!D3/RES_hh_num_in!D3)</f>
        <v>2491.7080739881399</v>
      </c>
      <c r="E3" s="65">
        <f>IF(RES_hh_tes_in!E3=0,0,1000*11630*RES_hh_tes_in!E3/RES_hh_num_in!E3)</f>
        <v>2515.935962602066</v>
      </c>
      <c r="F3" s="65">
        <f>IF(RES_hh_tes_in!F3=0,0,1000*11630*RES_hh_tes_in!F3/RES_hh_num_in!F3)</f>
        <v>3226.198877622086</v>
      </c>
      <c r="G3" s="65">
        <f>IF(RES_hh_tes_in!G3=0,0,1000*11630*RES_hh_tes_in!G3/RES_hh_num_in!G3)</f>
        <v>2346.8131682004928</v>
      </c>
      <c r="H3" s="65">
        <f>IF(RES_hh_tes_in!H3=0,0,1000*11630*RES_hh_tes_in!H3/RES_hh_num_in!H3)</f>
        <v>2565.4117637206468</v>
      </c>
      <c r="I3" s="65">
        <f>IF(RES_hh_tes_in!I3=0,0,1000*11630*RES_hh_tes_in!I3/RES_hh_num_in!I3)</f>
        <v>3481.7430080275276</v>
      </c>
      <c r="J3" s="65">
        <f>IF(RES_hh_tes_in!J3=0,0,1000*11630*RES_hh_tes_in!J3/RES_hh_num_in!J3)</f>
        <v>3466.8455634156458</v>
      </c>
      <c r="K3" s="65">
        <f>IF(RES_hh_tes_in!K3=0,0,1000*11630*RES_hh_tes_in!K3/RES_hh_num_in!K3)</f>
        <v>3593.3460205552724</v>
      </c>
      <c r="L3" s="65">
        <f>IF(RES_hh_tes_in!L3=0,0,1000*11630*RES_hh_tes_in!L3/RES_hh_num_in!L3)</f>
        <v>3270.5863786404593</v>
      </c>
      <c r="M3" s="65">
        <f>IF(RES_hh_tes_in!M3=0,0,1000*11630*RES_hh_tes_in!M3/RES_hh_num_in!M3)</f>
        <v>3068.1542245050668</v>
      </c>
      <c r="N3" s="65">
        <f>IF(RES_hh_tes_in!N3=0,0,1000*11630*RES_hh_tes_in!N3/RES_hh_num_in!N3)</f>
        <v>3986.7245292497369</v>
      </c>
      <c r="O3" s="65">
        <f>IF(RES_hh_tes_in!O3=0,0,1000*11630*RES_hh_tes_in!O3/RES_hh_num_in!O3)</f>
        <v>3451.3370524935394</v>
      </c>
      <c r="P3" s="65">
        <f>IF(RES_hh_tes_in!P3=0,0,1000*11630*RES_hh_tes_in!P3/RES_hh_num_in!P3)</f>
        <v>2854.9176929491673</v>
      </c>
      <c r="Q3" s="65">
        <f>IF(RES_hh_tes_in!Q3=0,0,1000*11630*RES_hh_tes_in!Q3/RES_hh_num_in!Q3)</f>
        <v>4027.5269186416504</v>
      </c>
      <c r="R3" s="65">
        <f>IF(RES_hh_tes_in!R3=0,0,1000*11630*RES_hh_tes_in!R3/RES_hh_num_in!R3)</f>
        <v>3404.6266656680041</v>
      </c>
      <c r="S3" s="65">
        <f>IF(RES_hh_tes_in!S3=0,0,1000*11630*RES_hh_tes_in!S3/RES_hh_num_in!S3)</f>
        <v>5363.7239271350554</v>
      </c>
      <c r="T3" s="65">
        <f>IF(RES_hh_tes_in!T3=0,0,1000*11630*RES_hh_tes_in!T3/RES_hh_num_in!T3)</f>
        <v>4444.006337846693</v>
      </c>
      <c r="U3" s="65">
        <f>IF(RES_hh_tes_in!U3=0,0,1000*11630*RES_hh_tes_in!U3/RES_hh_num_in!U3)</f>
        <v>5069.4789075287563</v>
      </c>
      <c r="V3" s="65">
        <f>IF(RES_hh_tes_in!V3=0,0,1000*11630*RES_hh_tes_in!V3/RES_hh_num_in!V3)</f>
        <v>5782.7176132912009</v>
      </c>
      <c r="W3" s="65">
        <f>IF(RES_hh_tes_in!W3=0,0,1000*11630*RES_hh_tes_in!W3/RES_hh_num_in!W3)</f>
        <v>8605.5785820941128</v>
      </c>
      <c r="X3" s="65">
        <f>IF(RES_hh_tes_in!X3=0,0,1000*11630*RES_hh_tes_in!X3/RES_hh_num_in!X3)</f>
        <v>6326.3383100759656</v>
      </c>
      <c r="Y3" s="65">
        <f>IF(RES_hh_tes_in!Y3=0,0,1000*11630*RES_hh_tes_in!Y3/RES_hh_num_in!Y3)</f>
        <v>3831.2085736373206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222.43467308533104</v>
      </c>
      <c r="D4" s="69">
        <f>IF(RES_hh_tes_in!D4=0,0,1000*11630*RES_hh_tes_in!D4/RES_hh_num_in!D4)</f>
        <v>306.32827373344429</v>
      </c>
      <c r="E4" s="69">
        <f>IF(RES_hh_tes_in!E4=0,0,1000*11630*RES_hh_tes_in!E4/RES_hh_num_in!E4)</f>
        <v>425.85907450233611</v>
      </c>
      <c r="F4" s="69">
        <f>IF(RES_hh_tes_in!F4=0,0,1000*11630*RES_hh_tes_in!F4/RES_hh_num_in!F4)</f>
        <v>404.11561299387591</v>
      </c>
      <c r="G4" s="69">
        <f>IF(RES_hh_tes_in!G4=0,0,1000*11630*RES_hh_tes_in!G4/RES_hh_num_in!G4)</f>
        <v>367.38535985331248</v>
      </c>
      <c r="H4" s="69">
        <f>IF(RES_hh_tes_in!H4=0,0,1000*11630*RES_hh_tes_in!H4/RES_hh_num_in!H4)</f>
        <v>420.25421556306674</v>
      </c>
      <c r="I4" s="69">
        <f>IF(RES_hh_tes_in!I4=0,0,1000*11630*RES_hh_tes_in!I4/RES_hh_num_in!I4)</f>
        <v>434.95053256309455</v>
      </c>
      <c r="J4" s="69">
        <f>IF(RES_hh_tes_in!J4=0,0,1000*11630*RES_hh_tes_in!J4/RES_hh_num_in!J4)</f>
        <v>401.10923038108473</v>
      </c>
      <c r="K4" s="69">
        <f>IF(RES_hh_tes_in!K4=0,0,1000*11630*RES_hh_tes_in!K4/RES_hh_num_in!K4)</f>
        <v>362.30115593282136</v>
      </c>
      <c r="L4" s="69">
        <f>IF(RES_hh_tes_in!L4=0,0,1000*11630*RES_hh_tes_in!L4/RES_hh_num_in!L4)</f>
        <v>604.6396283662159</v>
      </c>
      <c r="M4" s="69">
        <f>IF(RES_hh_tes_in!M4=0,0,1000*11630*RES_hh_tes_in!M4/RES_hh_num_in!M4)</f>
        <v>456.79993823525854</v>
      </c>
      <c r="N4" s="69">
        <f>IF(RES_hh_tes_in!N4=0,0,1000*11630*RES_hh_tes_in!N4/RES_hh_num_in!N4)</f>
        <v>551.751095864077</v>
      </c>
      <c r="O4" s="69">
        <f>IF(RES_hh_tes_in!O4=0,0,1000*11630*RES_hh_tes_in!O4/RES_hh_num_in!O4)</f>
        <v>561.40254556150273</v>
      </c>
      <c r="P4" s="69">
        <f>IF(RES_hh_tes_in!P4=0,0,1000*11630*RES_hh_tes_in!P4/RES_hh_num_in!P4)</f>
        <v>527.85353025274912</v>
      </c>
      <c r="Q4" s="69">
        <f>IF(RES_hh_tes_in!Q4=0,0,1000*11630*RES_hh_tes_in!Q4/RES_hh_num_in!Q4)</f>
        <v>659.63061627922252</v>
      </c>
      <c r="R4" s="69">
        <f>IF(RES_hh_tes_in!R4=0,0,1000*11630*RES_hh_tes_in!R4/RES_hh_num_in!R4)</f>
        <v>511.14645946362492</v>
      </c>
      <c r="S4" s="69">
        <f>IF(RES_hh_tes_in!S4=0,0,1000*11630*RES_hh_tes_in!S4/RES_hh_num_in!S4)</f>
        <v>828.04162398887706</v>
      </c>
      <c r="T4" s="69">
        <f>IF(RES_hh_tes_in!T4=0,0,1000*11630*RES_hh_tes_in!T4/RES_hh_num_in!T4)</f>
        <v>757.33570452870504</v>
      </c>
      <c r="U4" s="69">
        <f>IF(RES_hh_tes_in!U4=0,0,1000*11630*RES_hh_tes_in!U4/RES_hh_num_in!U4)</f>
        <v>814.2796309481032</v>
      </c>
      <c r="V4" s="69">
        <f>IF(RES_hh_tes_in!V4=0,0,1000*11630*RES_hh_tes_in!V4/RES_hh_num_in!V4)</f>
        <v>849.27875791005204</v>
      </c>
      <c r="W4" s="69">
        <f>IF(RES_hh_tes_in!W4=0,0,1000*11630*RES_hh_tes_in!W4/RES_hh_num_in!W4)</f>
        <v>984.89186611622597</v>
      </c>
      <c r="X4" s="69">
        <f>IF(RES_hh_tes_in!X4=0,0,1000*11630*RES_hh_tes_in!X4/RES_hh_num_in!X4)</f>
        <v>1071.0660360743484</v>
      </c>
      <c r="Y4" s="69">
        <f>IF(RES_hh_tes_in!Y4=0,0,1000*11630*RES_hh_tes_in!Y4/RES_hh_num_in!Y4)</f>
        <v>1110.6045548115146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233.58210335353451</v>
      </c>
      <c r="D6" s="72">
        <f>IF(RES_hh_tes_in!D6=0,0,1000*11630*RES_hh_tes_in!D6/RES_hh_num_in!D6)</f>
        <v>330.72668440223481</v>
      </c>
      <c r="E6" s="72">
        <f>IF(RES_hh_tes_in!E6=0,0,1000*11630*RES_hh_tes_in!E6/RES_hh_num_in!E6)</f>
        <v>420.75958292413327</v>
      </c>
      <c r="F6" s="72">
        <f>IF(RES_hh_tes_in!F6=0,0,1000*11630*RES_hh_tes_in!F6/RES_hh_num_in!F6)</f>
        <v>0</v>
      </c>
      <c r="G6" s="72">
        <f>IF(RES_hh_tes_in!G6=0,0,1000*11630*RES_hh_tes_in!G6/RES_hh_num_in!G6)</f>
        <v>384.75672269785088</v>
      </c>
      <c r="H6" s="72">
        <f>IF(RES_hh_tes_in!H6=0,0,1000*11630*RES_hh_tes_in!H6/RES_hh_num_in!H6)</f>
        <v>423.60738991174549</v>
      </c>
      <c r="I6" s="72">
        <f>IF(RES_hh_tes_in!I6=0,0,1000*11630*RES_hh_tes_in!I6/RES_hh_num_in!I6)</f>
        <v>394.55392598817031</v>
      </c>
      <c r="J6" s="72">
        <f>IF(RES_hh_tes_in!J6=0,0,1000*11630*RES_hh_tes_in!J6/RES_hh_num_in!J6)</f>
        <v>368.82047546664768</v>
      </c>
      <c r="K6" s="72">
        <f>IF(RES_hh_tes_in!K6=0,0,1000*11630*RES_hh_tes_in!K6/RES_hh_num_in!K6)</f>
        <v>405.35369428402652</v>
      </c>
      <c r="L6" s="72">
        <f>IF(RES_hh_tes_in!L6=0,0,1000*11630*RES_hh_tes_in!L6/RES_hh_num_in!L6)</f>
        <v>413.7726224731266</v>
      </c>
      <c r="M6" s="72">
        <f>IF(RES_hh_tes_in!M6=0,0,1000*11630*RES_hh_tes_in!M6/RES_hh_num_in!M6)</f>
        <v>402.53375253936821</v>
      </c>
      <c r="N6" s="72">
        <f>IF(RES_hh_tes_in!N6=0,0,1000*11630*RES_hh_tes_in!N6/RES_hh_num_in!N6)</f>
        <v>529.73039919424809</v>
      </c>
      <c r="O6" s="72">
        <f>IF(RES_hh_tes_in!O6=0,0,1000*11630*RES_hh_tes_in!O6/RES_hh_num_in!O6)</f>
        <v>568.93681593805843</v>
      </c>
      <c r="P6" s="72">
        <f>IF(RES_hh_tes_in!P6=0,0,1000*11630*RES_hh_tes_in!P6/RES_hh_num_in!P6)</f>
        <v>525.57909270067171</v>
      </c>
      <c r="Q6" s="72">
        <f>IF(RES_hh_tes_in!Q6=0,0,1000*11630*RES_hh_tes_in!Q6/RES_hh_num_in!Q6)</f>
        <v>726.35518543246394</v>
      </c>
      <c r="R6" s="72">
        <f>IF(RES_hh_tes_in!R6=0,0,1000*11630*RES_hh_tes_in!R6/RES_hh_num_in!R6)</f>
        <v>0</v>
      </c>
      <c r="S6" s="72">
        <f>IF(RES_hh_tes_in!S6=0,0,1000*11630*RES_hh_tes_in!S6/RES_hh_num_in!S6)</f>
        <v>980.44978685172293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1215.1765282099598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241.62911492073223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396.91852395632947</v>
      </c>
      <c r="I7" s="72">
        <f>IF(RES_hh_tes_in!I7=0,0,1000*11630*RES_hh_tes_in!I7/RES_hh_num_in!I7)</f>
        <v>394.35461106574917</v>
      </c>
      <c r="J7" s="72">
        <f>IF(RES_hh_tes_in!J7=0,0,1000*11630*RES_hh_tes_in!J7/RES_hh_num_in!J7)</f>
        <v>398.66732347597792</v>
      </c>
      <c r="K7" s="72">
        <f>IF(RES_hh_tes_in!K7=0,0,1000*11630*RES_hh_tes_in!K7/RES_hh_num_in!K7)</f>
        <v>404.75658141024888</v>
      </c>
      <c r="L7" s="72">
        <f>IF(RES_hh_tes_in!L7=0,0,1000*11630*RES_hh_tes_in!L7/RES_hh_num_in!L7)</f>
        <v>441.05979613566853</v>
      </c>
      <c r="M7" s="72">
        <f>IF(RES_hh_tes_in!M7=0,0,1000*11630*RES_hh_tes_in!M7/RES_hh_num_in!M7)</f>
        <v>464.82104476572994</v>
      </c>
      <c r="N7" s="72">
        <f>IF(RES_hh_tes_in!N7=0,0,1000*11630*RES_hh_tes_in!N7/RES_hh_num_in!N7)</f>
        <v>517.73768717530072</v>
      </c>
      <c r="O7" s="72">
        <f>IF(RES_hh_tes_in!O7=0,0,1000*11630*RES_hh_tes_in!O7/RES_hh_num_in!O7)</f>
        <v>552.09970145848615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867.34453515503333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X8" s="72">
        <f>IF(RES_hh_tes_in!X8=0,0,1000*11630*RES_hh_tes_in!X8/RES_hh_num_in!X8)</f>
        <v>0</v>
      </c>
      <c r="Y8" s="72">
        <f>IF(RES_hh_tes_in!Y8=0,0,1000*11630*RES_hh_tes_in!Y8/RES_hh_num_in!Y8)</f>
        <v>0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0</v>
      </c>
      <c r="D9" s="72">
        <f>IF(RES_hh_tes_in!D9=0,0,1000*11630*RES_hh_tes_in!D9/RES_hh_num_in!D9)</f>
        <v>0</v>
      </c>
      <c r="E9" s="72">
        <f>IF(RES_hh_tes_in!E9=0,0,1000*11630*RES_hh_tes_in!E9/RES_hh_num_in!E9)</f>
        <v>0</v>
      </c>
      <c r="F9" s="72">
        <f>IF(RES_hh_tes_in!F9=0,0,1000*11630*RES_hh_tes_in!F9/RES_hh_num_in!F9)</f>
        <v>0</v>
      </c>
      <c r="G9" s="72">
        <f>IF(RES_hh_tes_in!G9=0,0,1000*11630*RES_hh_tes_in!G9/RES_hh_num_in!G9)</f>
        <v>0</v>
      </c>
      <c r="H9" s="72">
        <f>IF(RES_hh_tes_in!H9=0,0,1000*11630*RES_hh_tes_in!H9/RES_hh_num_in!H9)</f>
        <v>0</v>
      </c>
      <c r="I9" s="72">
        <f>IF(RES_hh_tes_in!I9=0,0,1000*11630*RES_hh_tes_in!I9/RES_hh_num_in!I9)</f>
        <v>0</v>
      </c>
      <c r="J9" s="72">
        <f>IF(RES_hh_tes_in!J9=0,0,1000*11630*RES_hh_tes_in!J9/RES_hh_num_in!J9)</f>
        <v>0</v>
      </c>
      <c r="K9" s="72">
        <f>IF(RES_hh_tes_in!K9=0,0,1000*11630*RES_hh_tes_in!K9/RES_hh_num_in!K9)</f>
        <v>0</v>
      </c>
      <c r="L9" s="72">
        <f>IF(RES_hh_tes_in!L9=0,0,1000*11630*RES_hh_tes_in!L9/RES_hh_num_in!L9)</f>
        <v>696.43631495883972</v>
      </c>
      <c r="M9" s="72">
        <f>IF(RES_hh_tes_in!M9=0,0,1000*11630*RES_hh_tes_in!M9/RES_hh_num_in!M9)</f>
        <v>510.40161512072376</v>
      </c>
      <c r="N9" s="72">
        <f>IF(RES_hh_tes_in!N9=0,0,1000*11630*RES_hh_tes_in!N9/RES_hh_num_in!N9)</f>
        <v>578.08836927275365</v>
      </c>
      <c r="O9" s="72">
        <f>IF(RES_hh_tes_in!O9=0,0,1000*11630*RES_hh_tes_in!O9/RES_hh_num_in!O9)</f>
        <v>506.12685444548794</v>
      </c>
      <c r="P9" s="72">
        <f>IF(RES_hh_tes_in!P9=0,0,1000*11630*RES_hh_tes_in!P9/RES_hh_num_in!P9)</f>
        <v>585.66255825413498</v>
      </c>
      <c r="Q9" s="72">
        <f>IF(RES_hh_tes_in!Q9=0,0,1000*11630*RES_hh_tes_in!Q9/RES_hh_num_in!Q9)</f>
        <v>0</v>
      </c>
      <c r="R9" s="72">
        <f>IF(RES_hh_tes_in!R9=0,0,1000*11630*RES_hh_tes_in!R9/RES_hh_num_in!R9)</f>
        <v>572.60419224734221</v>
      </c>
      <c r="S9" s="72">
        <f>IF(RES_hh_tes_in!S9=0,0,1000*11630*RES_hh_tes_in!S9/RES_hh_num_in!S9)</f>
        <v>0</v>
      </c>
      <c r="T9" s="72">
        <f>IF(RES_hh_tes_in!T9=0,0,1000*11630*RES_hh_tes_in!T9/RES_hh_num_in!T9)</f>
        <v>689.61896708241636</v>
      </c>
      <c r="U9" s="72">
        <f>IF(RES_hh_tes_in!U9=0,0,1000*11630*RES_hh_tes_in!U9/RES_hh_num_in!U9)</f>
        <v>857.15899808550148</v>
      </c>
      <c r="V9" s="72">
        <f>IF(RES_hh_tes_in!V9=0,0,1000*11630*RES_hh_tes_in!V9/RES_hh_num_in!V9)</f>
        <v>0</v>
      </c>
      <c r="W9" s="72">
        <f>IF(RES_hh_tes_in!W9=0,0,1000*11630*RES_hh_tes_in!W9/RES_hh_num_in!W9)</f>
        <v>0</v>
      </c>
      <c r="X9" s="72">
        <f>IF(RES_hh_tes_in!X9=0,0,1000*11630*RES_hh_tes_in!X9/RES_hh_num_in!X9)</f>
        <v>0</v>
      </c>
      <c r="Y9" s="72">
        <f>IF(RES_hh_tes_in!Y9=0,0,1000*11630*RES_hh_tes_in!Y9/RES_hh_num_in!Y9)</f>
        <v>0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211.79675294170974</v>
      </c>
      <c r="D12" s="72">
        <f>IF(RES_hh_tes_in!D12=0,0,1000*11630*RES_hh_tes_in!D12/RES_hh_num_in!D12)</f>
        <v>288.57361222865558</v>
      </c>
      <c r="E12" s="72">
        <f>IF(RES_hh_tes_in!E12=0,0,1000*11630*RES_hh_tes_in!E12/RES_hh_num_in!E12)</f>
        <v>432.73987404121726</v>
      </c>
      <c r="F12" s="72">
        <f>IF(RES_hh_tes_in!F12=0,0,1000*11630*RES_hh_tes_in!F12/RES_hh_num_in!F12)</f>
        <v>401.9564609868703</v>
      </c>
      <c r="G12" s="72">
        <f>IF(RES_hh_tes_in!G12=0,0,1000*11630*RES_hh_tes_in!G12/RES_hh_num_in!G12)</f>
        <v>366.73012969138864</v>
      </c>
      <c r="H12" s="72">
        <f>IF(RES_hh_tes_in!H12=0,0,1000*11630*RES_hh_tes_in!H12/RES_hh_num_in!H12)</f>
        <v>417.47204356982149</v>
      </c>
      <c r="I12" s="72">
        <f>IF(RES_hh_tes_in!I12=0,0,1000*11630*RES_hh_tes_in!I12/RES_hh_num_in!I12)</f>
        <v>441.32023471091111</v>
      </c>
      <c r="J12" s="72">
        <f>IF(RES_hh_tes_in!J12=0,0,1000*11630*RES_hh_tes_in!J12/RES_hh_num_in!J12)</f>
        <v>398.70167705256932</v>
      </c>
      <c r="K12" s="72">
        <f>IF(RES_hh_tes_in!K12=0,0,1000*11630*RES_hh_tes_in!K12/RES_hh_num_in!K12)</f>
        <v>339.01047079944175</v>
      </c>
      <c r="L12" s="72">
        <f>IF(RES_hh_tes_in!L12=0,0,1000*11630*RES_hh_tes_in!L12/RES_hh_num_in!L12)</f>
        <v>497.82522473960762</v>
      </c>
      <c r="M12" s="72">
        <f>IF(RES_hh_tes_in!M12=0,0,1000*11630*RES_hh_tes_in!M12/RES_hh_num_in!M12)</f>
        <v>467.87123468026397</v>
      </c>
      <c r="N12" s="72">
        <f>IF(RES_hh_tes_in!N12=0,0,1000*11630*RES_hh_tes_in!N12/RES_hh_num_in!N12)</f>
        <v>557.87625901637932</v>
      </c>
      <c r="O12" s="72">
        <f>IF(RES_hh_tes_in!O12=0,0,1000*11630*RES_hh_tes_in!O12/RES_hh_num_in!O12)</f>
        <v>545.71555985081716</v>
      </c>
      <c r="P12" s="72">
        <f>IF(RES_hh_tes_in!P12=0,0,1000*11630*RES_hh_tes_in!P12/RES_hh_num_in!P12)</f>
        <v>519.84816320092625</v>
      </c>
      <c r="Q12" s="72">
        <f>IF(RES_hh_tes_in!Q12=0,0,1000*11630*RES_hh_tes_in!Q12/RES_hh_num_in!Q12)</f>
        <v>686.65499708192021</v>
      </c>
      <c r="R12" s="72">
        <f>IF(RES_hh_tes_in!R12=0,0,1000*11630*RES_hh_tes_in!R12/RES_hh_num_in!R12)</f>
        <v>559.1729426393847</v>
      </c>
      <c r="S12" s="72">
        <f>IF(RES_hh_tes_in!S12=0,0,1000*11630*RES_hh_tes_in!S12/RES_hh_num_in!S12)</f>
        <v>749.31038867561472</v>
      </c>
      <c r="T12" s="72">
        <f>IF(RES_hh_tes_in!T12=0,0,1000*11630*RES_hh_tes_in!T12/RES_hh_num_in!T12)</f>
        <v>727.03234737623802</v>
      </c>
      <c r="U12" s="72">
        <f>IF(RES_hh_tes_in!U12=0,0,1000*11630*RES_hh_tes_in!U12/RES_hh_num_in!U12)</f>
        <v>834.72360011977548</v>
      </c>
      <c r="V12" s="72">
        <f>IF(RES_hh_tes_in!V12=0,0,1000*11630*RES_hh_tes_in!V12/RES_hh_num_in!V12)</f>
        <v>845.24313398972754</v>
      </c>
      <c r="W12" s="72">
        <f>IF(RES_hh_tes_in!W12=0,0,1000*11630*RES_hh_tes_in!W12/RES_hh_num_in!W12)</f>
        <v>982.37797171042473</v>
      </c>
      <c r="X12" s="72">
        <f>IF(RES_hh_tes_in!X12=0,0,1000*11630*RES_hh_tes_in!X12/RES_hh_num_in!X12)</f>
        <v>1034.4834595210802</v>
      </c>
      <c r="Y12" s="72">
        <f>IF(RES_hh_tes_in!Y12=0,0,1000*11630*RES_hh_tes_in!Y12/RES_hh_num_in!Y12)</f>
        <v>1065.6939205987362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199.64905919927901</v>
      </c>
      <c r="D13" s="74">
        <f>IF(RES_hh_tes_in!D13=0,0,1000*11630*RES_hh_tes_in!D13/RES_hh_num_in!D13)</f>
        <v>278.83811231663503</v>
      </c>
      <c r="E13" s="74">
        <f>IF(RES_hh_tes_in!E13=0,0,1000*11630*RES_hh_tes_in!E13/RES_hh_num_in!E13)</f>
        <v>373.79018428945022</v>
      </c>
      <c r="F13" s="74">
        <f>IF(RES_hh_tes_in!F13=0,0,1000*11630*RES_hh_tes_in!F13/RES_hh_num_in!F13)</f>
        <v>414.69950818550399</v>
      </c>
      <c r="G13" s="74">
        <f>IF(RES_hh_tes_in!G13=0,0,1000*11630*RES_hh_tes_in!G13/RES_hh_num_in!G13)</f>
        <v>369.09214399007487</v>
      </c>
      <c r="H13" s="74">
        <f>IF(RES_hh_tes_in!H13=0,0,1000*11630*RES_hh_tes_in!H13/RES_hh_num_in!H13)</f>
        <v>430.52157522297847</v>
      </c>
      <c r="I13" s="74">
        <f>IF(RES_hh_tes_in!I13=0,0,1000*11630*RES_hh_tes_in!I13/RES_hh_num_in!I13)</f>
        <v>423.79563174448782</v>
      </c>
      <c r="J13" s="74">
        <f>IF(RES_hh_tes_in!J13=0,0,1000*11630*RES_hh_tes_in!J13/RES_hh_num_in!J13)</f>
        <v>442.34651456061061</v>
      </c>
      <c r="K13" s="74">
        <f>IF(RES_hh_tes_in!K13=0,0,1000*11630*RES_hh_tes_in!K13/RES_hh_num_in!K13)</f>
        <v>332.01690460079163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522.84291203194289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508.53044685460935</v>
      </c>
      <c r="R13" s="74">
        <f>IF(RES_hh_tes_in!R13=0,0,1000*11630*RES_hh_tes_in!R13/RES_hh_num_in!R13)</f>
        <v>408.33086542278107</v>
      </c>
      <c r="S13" s="74">
        <f>IF(RES_hh_tes_in!S13=0,0,1000*11630*RES_hh_tes_in!S13/RES_hh_num_in!S13)</f>
        <v>934.25496658511997</v>
      </c>
      <c r="T13" s="74">
        <f>IF(RES_hh_tes_in!T13=0,0,1000*11630*RES_hh_tes_in!T13/RES_hh_num_in!T13)</f>
        <v>841.451334277353</v>
      </c>
      <c r="U13" s="74">
        <f>IF(RES_hh_tes_in!U13=0,0,1000*11630*RES_hh_tes_in!U13/RES_hh_num_in!U13)</f>
        <v>707.92021001644252</v>
      </c>
      <c r="V13" s="74">
        <f>IF(RES_hh_tes_in!V13=0,0,1000*11630*RES_hh_tes_in!V13/RES_hh_num_in!V13)</f>
        <v>861.37616624859618</v>
      </c>
      <c r="W13" s="74">
        <f>IF(RES_hh_tes_in!W13=0,0,1000*11630*RES_hh_tes_in!W13/RES_hh_num_in!W13)</f>
        <v>987.67353908538155</v>
      </c>
      <c r="X13" s="74">
        <f>IF(RES_hh_tes_in!X13=0,0,1000*11630*RES_hh_tes_in!X13/RES_hh_num_in!X13)</f>
        <v>1155.8394497894926</v>
      </c>
      <c r="Y13" s="74">
        <f>IF(RES_hh_tes_in!Y13=0,0,1000*11630*RES_hh_tes_in!Y13/RES_hh_num_in!Y13)</f>
        <v>1163.0114999744801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4.6701485540179162</v>
      </c>
      <c r="D14" s="76">
        <f>IF(RES_hh_tes_in!D14=0,0,1000*11630*RES_hh_tes_in!D14/RES_hh_num_in!D14)</f>
        <v>7.4591291307033618</v>
      </c>
      <c r="E14" s="76">
        <f>IF(RES_hh_tes_in!E14=0,0,1000*11630*RES_hh_tes_in!E14/RES_hh_num_in!E14)</f>
        <v>7.9912216461532459</v>
      </c>
      <c r="F14" s="76">
        <f>IF(RES_hh_tes_in!F14=0,0,1000*11630*RES_hh_tes_in!F14/RES_hh_num_in!F14)</f>
        <v>0</v>
      </c>
      <c r="G14" s="76">
        <f>IF(RES_hh_tes_in!G14=0,0,1000*11630*RES_hh_tes_in!G14/RES_hh_num_in!G14)</f>
        <v>9.1213103142227308</v>
      </c>
      <c r="H14" s="76">
        <f>IF(RES_hh_tes_in!H14=0,0,1000*11630*RES_hh_tes_in!H14/RES_hh_num_in!H14)</f>
        <v>9.3114680506568099</v>
      </c>
      <c r="I14" s="76">
        <f>IF(RES_hh_tes_in!I14=0,0,1000*11630*RES_hh_tes_in!I14/RES_hh_num_in!I14)</f>
        <v>8.4516961429633088</v>
      </c>
      <c r="J14" s="76">
        <f>IF(RES_hh_tes_in!J14=0,0,1000*11630*RES_hh_tes_in!J14/RES_hh_num_in!J14)</f>
        <v>8.32332697314936</v>
      </c>
      <c r="K14" s="76">
        <f>IF(RES_hh_tes_in!K14=0,0,1000*11630*RES_hh_tes_in!K14/RES_hh_num_in!K14)</f>
        <v>8.8985948821977967</v>
      </c>
      <c r="L14" s="76">
        <f>IF(RES_hh_tes_in!L14=0,0,1000*11630*RES_hh_tes_in!L14/RES_hh_num_in!L14)</f>
        <v>7.191081827730577</v>
      </c>
      <c r="M14" s="76">
        <f>IF(RES_hh_tes_in!M14=0,0,1000*11630*RES_hh_tes_in!M14/RES_hh_num_in!M14)</f>
        <v>7.6745082483928115</v>
      </c>
      <c r="N14" s="76">
        <f>IF(RES_hh_tes_in!N14=0,0,1000*11630*RES_hh_tes_in!N14/RES_hh_num_in!N14)</f>
        <v>7.8579972381739971</v>
      </c>
      <c r="O14" s="76">
        <f>IF(RES_hh_tes_in!O14=0,0,1000*11630*RES_hh_tes_in!O14/RES_hh_num_in!O14)</f>
        <v>11.412875554593342</v>
      </c>
      <c r="P14" s="76">
        <f>IF(RES_hh_tes_in!P14=0,0,1000*11630*RES_hh_tes_in!P14/RES_hh_num_in!P14)</f>
        <v>7.4567738601679094</v>
      </c>
      <c r="Q14" s="76">
        <f>IF(RES_hh_tes_in!Q14=0,0,1000*11630*RES_hh_tes_in!Q14/RES_hh_num_in!Q14)</f>
        <v>14.717755280694364</v>
      </c>
      <c r="R14" s="76">
        <f>IF(RES_hh_tes_in!R14=0,0,1000*11630*RES_hh_tes_in!R14/RES_hh_num_in!R14)</f>
        <v>4.6131755346477279</v>
      </c>
      <c r="S14" s="76">
        <f>IF(RES_hh_tes_in!S14=0,0,1000*11630*RES_hh_tes_in!S14/RES_hh_num_in!S14)</f>
        <v>18.89333142855946</v>
      </c>
      <c r="T14" s="76">
        <f>IF(RES_hh_tes_in!T14=0,0,1000*11630*RES_hh_tes_in!T14/RES_hh_num_in!T14)</f>
        <v>12.002695246467534</v>
      </c>
      <c r="U14" s="76">
        <f>IF(RES_hh_tes_in!U14=0,0,1000*11630*RES_hh_tes_in!U14/RES_hh_num_in!U14)</f>
        <v>10.836187530794097</v>
      </c>
      <c r="V14" s="76">
        <f>IF(RES_hh_tes_in!V14=0,0,1000*11630*RES_hh_tes_in!V14/RES_hh_num_in!V14)</f>
        <v>0</v>
      </c>
      <c r="W14" s="76">
        <f>IF(RES_hh_tes_in!W14=0,0,1000*11630*RES_hh_tes_in!W14/RES_hh_num_in!W14)</f>
        <v>0</v>
      </c>
      <c r="X14" s="76">
        <f>IF(RES_hh_tes_in!X14=0,0,1000*11630*RES_hh_tes_in!X14/RES_hh_num_in!X14)</f>
        <v>24.108714855031607</v>
      </c>
      <c r="Y14" s="76">
        <f>IF(RES_hh_tes_in!Y14=0,0,1000*11630*RES_hh_tes_in!Y14/RES_hh_num_in!Y14)</f>
        <v>0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2630.6951184399481</v>
      </c>
      <c r="D15" s="69">
        <f t="shared" si="0"/>
        <v>784.09117115372294</v>
      </c>
      <c r="E15" s="69">
        <f t="shared" si="0"/>
        <v>733.82848546333014</v>
      </c>
      <c r="F15" s="69">
        <f t="shared" si="0"/>
        <v>1249.233512178406</v>
      </c>
      <c r="G15" s="69">
        <f t="shared" si="0"/>
        <v>398.35960351920028</v>
      </c>
      <c r="H15" s="69">
        <f t="shared" si="0"/>
        <v>612.44810860481198</v>
      </c>
      <c r="I15" s="69">
        <f t="shared" si="0"/>
        <v>1575.4080872576151</v>
      </c>
      <c r="J15" s="69">
        <f t="shared" si="0"/>
        <v>1537.233749077848</v>
      </c>
      <c r="K15" s="69">
        <f t="shared" si="0"/>
        <v>1984.577769019003</v>
      </c>
      <c r="L15" s="69">
        <f t="shared" si="0"/>
        <v>1167.627205808873</v>
      </c>
      <c r="M15" s="69">
        <f t="shared" si="0"/>
        <v>1152.6133909622997</v>
      </c>
      <c r="N15" s="69">
        <f t="shared" si="0"/>
        <v>2140.1202805677158</v>
      </c>
      <c r="O15" s="69">
        <f t="shared" si="0"/>
        <v>1444.1010602965919</v>
      </c>
      <c r="P15" s="69">
        <f t="shared" si="0"/>
        <v>927.79781384562409</v>
      </c>
      <c r="Q15" s="69">
        <f t="shared" si="0"/>
        <v>1883.2889215067494</v>
      </c>
      <c r="R15" s="69">
        <f t="shared" si="0"/>
        <v>1414.1230826981246</v>
      </c>
      <c r="S15" s="69">
        <f t="shared" si="0"/>
        <v>3128.8890431173736</v>
      </c>
      <c r="T15" s="69">
        <f t="shared" si="0"/>
        <v>2118.9996410882327</v>
      </c>
      <c r="U15" s="69">
        <f t="shared" si="0"/>
        <v>2697.632069488699</v>
      </c>
      <c r="V15" s="69">
        <f t="shared" si="0"/>
        <v>3445.4125399285167</v>
      </c>
      <c r="W15" s="69">
        <f t="shared" si="0"/>
        <v>6295.8095585972751</v>
      </c>
      <c r="X15" s="69">
        <f t="shared" si="0"/>
        <v>3830.3516025695335</v>
      </c>
      <c r="Y15" s="69">
        <f t="shared" si="0"/>
        <v>1394.674342427352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2630.6951184399481</v>
      </c>
      <c r="D16" s="72">
        <f>IF(RES_hh_tes_in!D16=0,0,1000*11630*RES_hh_tes_in!D16/RES_hh_num_in!D$3)</f>
        <v>784.09117115372294</v>
      </c>
      <c r="E16" s="72">
        <f>IF(RES_hh_tes_in!E16=0,0,1000*11630*RES_hh_tes_in!E16/RES_hh_num_in!E$3)</f>
        <v>733.82848546333014</v>
      </c>
      <c r="F16" s="72">
        <f>IF(RES_hh_tes_in!F16=0,0,1000*11630*RES_hh_tes_in!F16/RES_hh_num_in!F$3)</f>
        <v>1249.233512178406</v>
      </c>
      <c r="G16" s="72">
        <f>IF(RES_hh_tes_in!G16=0,0,1000*11630*RES_hh_tes_in!G16/RES_hh_num_in!G$3)</f>
        <v>398.35960351920028</v>
      </c>
      <c r="H16" s="72">
        <f>IF(RES_hh_tes_in!H16=0,0,1000*11630*RES_hh_tes_in!H16/RES_hh_num_in!H$3)</f>
        <v>612.44810860481198</v>
      </c>
      <c r="I16" s="72">
        <f>IF(RES_hh_tes_in!I16=0,0,1000*11630*RES_hh_tes_in!I16/RES_hh_num_in!I$3)</f>
        <v>1575.4080872576151</v>
      </c>
      <c r="J16" s="72">
        <f>IF(RES_hh_tes_in!J16=0,0,1000*11630*RES_hh_tes_in!J16/RES_hh_num_in!J$3)</f>
        <v>1537.233749077848</v>
      </c>
      <c r="K16" s="72">
        <f>IF(RES_hh_tes_in!K16=0,0,1000*11630*RES_hh_tes_in!K16/RES_hh_num_in!K$3)</f>
        <v>1984.577769019003</v>
      </c>
      <c r="L16" s="72">
        <f>IF(RES_hh_tes_in!L16=0,0,1000*11630*RES_hh_tes_in!L16/RES_hh_num_in!L$3)</f>
        <v>1167.627205808873</v>
      </c>
      <c r="M16" s="72">
        <f>IF(RES_hh_tes_in!M16=0,0,1000*11630*RES_hh_tes_in!M16/RES_hh_num_in!M$3)</f>
        <v>1152.6133909622997</v>
      </c>
      <c r="N16" s="72">
        <f>IF(RES_hh_tes_in!N16=0,0,1000*11630*RES_hh_tes_in!N16/RES_hh_num_in!N$3)</f>
        <v>2140.1202805677158</v>
      </c>
      <c r="O16" s="72">
        <f>IF(RES_hh_tes_in!O16=0,0,1000*11630*RES_hh_tes_in!O16/RES_hh_num_in!O$3)</f>
        <v>1444.1010602965919</v>
      </c>
      <c r="P16" s="72">
        <f>IF(RES_hh_tes_in!P16=0,0,1000*11630*RES_hh_tes_in!P16/RES_hh_num_in!P$3)</f>
        <v>927.79781384562409</v>
      </c>
      <c r="Q16" s="72">
        <f>IF(RES_hh_tes_in!Q16=0,0,1000*11630*RES_hh_tes_in!Q16/RES_hh_num_in!Q$3)</f>
        <v>1883.2889215067494</v>
      </c>
      <c r="R16" s="72">
        <f>IF(RES_hh_tes_in!R16=0,0,1000*11630*RES_hh_tes_in!R16/RES_hh_num_in!R$3)</f>
        <v>1414.1230826981246</v>
      </c>
      <c r="S16" s="72">
        <f>IF(RES_hh_tes_in!S16=0,0,1000*11630*RES_hh_tes_in!S16/RES_hh_num_in!S$3)</f>
        <v>3128.8890431173736</v>
      </c>
      <c r="T16" s="72">
        <f>IF(RES_hh_tes_in!T16=0,0,1000*11630*RES_hh_tes_in!T16/RES_hh_num_in!T$3)</f>
        <v>2118.9996410882327</v>
      </c>
      <c r="U16" s="72">
        <f>IF(RES_hh_tes_in!U16=0,0,1000*11630*RES_hh_tes_in!U16/RES_hh_num_in!U$3)</f>
        <v>2697.632069488699</v>
      </c>
      <c r="V16" s="72">
        <f>IF(RES_hh_tes_in!V16=0,0,1000*11630*RES_hh_tes_in!V16/RES_hh_num_in!V$3)</f>
        <v>3445.4125399285167</v>
      </c>
      <c r="W16" s="72">
        <f>IF(RES_hh_tes_in!W16=0,0,1000*11630*RES_hh_tes_in!W16/RES_hh_num_in!W$3)</f>
        <v>6295.8095585972751</v>
      </c>
      <c r="X16" s="72">
        <f>IF(RES_hh_tes_in!X16=0,0,1000*11630*RES_hh_tes_in!X16/RES_hh_num_in!X$3)</f>
        <v>3830.3516025695335</v>
      </c>
      <c r="Y16" s="72">
        <f>IF(RES_hh_tes_in!Y16=0,0,1000*11630*RES_hh_tes_in!Y16/RES_hh_num_in!Y$3)</f>
        <v>1394.674342427352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629.6929907329818</v>
      </c>
      <c r="D17" s="69">
        <f>IF(RES_hh_tes_in!D17=0,0,1000*11630*RES_hh_tes_in!D17/RES_hh_num_in!D17)</f>
        <v>770.14795692401447</v>
      </c>
      <c r="E17" s="69">
        <f>IF(RES_hh_tes_in!E17=0,0,1000*11630*RES_hh_tes_in!E17/RES_hh_num_in!E17)</f>
        <v>751.10048941506795</v>
      </c>
      <c r="F17" s="69">
        <f>IF(RES_hh_tes_in!F17=0,0,1000*11630*RES_hh_tes_in!F17/RES_hh_num_in!F17)</f>
        <v>904.21742772402922</v>
      </c>
      <c r="G17" s="69">
        <f>IF(RES_hh_tes_in!G17=0,0,1000*11630*RES_hh_tes_in!G17/RES_hh_num_in!G17)</f>
        <v>930.28101301923562</v>
      </c>
      <c r="H17" s="69">
        <f>IF(RES_hh_tes_in!H17=0,0,1000*11630*RES_hh_tes_in!H17/RES_hh_num_in!H17)</f>
        <v>956.98393429839496</v>
      </c>
      <c r="I17" s="69">
        <f>IF(RES_hh_tes_in!I17=0,0,1000*11630*RES_hh_tes_in!I17/RES_hh_num_in!I17)</f>
        <v>939.32929785824285</v>
      </c>
      <c r="J17" s="69">
        <f>IF(RES_hh_tes_in!J17=0,0,1000*11630*RES_hh_tes_in!J17/RES_hh_num_in!J17)</f>
        <v>926.86862658846314</v>
      </c>
      <c r="K17" s="69">
        <f>IF(RES_hh_tes_in!K17=0,0,1000*11630*RES_hh_tes_in!K17/RES_hh_num_in!K17)</f>
        <v>630.30351330814221</v>
      </c>
      <c r="L17" s="69">
        <f>IF(RES_hh_tes_in!L17=0,0,1000*11630*RES_hh_tes_in!L17/RES_hh_num_in!L17)</f>
        <v>843.80441868614992</v>
      </c>
      <c r="M17" s="69">
        <f>IF(RES_hh_tes_in!M17=0,0,1000*11630*RES_hh_tes_in!M17/RES_hh_num_in!M17)</f>
        <v>843.57895772919176</v>
      </c>
      <c r="N17" s="69">
        <f>IF(RES_hh_tes_in!N17=0,0,1000*11630*RES_hh_tes_in!N17/RES_hh_num_in!N17)</f>
        <v>739.26379758671658</v>
      </c>
      <c r="O17" s="69">
        <f>IF(RES_hh_tes_in!O17=0,0,1000*11630*RES_hh_tes_in!O17/RES_hh_num_in!O17)</f>
        <v>815.32623332114918</v>
      </c>
      <c r="P17" s="69">
        <f>IF(RES_hh_tes_in!P17=0,0,1000*11630*RES_hh_tes_in!P17/RES_hh_num_in!P17)</f>
        <v>809.34996622238987</v>
      </c>
      <c r="Q17" s="69">
        <f>IF(RES_hh_tes_in!Q17=0,0,1000*11630*RES_hh_tes_in!Q17/RES_hh_num_in!Q17)</f>
        <v>850.64645775447696</v>
      </c>
      <c r="R17" s="69">
        <f>IF(RES_hh_tes_in!R17=0,0,1000*11630*RES_hh_tes_in!R17/RES_hh_num_in!R17)</f>
        <v>826.94165306892455</v>
      </c>
      <c r="S17" s="69">
        <f>IF(RES_hh_tes_in!S17=0,0,1000*11630*RES_hh_tes_in!S17/RES_hh_num_in!S17)</f>
        <v>869.09325620814423</v>
      </c>
      <c r="T17" s="69">
        <f>IF(RES_hh_tes_in!T17=0,0,1000*11630*RES_hh_tes_in!T17/RES_hh_num_in!T17)</f>
        <v>1033.4547806419682</v>
      </c>
      <c r="U17" s="69">
        <f>IF(RES_hh_tes_in!U17=0,0,1000*11630*RES_hh_tes_in!U17/RES_hh_num_in!U17)</f>
        <v>1050.4571140107048</v>
      </c>
      <c r="V17" s="69">
        <f>IF(RES_hh_tes_in!V17=0,0,1000*11630*RES_hh_tes_in!V17/RES_hh_num_in!V17)</f>
        <v>1002.9615235547666</v>
      </c>
      <c r="W17" s="69">
        <f>IF(RES_hh_tes_in!W17=0,0,1000*11630*RES_hh_tes_in!W17/RES_hh_num_in!W17)</f>
        <v>870.09870454422446</v>
      </c>
      <c r="X17" s="69">
        <f>IF(RES_hh_tes_in!X17=0,0,1000*11630*RES_hh_tes_in!X17/RES_hh_num_in!X17)</f>
        <v>999.32465938035193</v>
      </c>
      <c r="Y17" s="69">
        <f>IF(RES_hh_tes_in!Y17=0,0,1000*11630*RES_hh_tes_in!Y17/RES_hh_num_in!Y17)</f>
        <v>906.50412483580101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X21" s="72">
        <f>IF(RES_hh_tes_in!X21=0,0,1000*11630*RES_hh_tes_in!X21/RES_hh_num_in!X21)</f>
        <v>0</v>
      </c>
      <c r="Y21" s="72">
        <f>IF(RES_hh_tes_in!Y21=0,0,1000*11630*RES_hh_tes_in!Y21/RES_hh_num_in!Y21)</f>
        <v>0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X22" s="72">
        <f>IF(RES_hh_tes_in!X22=0,0,1000*11630*RES_hh_tes_in!X22/RES_hh_num_in!X22)</f>
        <v>0</v>
      </c>
      <c r="Y22" s="72">
        <f>IF(RES_hh_tes_in!Y22=0,0,1000*11630*RES_hh_tes_in!Y22/RES_hh_num_in!Y22)</f>
        <v>0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629.6929907329818</v>
      </c>
      <c r="D25" s="74">
        <f>IF(RES_hh_tes_in!D25=0,0,1000*11630*RES_hh_tes_in!D25/RES_hh_num_in!D25)</f>
        <v>646.96904862514259</v>
      </c>
      <c r="E25" s="74">
        <f>IF(RES_hh_tes_in!E25=0,0,1000*11630*RES_hh_tes_in!E25/RES_hh_num_in!E25)</f>
        <v>711.18861903912864</v>
      </c>
      <c r="F25" s="74">
        <f>IF(RES_hh_tes_in!F25=0,0,1000*11630*RES_hh_tes_in!F25/RES_hh_num_in!F25)</f>
        <v>887.01653979590481</v>
      </c>
      <c r="G25" s="74">
        <f>IF(RES_hh_tes_in!G25=0,0,1000*11630*RES_hh_tes_in!G25/RES_hh_num_in!G25)</f>
        <v>875.58565102735213</v>
      </c>
      <c r="H25" s="74">
        <f>IF(RES_hh_tes_in!H25=0,0,1000*11630*RES_hh_tes_in!H25/RES_hh_num_in!H25)</f>
        <v>904.70568035499764</v>
      </c>
      <c r="I25" s="74">
        <f>IF(RES_hh_tes_in!I25=0,0,1000*11630*RES_hh_tes_in!I25/RES_hh_num_in!I25)</f>
        <v>823.80230030288158</v>
      </c>
      <c r="J25" s="74">
        <f>IF(RES_hh_tes_in!J25=0,0,1000*11630*RES_hh_tes_in!J25/RES_hh_num_in!J25)</f>
        <v>809.77776552596117</v>
      </c>
      <c r="K25" s="74">
        <f>IF(RES_hh_tes_in!K25=0,0,1000*11630*RES_hh_tes_in!K25/RES_hh_num_in!K25)</f>
        <v>374.08409838816414</v>
      </c>
      <c r="L25" s="74">
        <f>IF(RES_hh_tes_in!L25=0,0,1000*11630*RES_hh_tes_in!L25/RES_hh_num_in!L25)</f>
        <v>110.51290684805538</v>
      </c>
      <c r="M25" s="74">
        <f>IF(RES_hh_tes_in!M25=0,0,1000*11630*RES_hh_tes_in!M25/RES_hh_num_in!M25)</f>
        <v>585.55138079470305</v>
      </c>
      <c r="N25" s="74">
        <f>IF(RES_hh_tes_in!N25=0,0,1000*11630*RES_hh_tes_in!N25/RES_hh_num_in!N25)</f>
        <v>481.09672164695576</v>
      </c>
      <c r="O25" s="74">
        <f>IF(RES_hh_tes_in!O25=0,0,1000*11630*RES_hh_tes_in!O25/RES_hh_num_in!O25)</f>
        <v>698.463972374739</v>
      </c>
      <c r="P25" s="74">
        <f>IF(RES_hh_tes_in!P25=0,0,1000*11630*RES_hh_tes_in!P25/RES_hh_num_in!P25)</f>
        <v>555.44440878321257</v>
      </c>
      <c r="Q25" s="74">
        <f>IF(RES_hh_tes_in!Q25=0,0,1000*11630*RES_hh_tes_in!Q25/RES_hh_num_in!Q25)</f>
        <v>609.75851279485892</v>
      </c>
      <c r="R25" s="74">
        <f>IF(RES_hh_tes_in!R25=0,0,1000*11630*RES_hh_tes_in!R25/RES_hh_num_in!R25)</f>
        <v>470.35496906329314</v>
      </c>
      <c r="S25" s="74">
        <f>IF(RES_hh_tes_in!S25=0,0,1000*11630*RES_hh_tes_in!S25/RES_hh_num_in!S25)</f>
        <v>506.48077811566412</v>
      </c>
      <c r="T25" s="74">
        <f>IF(RES_hh_tes_in!T25=0,0,1000*11630*RES_hh_tes_in!T25/RES_hh_num_in!T25)</f>
        <v>743.93800513454016</v>
      </c>
      <c r="U25" s="74">
        <f>IF(RES_hh_tes_in!U25=0,0,1000*11630*RES_hh_tes_in!U25/RES_hh_num_in!U25)</f>
        <v>918.92049694111688</v>
      </c>
      <c r="V25" s="74">
        <f>IF(RES_hh_tes_in!V25=0,0,1000*11630*RES_hh_tes_in!V25/RES_hh_num_in!V25)</f>
        <v>850.37141738821617</v>
      </c>
      <c r="W25" s="74">
        <f>IF(RES_hh_tes_in!W25=0,0,1000*11630*RES_hh_tes_in!W25/RES_hh_num_in!W25)</f>
        <v>858.35785576835235</v>
      </c>
      <c r="X25" s="74">
        <f>IF(RES_hh_tes_in!X25=0,0,1000*11630*RES_hh_tes_in!X25/RES_hh_num_in!X25)</f>
        <v>778.93637088238631</v>
      </c>
      <c r="Y25" s="74">
        <f>IF(RES_hh_tes_in!Y25=0,0,1000*11630*RES_hh_tes_in!Y25/RES_hh_num_in!Y25)</f>
        <v>800.94199885436251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635.90178235744906</v>
      </c>
      <c r="E26" s="77">
        <f>IF(RES_hh_tes_in!E26=0,0,1000*11630*RES_hh_tes_in!E26/RES_hh_num_in!E26)</f>
        <v>620.98621132450069</v>
      </c>
      <c r="F26" s="77">
        <f>IF(RES_hh_tes_in!F26=0,0,1000*11630*RES_hh_tes_in!F26/RES_hh_num_in!F26)</f>
        <v>748.42161304285605</v>
      </c>
      <c r="G26" s="77">
        <f>IF(RES_hh_tes_in!G26=0,0,1000*11630*RES_hh_tes_in!G26/RES_hh_num_in!G26)</f>
        <v>770.32360496622528</v>
      </c>
      <c r="H26" s="77">
        <f>IF(RES_hh_tes_in!H26=0,0,1000*11630*RES_hh_tes_in!H26/RES_hh_num_in!H26)</f>
        <v>793.07925304037474</v>
      </c>
      <c r="I26" s="77">
        <f>IF(RES_hh_tes_in!I26=0,0,1000*11630*RES_hh_tes_in!I26/RES_hh_num_in!I26)</f>
        <v>780.04724803654517</v>
      </c>
      <c r="J26" s="77">
        <f>IF(RES_hh_tes_in!J26=0,0,1000*11630*RES_hh_tes_in!J26/RES_hh_num_in!J26)</f>
        <v>769.53017656286829</v>
      </c>
      <c r="K26" s="77">
        <f>IF(RES_hh_tes_in!K26=0,0,1000*11630*RES_hh_tes_in!K26/RES_hh_num_in!K26)</f>
        <v>348.8382557343545</v>
      </c>
      <c r="L26" s="77">
        <f>IF(RES_hh_tes_in!L26=0,0,1000*11630*RES_hh_tes_in!L26/RES_hh_num_in!L26)</f>
        <v>759.89534287565436</v>
      </c>
      <c r="M26" s="77">
        <f>IF(RES_hh_tes_in!M26=0,0,1000*11630*RES_hh_tes_in!M26/RES_hh_num_in!M26)</f>
        <v>701.58353604012154</v>
      </c>
      <c r="N26" s="77">
        <f>IF(RES_hh_tes_in!N26=0,0,1000*11630*RES_hh_tes_in!N26/RES_hh_num_in!N26)</f>
        <v>679.02392128638814</v>
      </c>
      <c r="O26" s="77">
        <f>IF(RES_hh_tes_in!O26=0,0,1000*11630*RES_hh_tes_in!O26/RES_hh_num_in!O26)</f>
        <v>710.09200138226527</v>
      </c>
      <c r="P26" s="77">
        <f>IF(RES_hh_tes_in!P26=0,0,1000*11630*RES_hh_tes_in!P26/RES_hh_num_in!P26)</f>
        <v>727.08527688888501</v>
      </c>
      <c r="Q26" s="77">
        <f>IF(RES_hh_tes_in!Q26=0,0,1000*11630*RES_hh_tes_in!Q26/RES_hh_num_in!Q26)</f>
        <v>747.55740789987931</v>
      </c>
      <c r="R26" s="77">
        <f>IF(RES_hh_tes_in!R26=0,0,1000*11630*RES_hh_tes_in!R26/RES_hh_num_in!R26)</f>
        <v>744.66288820279408</v>
      </c>
      <c r="S26" s="77">
        <f>IF(RES_hh_tes_in!S26=0,0,1000*11630*RES_hh_tes_in!S26/RES_hh_num_in!S26)</f>
        <v>758.33127056899673</v>
      </c>
      <c r="T26" s="77">
        <f>IF(RES_hh_tes_in!T26=0,0,1000*11630*RES_hh_tes_in!T26/RES_hh_num_in!T26)</f>
        <v>779.61380071281303</v>
      </c>
      <c r="U26" s="77">
        <f>IF(RES_hh_tes_in!U26=0,0,1000*11630*RES_hh_tes_in!U26/RES_hh_num_in!U26)</f>
        <v>820.58020941117661</v>
      </c>
      <c r="V26" s="77">
        <f>IF(RES_hh_tes_in!V26=0,0,1000*11630*RES_hh_tes_in!V26/RES_hh_num_in!V26)</f>
        <v>855.07304562212676</v>
      </c>
      <c r="W26" s="77">
        <f>IF(RES_hh_tes_in!W26=0,0,1000*11630*RES_hh_tes_in!W26/RES_hh_num_in!W26)</f>
        <v>715.70761661579354</v>
      </c>
      <c r="X26" s="77">
        <f>IF(RES_hh_tes_in!X26=0,0,1000*11630*RES_hh_tes_in!X26/RES_hh_num_in!X26)</f>
        <v>612.58802435282394</v>
      </c>
      <c r="Y26" s="77">
        <f>IF(RES_hh_tes_in!Y26=0,0,1000*11630*RES_hh_tes_in!Y26/RES_hh_num_in!Y26)</f>
        <v>588.60237811298987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615.09104454904207</v>
      </c>
      <c r="D27" s="69">
        <f>IF(RES_hh_tes_in!D27=0,0,1000*11630*RES_hh_tes_in!D27/RES_hh_num_in!D27)</f>
        <v>631.14067217695799</v>
      </c>
      <c r="E27" s="69">
        <f>IF(RES_hh_tes_in!E27=0,0,1000*11630*RES_hh_tes_in!E27/RES_hh_num_in!E27)</f>
        <v>605.14791322133192</v>
      </c>
      <c r="F27" s="69">
        <f>IF(RES_hh_tes_in!F27=0,0,1000*11630*RES_hh_tes_in!F27/RES_hh_num_in!F27)</f>
        <v>668.63232472577454</v>
      </c>
      <c r="G27" s="69">
        <f>IF(RES_hh_tes_in!G27=0,0,1000*11630*RES_hh_tes_in!G27/RES_hh_num_in!G27)</f>
        <v>650.78719180874396</v>
      </c>
      <c r="H27" s="69">
        <f>IF(RES_hh_tes_in!H27=0,0,1000*11630*RES_hh_tes_in!H27/RES_hh_num_in!H27)</f>
        <v>575.72550525437327</v>
      </c>
      <c r="I27" s="69">
        <f>IF(RES_hh_tes_in!I27=0,0,1000*11630*RES_hh_tes_in!I27/RES_hh_num_in!I27)</f>
        <v>532.05509034857585</v>
      </c>
      <c r="J27" s="69">
        <f>IF(RES_hh_tes_in!J27=0,0,1000*11630*RES_hh_tes_in!J27/RES_hh_num_in!J27)</f>
        <v>601.63395736825009</v>
      </c>
      <c r="K27" s="69">
        <f>IF(RES_hh_tes_in!K27=0,0,1000*11630*RES_hh_tes_in!K27/RES_hh_num_in!K27)</f>
        <v>616.1635822953067</v>
      </c>
      <c r="L27" s="69">
        <f>IF(RES_hh_tes_in!L27=0,0,1000*11630*RES_hh_tes_in!L27/RES_hh_num_in!L27)</f>
        <v>654.51512577921994</v>
      </c>
      <c r="M27" s="69">
        <f>IF(RES_hh_tes_in!M27=0,0,1000*11630*RES_hh_tes_in!M27/RES_hh_num_in!M27)</f>
        <v>615.16193757831672</v>
      </c>
      <c r="N27" s="69">
        <f>IF(RES_hh_tes_in!N27=0,0,1000*11630*RES_hh_tes_in!N27/RES_hh_num_in!N27)</f>
        <v>555.58935523122739</v>
      </c>
      <c r="O27" s="69">
        <f>IF(RES_hh_tes_in!O27=0,0,1000*11630*RES_hh_tes_in!O27/RES_hh_num_in!O27)</f>
        <v>630.50721331429577</v>
      </c>
      <c r="P27" s="69">
        <f>IF(RES_hh_tes_in!P27=0,0,1000*11630*RES_hh_tes_in!P27/RES_hh_num_in!P27)</f>
        <v>589.91638262840479</v>
      </c>
      <c r="Q27" s="69">
        <f>IF(RES_hh_tes_in!Q27=0,0,1000*11630*RES_hh_tes_in!Q27/RES_hh_num_in!Q27)</f>
        <v>633.96092310120218</v>
      </c>
      <c r="R27" s="69">
        <f>IF(RES_hh_tes_in!R27=0,0,1000*11630*RES_hh_tes_in!R27/RES_hh_num_in!R27)</f>
        <v>652.41547043732965</v>
      </c>
      <c r="S27" s="69">
        <f>IF(RES_hh_tes_in!S27=0,0,1000*11630*RES_hh_tes_in!S27/RES_hh_num_in!S27)</f>
        <v>537.70000382066053</v>
      </c>
      <c r="T27" s="69">
        <f>IF(RES_hh_tes_in!T27=0,0,1000*11630*RES_hh_tes_in!T27/RES_hh_num_in!T27)</f>
        <v>534.21621158778692</v>
      </c>
      <c r="U27" s="69">
        <f>IF(RES_hh_tes_in!U27=0,0,1000*11630*RES_hh_tes_in!U27/RES_hh_num_in!U27)</f>
        <v>507.11009308125017</v>
      </c>
      <c r="V27" s="69">
        <f>IF(RES_hh_tes_in!V27=0,0,1000*11630*RES_hh_tes_in!V27/RES_hh_num_in!V27)</f>
        <v>485.06479189786597</v>
      </c>
      <c r="W27" s="69">
        <f>IF(RES_hh_tes_in!W27=0,0,1000*11630*RES_hh_tes_in!W27/RES_hh_num_in!W27)</f>
        <v>454.77845283638715</v>
      </c>
      <c r="X27" s="69">
        <f>IF(RES_hh_tes_in!X27=0,0,1000*11630*RES_hh_tes_in!X27/RES_hh_num_in!X27)</f>
        <v>425.59601205173237</v>
      </c>
      <c r="Y27" s="69">
        <f>IF(RES_hh_tes_in!Y27=0,0,1000*11630*RES_hh_tes_in!Y27/RES_hh_num_in!Y27)</f>
        <v>419.42555156265325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647.9811711929575</v>
      </c>
      <c r="D29" s="72">
        <f>IF(RES_hh_tes_in!D29=0,0,1000*11630*RES_hh_tes_in!D29/RES_hh_num_in!D29)</f>
        <v>625.23173794768275</v>
      </c>
      <c r="E29" s="72">
        <f>IF(RES_hh_tes_in!E29=0,0,1000*11630*RES_hh_tes_in!E29/RES_hh_num_in!E29)</f>
        <v>572.30223992088702</v>
      </c>
      <c r="F29" s="72">
        <f>IF(RES_hh_tes_in!F29=0,0,1000*11630*RES_hh_tes_in!F29/RES_hh_num_in!F29)</f>
        <v>672.10240518531498</v>
      </c>
      <c r="G29" s="72">
        <f>IF(RES_hh_tes_in!G29=0,0,1000*11630*RES_hh_tes_in!G29/RES_hh_num_in!G29)</f>
        <v>651.11379457772568</v>
      </c>
      <c r="H29" s="72">
        <f>IF(RES_hh_tes_in!H29=0,0,1000*11630*RES_hh_tes_in!H29/RES_hh_num_in!H29)</f>
        <v>567.72724497735476</v>
      </c>
      <c r="I29" s="72">
        <f>IF(RES_hh_tes_in!I29=0,0,1000*11630*RES_hh_tes_in!I29/RES_hh_num_in!I29)</f>
        <v>530.15826218992493</v>
      </c>
      <c r="J29" s="72">
        <f>IF(RES_hh_tes_in!J29=0,0,1000*11630*RES_hh_tes_in!J29/RES_hh_num_in!J29)</f>
        <v>609.25117224726148</v>
      </c>
      <c r="K29" s="72">
        <f>IF(RES_hh_tes_in!K29=0,0,1000*11630*RES_hh_tes_in!K29/RES_hh_num_in!K29)</f>
        <v>654.68471685250438</v>
      </c>
      <c r="L29" s="72">
        <f>IF(RES_hh_tes_in!L29=0,0,1000*11630*RES_hh_tes_in!L29/RES_hh_num_in!L29)</f>
        <v>617.60400312770162</v>
      </c>
      <c r="M29" s="72">
        <f>IF(RES_hh_tes_in!M29=0,0,1000*11630*RES_hh_tes_in!M29/RES_hh_num_in!M29)</f>
        <v>577.24428002966681</v>
      </c>
      <c r="N29" s="72">
        <f>IF(RES_hh_tes_in!N29=0,0,1000*11630*RES_hh_tes_in!N29/RES_hh_num_in!N29)</f>
        <v>579.31412636264258</v>
      </c>
      <c r="O29" s="72">
        <f>IF(RES_hh_tes_in!O29=0,0,1000*11630*RES_hh_tes_in!O29/RES_hh_num_in!O29)</f>
        <v>632.21175816493917</v>
      </c>
      <c r="P29" s="72">
        <f>IF(RES_hh_tes_in!P29=0,0,1000*11630*RES_hh_tes_in!P29/RES_hh_num_in!P29)</f>
        <v>592.02802422785919</v>
      </c>
      <c r="Q29" s="72">
        <f>IF(RES_hh_tes_in!Q29=0,0,1000*11630*RES_hh_tes_in!Q29/RES_hh_num_in!Q29)</f>
        <v>624.94958359728014</v>
      </c>
      <c r="R29" s="72">
        <f>IF(RES_hh_tes_in!R29=0,0,1000*11630*RES_hh_tes_in!R29/RES_hh_num_in!R29)</f>
        <v>596.43034047574429</v>
      </c>
      <c r="S29" s="72">
        <f>IF(RES_hh_tes_in!S29=0,0,1000*11630*RES_hh_tes_in!S29/RES_hh_num_in!S29)</f>
        <v>559.14133546865583</v>
      </c>
      <c r="T29" s="72">
        <f>IF(RES_hh_tes_in!T29=0,0,1000*11630*RES_hh_tes_in!T29/RES_hh_num_in!T29)</f>
        <v>542.76773735697384</v>
      </c>
      <c r="U29" s="72">
        <f>IF(RES_hh_tes_in!U29=0,0,1000*11630*RES_hh_tes_in!U29/RES_hh_num_in!U29)</f>
        <v>498.47680944346013</v>
      </c>
      <c r="V29" s="72">
        <f>IF(RES_hh_tes_in!V29=0,0,1000*11630*RES_hh_tes_in!V29/RES_hh_num_in!V29)</f>
        <v>492.16718931056664</v>
      </c>
      <c r="W29" s="72">
        <f>IF(RES_hh_tes_in!W29=0,0,1000*11630*RES_hh_tes_in!W29/RES_hh_num_in!W29)</f>
        <v>482.12688359932417</v>
      </c>
      <c r="X29" s="72">
        <f>IF(RES_hh_tes_in!X29=0,0,1000*11630*RES_hh_tes_in!X29/RES_hh_num_in!X29)</f>
        <v>390.99784868444243</v>
      </c>
      <c r="Y29" s="72">
        <f>IF(RES_hh_tes_in!Y29=0,0,1000*11630*RES_hh_tes_in!Y29/RES_hh_num_in!Y29)</f>
        <v>415.04727446146609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X30" s="72">
        <f>IF(RES_hh_tes_in!X30=0,0,1000*11630*RES_hh_tes_in!X30/RES_hh_num_in!X30)</f>
        <v>0</v>
      </c>
      <c r="Y30" s="72">
        <f>IF(RES_hh_tes_in!Y30=0,0,1000*11630*RES_hh_tes_in!Y30/RES_hh_num_in!Y30)</f>
        <v>0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478.96362866868373</v>
      </c>
      <c r="D32" s="77">
        <f>IF(RES_hh_tes_in!D32=0,0,1000*11630*RES_hh_tes_in!D32/RES_hh_num_in!D32)</f>
        <v>640.81449391206854</v>
      </c>
      <c r="E32" s="77">
        <f>IF(RES_hh_tes_in!E32=0,0,1000*11630*RES_hh_tes_in!E32/RES_hh_num_in!E32)</f>
        <v>667.2877488575798</v>
      </c>
      <c r="F32" s="77">
        <f>IF(RES_hh_tes_in!F32=0,0,1000*11630*RES_hh_tes_in!F32/RES_hh_num_in!F32)</f>
        <v>658.28290267361035</v>
      </c>
      <c r="G32" s="77">
        <f>IF(RES_hh_tes_in!G32=0,0,1000*11630*RES_hh_tes_in!G32/RES_hh_num_in!G32)</f>
        <v>649.47805254739615</v>
      </c>
      <c r="H32" s="77">
        <f>IF(RES_hh_tes_in!H32=0,0,1000*11630*RES_hh_tes_in!H32/RES_hh_num_in!H32)</f>
        <v>619.98761681455846</v>
      </c>
      <c r="I32" s="77">
        <f>IF(RES_hh_tes_in!I32=0,0,1000*11630*RES_hh_tes_in!I32/RES_hh_num_in!I32)</f>
        <v>560.87931625445253</v>
      </c>
      <c r="J32" s="77">
        <f>IF(RES_hh_tes_in!J32=0,0,1000*11630*RES_hh_tes_in!J32/RES_hh_num_in!J32)</f>
        <v>533.0790234571466</v>
      </c>
      <c r="K32" s="77">
        <f>IF(RES_hh_tes_in!K32=0,0,1000*11630*RES_hh_tes_in!K32/RES_hh_num_in!K32)</f>
        <v>493.37399176594249</v>
      </c>
      <c r="L32" s="77">
        <f>IF(RES_hh_tes_in!L32=0,0,1000*11630*RES_hh_tes_in!L32/RES_hh_num_in!L32)</f>
        <v>713.49096735137255</v>
      </c>
      <c r="M32" s="77">
        <f>IF(RES_hh_tes_in!M32=0,0,1000*11630*RES_hh_tes_in!M32/RES_hh_num_in!M32)</f>
        <v>699.63081162515516</v>
      </c>
      <c r="N32" s="77">
        <f>IF(RES_hh_tes_in!N32=0,0,1000*11630*RES_hh_tes_in!N32/RES_hh_num_in!N32)</f>
        <v>425.79498167134278</v>
      </c>
      <c r="O32" s="77">
        <f>IF(RES_hh_tes_in!O32=0,0,1000*11630*RES_hh_tes_in!O32/RES_hh_num_in!O32)</f>
        <v>626.18450845569669</v>
      </c>
      <c r="P32" s="77">
        <f>IF(RES_hh_tes_in!P32=0,0,1000*11630*RES_hh_tes_in!P32/RES_hh_num_in!P32)</f>
        <v>586.26172448764953</v>
      </c>
      <c r="Q32" s="77">
        <f>IF(RES_hh_tes_in!Q32=0,0,1000*11630*RES_hh_tes_in!Q32/RES_hh_num_in!Q32)</f>
        <v>657.39810275052912</v>
      </c>
      <c r="R32" s="77">
        <f>IF(RES_hh_tes_in!R32=0,0,1000*11630*RES_hh_tes_in!R32/RES_hh_num_in!R32)</f>
        <v>855.66218600216621</v>
      </c>
      <c r="S32" s="77">
        <f>IF(RES_hh_tes_in!S32=0,0,1000*11630*RES_hh_tes_in!S32/RES_hh_num_in!S32)</f>
        <v>357.08626105872906</v>
      </c>
      <c r="T32" s="77">
        <f>IF(RES_hh_tes_in!T32=0,0,1000*11630*RES_hh_tes_in!T32/RES_hh_num_in!T32)</f>
        <v>507.88428570444921</v>
      </c>
      <c r="U32" s="77">
        <f>IF(RES_hh_tes_in!U32=0,0,1000*11630*RES_hh_tes_in!U32/RES_hh_num_in!U32)</f>
        <v>531.91993164705616</v>
      </c>
      <c r="V32" s="77">
        <f>IF(RES_hh_tes_in!V32=0,0,1000*11630*RES_hh_tes_in!V32/RES_hh_num_in!V32)</f>
        <v>472.75987256914794</v>
      </c>
      <c r="W32" s="77">
        <f>IF(RES_hh_tes_in!W32=0,0,1000*11630*RES_hh_tes_in!W32/RES_hh_num_in!W32)</f>
        <v>407.08685060570627</v>
      </c>
      <c r="X32" s="77">
        <f>IF(RES_hh_tes_in!X32=0,0,1000*11630*RES_hh_tes_in!X32/RES_hh_num_in!X32)</f>
        <v>479.53339590100052</v>
      </c>
      <c r="Y32" s="77">
        <f>IF(RES_hh_tes_in!Y32=0,0,1000*11630*RES_hh_tes_in!Y32/RES_hh_num_in!Y32)</f>
        <v>424.62496239250493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258.21500207149131</v>
      </c>
      <c r="D3" s="65">
        <f>IF(RES_hh_emi_in!D3=0,0,1000000*RES_hh_emi_in!D3/RES_hh_num_in!D3)</f>
        <v>216.96971940353743</v>
      </c>
      <c r="E3" s="65">
        <f>IF(RES_hh_emi_in!E3=0,0,1000000*RES_hh_emi_in!E3/RES_hh_num_in!E3)</f>
        <v>158.31535441455765</v>
      </c>
      <c r="F3" s="65">
        <f>IF(RES_hh_emi_in!F3=0,0,1000000*RES_hh_emi_in!F3/RES_hh_num_in!F3)</f>
        <v>196.19889775071289</v>
      </c>
      <c r="G3" s="65">
        <f>IF(RES_hh_emi_in!G3=0,0,1000000*RES_hh_emi_in!G3/RES_hh_num_in!G3)</f>
        <v>204.68715823717554</v>
      </c>
      <c r="H3" s="65">
        <f>IF(RES_hh_emi_in!H3=0,0,1000000*RES_hh_emi_in!H3/RES_hh_num_in!H3)</f>
        <v>191.58469977314775</v>
      </c>
      <c r="I3" s="65">
        <f>IF(RES_hh_emi_in!I3=0,0,1000000*RES_hh_emi_in!I3/RES_hh_num_in!I3)</f>
        <v>215.07090424719493</v>
      </c>
      <c r="J3" s="65">
        <f>IF(RES_hh_emi_in!J3=0,0,1000000*RES_hh_emi_in!J3/RES_hh_num_in!J3)</f>
        <v>243.11547711794401</v>
      </c>
      <c r="K3" s="65">
        <f>IF(RES_hh_emi_in!K3=0,0,1000000*RES_hh_emi_in!K3/RES_hh_num_in!K3)</f>
        <v>254.56635006455457</v>
      </c>
      <c r="L3" s="65">
        <f>IF(RES_hh_emi_in!L3=0,0,1000000*RES_hh_emi_in!L3/RES_hh_num_in!L3)</f>
        <v>179.85874151141033</v>
      </c>
      <c r="M3" s="65">
        <f>IF(RES_hh_emi_in!M3=0,0,1000000*RES_hh_emi_in!M3/RES_hh_num_in!M3)</f>
        <v>223.97633850395641</v>
      </c>
      <c r="N3" s="65">
        <f>IF(RES_hh_emi_in!N3=0,0,1000000*RES_hh_emi_in!N3/RES_hh_num_in!N3)</f>
        <v>295.78389593905291</v>
      </c>
      <c r="O3" s="65">
        <f>IF(RES_hh_emi_in!O3=0,0,1000000*RES_hh_emi_in!O3/RES_hh_num_in!O3)</f>
        <v>291.07156465703571</v>
      </c>
      <c r="P3" s="65">
        <f>IF(RES_hh_emi_in!P3=0,0,1000000*RES_hh_emi_in!P3/RES_hh_num_in!P3)</f>
        <v>163.65199676841334</v>
      </c>
      <c r="Q3" s="65">
        <f>IF(RES_hh_emi_in!Q3=0,0,1000000*RES_hh_emi_in!Q3/RES_hh_num_in!Q3)</f>
        <v>183.03013207819151</v>
      </c>
      <c r="R3" s="65">
        <f>IF(RES_hh_emi_in!R3=0,0,1000000*RES_hh_emi_in!R3/RES_hh_num_in!R3)</f>
        <v>179.71958880680998</v>
      </c>
      <c r="S3" s="65">
        <f>IF(RES_hh_emi_in!S3=0,0,1000000*RES_hh_emi_in!S3/RES_hh_num_in!S3)</f>
        <v>190.67155251693194</v>
      </c>
      <c r="T3" s="65">
        <f>IF(RES_hh_emi_in!T3=0,0,1000000*RES_hh_emi_in!T3/RES_hh_num_in!T3)</f>
        <v>154.84615684839071</v>
      </c>
      <c r="U3" s="65">
        <f>IF(RES_hh_emi_in!U3=0,0,1000000*RES_hh_emi_in!U3/RES_hh_num_in!U3)</f>
        <v>138.66155989323161</v>
      </c>
      <c r="V3" s="65">
        <f>IF(RES_hh_emi_in!V3=0,0,1000000*RES_hh_emi_in!V3/RES_hh_num_in!V3)</f>
        <v>116.35981551922923</v>
      </c>
      <c r="W3" s="65">
        <f>IF(RES_hh_emi_in!W3=0,0,1000000*RES_hh_emi_in!W3/RES_hh_num_in!W3)</f>
        <v>113.95424739570893</v>
      </c>
      <c r="X3" s="65">
        <f>IF(RES_hh_emi_in!X3=0,0,1000000*RES_hh_emi_in!X3/RES_hh_num_in!X3)</f>
        <v>103.52433786940244</v>
      </c>
      <c r="Y3" s="65">
        <f>IF(RES_hh_emi_in!Y3=0,0,1000000*RES_hh_emi_in!Y3/RES_hh_num_in!Y3)</f>
        <v>83.733260973714906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54.317882887625622</v>
      </c>
      <c r="D4" s="69">
        <f>IF(RES_hh_emi_in!D4=0,0,1000000*RES_hh_emi_in!D4/RES_hh_num_in!D4)</f>
        <v>65.440288625992267</v>
      </c>
      <c r="E4" s="69">
        <f>IF(RES_hh_emi_in!E4=0,0,1000000*RES_hh_emi_in!E4/RES_hh_num_in!E4)</f>
        <v>12.263235568508454</v>
      </c>
      <c r="F4" s="69">
        <f>IF(RES_hh_emi_in!F4=0,0,1000000*RES_hh_emi_in!F4/RES_hh_num_in!F4)</f>
        <v>0</v>
      </c>
      <c r="G4" s="69">
        <f>IF(RES_hh_emi_in!G4=0,0,1000000*RES_hh_emi_in!G4/RES_hh_num_in!G4)</f>
        <v>1.7164640233114876</v>
      </c>
      <c r="H4" s="69">
        <f>IF(RES_hh_emi_in!H4=0,0,1000000*RES_hh_emi_in!H4/RES_hh_num_in!H4)</f>
        <v>4.4419589974550551</v>
      </c>
      <c r="I4" s="69">
        <f>IF(RES_hh_emi_in!I4=0,0,1000000*RES_hh_emi_in!I4/RES_hh_num_in!I4)</f>
        <v>21.620730722286446</v>
      </c>
      <c r="J4" s="69">
        <f>IF(RES_hh_emi_in!J4=0,0,1000000*RES_hh_emi_in!J4/RES_hh_num_in!J4)</f>
        <v>30.032103360499747</v>
      </c>
      <c r="K4" s="69">
        <f>IF(RES_hh_emi_in!K4=0,0,1000000*RES_hh_emi_in!K4/RES_hh_num_in!K4)</f>
        <v>61.05341382705781</v>
      </c>
      <c r="L4" s="69">
        <f>IF(RES_hh_emi_in!L4=0,0,1000000*RES_hh_emi_in!L4/RES_hh_num_in!L4)</f>
        <v>32.466998060464057</v>
      </c>
      <c r="M4" s="69">
        <f>IF(RES_hh_emi_in!M4=0,0,1000000*RES_hh_emi_in!M4/RES_hh_num_in!M4)</f>
        <v>69.479366318267026</v>
      </c>
      <c r="N4" s="69">
        <f>IF(RES_hh_emi_in!N4=0,0,1000000*RES_hh_emi_in!N4/RES_hh_num_in!N4)</f>
        <v>105.91040153452558</v>
      </c>
      <c r="O4" s="69">
        <f>IF(RES_hh_emi_in!O4=0,0,1000000*RES_hh_emi_in!O4/RES_hh_num_in!O4)</f>
        <v>115.33100610334112</v>
      </c>
      <c r="P4" s="69">
        <f>IF(RES_hh_emi_in!P4=0,0,1000000*RES_hh_emi_in!P4/RES_hh_num_in!P4)</f>
        <v>18.296681935727261</v>
      </c>
      <c r="Q4" s="69">
        <f>IF(RES_hh_emi_in!Q4=0,0,1000000*RES_hh_emi_in!Q4/RES_hh_num_in!Q4)</f>
        <v>8.5509114829530333</v>
      </c>
      <c r="R4" s="69">
        <f>IF(RES_hh_emi_in!R4=0,0,1000000*RES_hh_emi_in!R4/RES_hh_num_in!R4)</f>
        <v>0</v>
      </c>
      <c r="S4" s="69">
        <f>IF(RES_hh_emi_in!S4=0,0,1000000*RES_hh_emi_in!S4/RES_hh_num_in!S4)</f>
        <v>0.1176182236103515</v>
      </c>
      <c r="T4" s="69">
        <f>IF(RES_hh_emi_in!T4=0,0,1000000*RES_hh_emi_in!T4/RES_hh_num_in!T4)</f>
        <v>0</v>
      </c>
      <c r="U4" s="69">
        <f>IF(RES_hh_emi_in!U4=0,0,1000000*RES_hh_emi_in!U4/RES_hh_num_in!U4)</f>
        <v>0</v>
      </c>
      <c r="V4" s="69">
        <f>IF(RES_hh_emi_in!V4=0,0,1000000*RES_hh_emi_in!V4/RES_hh_num_in!V4)</f>
        <v>0</v>
      </c>
      <c r="W4" s="69">
        <f>IF(RES_hh_emi_in!W4=0,0,1000000*RES_hh_emi_in!W4/RES_hh_num_in!W4)</f>
        <v>0</v>
      </c>
      <c r="X4" s="69">
        <f>IF(RES_hh_emi_in!X4=0,0,1000000*RES_hh_emi_in!X4/RES_hh_num_in!X4)</f>
        <v>14.996057635462774</v>
      </c>
      <c r="Y4" s="69">
        <f>IF(RES_hh_emi_in!Y4=0,0,1000000*RES_hh_emi_in!Y4/RES_hh_num_in!Y4)</f>
        <v>0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122.98447635032062</v>
      </c>
      <c r="D6" s="72">
        <f>IF(RES_hh_emi_in!D6=0,0,1000000*RES_hh_emi_in!D6/RES_hh_num_in!D6)</f>
        <v>172.46917652110213</v>
      </c>
      <c r="E6" s="72">
        <f>IF(RES_hh_emi_in!E6=0,0,1000000*RES_hh_emi_in!E6/RES_hh_num_in!E6)</f>
        <v>217.23445864214975</v>
      </c>
      <c r="F6" s="72">
        <f>IF(RES_hh_emi_in!F6=0,0,1000000*RES_hh_emi_in!F6/RES_hh_num_in!F6)</f>
        <v>0</v>
      </c>
      <c r="G6" s="72">
        <f>IF(RES_hh_emi_in!G6=0,0,1000000*RES_hh_emi_in!G6/RES_hh_num_in!G6)</f>
        <v>194.70268934698146</v>
      </c>
      <c r="H6" s="72">
        <f>IF(RES_hh_emi_in!H6=0,0,1000000*RES_hh_emi_in!H6/RES_hh_num_in!H6)</f>
        <v>212.13278830102385</v>
      </c>
      <c r="I6" s="72">
        <f>IF(RES_hh_emi_in!I6=0,0,1000000*RES_hh_emi_in!I6/RES_hh_num_in!I6)</f>
        <v>195.45706450365171</v>
      </c>
      <c r="J6" s="72">
        <f>IF(RES_hh_emi_in!J6=0,0,1000000*RES_hh_emi_in!J6/RES_hh_num_in!J6)</f>
        <v>180.59546368407862</v>
      </c>
      <c r="K6" s="72">
        <f>IF(RES_hh_emi_in!K6=0,0,1000000*RES_hh_emi_in!K6/RES_hh_num_in!K6)</f>
        <v>195.95940607888917</v>
      </c>
      <c r="L6" s="72">
        <f>IF(RES_hh_emi_in!L6=0,0,1000000*RES_hh_emi_in!L6/RES_hh_num_in!L6)</f>
        <v>197.24692097049657</v>
      </c>
      <c r="M6" s="72">
        <f>IF(RES_hh_emi_in!M6=0,0,1000000*RES_hh_emi_in!M6/RES_hh_num_in!M6)</f>
        <v>187.1782713682546</v>
      </c>
      <c r="N6" s="72">
        <f>IF(RES_hh_emi_in!N6=0,0,1000000*RES_hh_emi_in!N6/RES_hh_num_in!N6)</f>
        <v>237.21091608049545</v>
      </c>
      <c r="O6" s="72">
        <f>IF(RES_hh_emi_in!O6=0,0,1000000*RES_hh_emi_in!O6/RES_hh_num_in!O6)</f>
        <v>242.22694860826539</v>
      </c>
      <c r="P6" s="72">
        <f>IF(RES_hh_emi_in!P6=0,0,1000000*RES_hh_emi_in!P6/RES_hh_num_in!P6)</f>
        <v>211.75495049160247</v>
      </c>
      <c r="Q6" s="72">
        <f>IF(RES_hh_emi_in!Q6=0,0,1000000*RES_hh_emi_in!Q6/RES_hh_num_in!Q6)</f>
        <v>280.61838552289879</v>
      </c>
      <c r="R6" s="72">
        <f>IF(RES_hh_emi_in!R6=0,0,1000000*RES_hh_emi_in!R6/RES_hh_num_in!R6)</f>
        <v>0</v>
      </c>
      <c r="S6" s="72">
        <f>IF(RES_hh_emi_in!S6=0,0,1000000*RES_hh_emi_in!S6/RES_hh_num_in!S6)</f>
        <v>370.37750172680052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453.53121211676137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128.51695560103568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201.46098836068259</v>
      </c>
      <c r="I7" s="72">
        <f>IF(RES_hh_emi_in!I7=0,0,1000000*RES_hh_emi_in!I7/RES_hh_num_in!I7)</f>
        <v>198.14376348344118</v>
      </c>
      <c r="J7" s="72">
        <f>IF(RES_hh_emi_in!J7=0,0,1000000*RES_hh_emi_in!J7/RES_hh_num_in!J7)</f>
        <v>198.14062213522982</v>
      </c>
      <c r="K7" s="72">
        <f>IF(RES_hh_emi_in!K7=0,0,1000000*RES_hh_emi_in!K7/RES_hh_num_in!K7)</f>
        <v>204.85056952283995</v>
      </c>
      <c r="L7" s="72">
        <f>IF(RES_hh_emi_in!L7=0,0,1000000*RES_hh_emi_in!L7/RES_hh_num_in!L7)</f>
        <v>220.31109977448241</v>
      </c>
      <c r="M7" s="72">
        <f>IF(RES_hh_emi_in!M7=0,0,1000000*RES_hh_emi_in!M7/RES_hh_num_in!M7)</f>
        <v>226.82452043936064</v>
      </c>
      <c r="N7" s="72">
        <f>IF(RES_hh_emi_in!N7=0,0,1000000*RES_hh_emi_in!N7/RES_hh_num_in!N7)</f>
        <v>243.84489990309734</v>
      </c>
      <c r="O7" s="72">
        <f>IF(RES_hh_emi_in!O7=0,0,1000000*RES_hh_emi_in!O7/RES_hh_num_in!O7)</f>
        <v>247.94186299630721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347.68403783659159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X8" s="72">
        <f>IF(RES_hh_emi_in!X8=0,0,1000000*RES_hh_emi_in!X8/RES_hh_num_in!X8)</f>
        <v>0</v>
      </c>
      <c r="Y8" s="72">
        <f>IF(RES_hh_emi_in!Y8=0,0,1000000*RES_hh_emi_in!Y8/RES_hh_num_in!Y8)</f>
        <v>0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0</v>
      </c>
      <c r="D17" s="69">
        <f>IF(RES_hh_emi_in!D17=0,0,1000000*RES_hh_emi_in!D17/RES_hh_num_in!D17)</f>
        <v>0</v>
      </c>
      <c r="E17" s="69">
        <f>IF(RES_hh_emi_in!E17=0,0,1000000*RES_hh_emi_in!E17/RES_hh_num_in!E17)</f>
        <v>0</v>
      </c>
      <c r="F17" s="69">
        <f>IF(RES_hh_emi_in!F17=0,0,1000000*RES_hh_emi_in!F17/RES_hh_num_in!F17)</f>
        <v>0</v>
      </c>
      <c r="G17" s="69">
        <f>IF(RES_hh_emi_in!G17=0,0,1000000*RES_hh_emi_in!G17/RES_hh_num_in!G17)</f>
        <v>0</v>
      </c>
      <c r="H17" s="69">
        <f>IF(RES_hh_emi_in!H17=0,0,1000000*RES_hh_emi_in!H17/RES_hh_num_in!H17)</f>
        <v>0</v>
      </c>
      <c r="I17" s="69">
        <f>IF(RES_hh_emi_in!I17=0,0,1000000*RES_hh_emi_in!I17/RES_hh_num_in!I17)</f>
        <v>0</v>
      </c>
      <c r="J17" s="69">
        <f>IF(RES_hh_emi_in!J17=0,0,1000000*RES_hh_emi_in!J17/RES_hh_num_in!J17)</f>
        <v>0</v>
      </c>
      <c r="K17" s="69">
        <f>IF(RES_hh_emi_in!K17=0,0,1000000*RES_hh_emi_in!K17/RES_hh_num_in!K17)</f>
        <v>0</v>
      </c>
      <c r="L17" s="69">
        <f>IF(RES_hh_emi_in!L17=0,0,1000000*RES_hh_emi_in!L17/RES_hh_num_in!L17)</f>
        <v>0</v>
      </c>
      <c r="M17" s="69">
        <f>IF(RES_hh_emi_in!M17=0,0,1000000*RES_hh_emi_in!M17/RES_hh_num_in!M17)</f>
        <v>0</v>
      </c>
      <c r="N17" s="69">
        <f>IF(RES_hh_emi_in!N17=0,0,1000000*RES_hh_emi_in!N17/RES_hh_num_in!N17)</f>
        <v>0</v>
      </c>
      <c r="O17" s="69">
        <f>IF(RES_hh_emi_in!O17=0,0,1000000*RES_hh_emi_in!O17/RES_hh_num_in!O17)</f>
        <v>0</v>
      </c>
      <c r="P17" s="69">
        <f>IF(RES_hh_emi_in!P17=0,0,1000000*RES_hh_emi_in!P17/RES_hh_num_in!P17)</f>
        <v>0</v>
      </c>
      <c r="Q17" s="69">
        <f>IF(RES_hh_emi_in!Q17=0,0,1000000*RES_hh_emi_in!Q17/RES_hh_num_in!Q17)</f>
        <v>0</v>
      </c>
      <c r="R17" s="69">
        <f>IF(RES_hh_emi_in!R17=0,0,1000000*RES_hh_emi_in!R17/RES_hh_num_in!R17)</f>
        <v>0</v>
      </c>
      <c r="S17" s="69">
        <f>IF(RES_hh_emi_in!S17=0,0,1000000*RES_hh_emi_in!S17/RES_hh_num_in!S17)</f>
        <v>0</v>
      </c>
      <c r="T17" s="69">
        <f>IF(RES_hh_emi_in!T17=0,0,1000000*RES_hh_emi_in!T17/RES_hh_num_in!T17)</f>
        <v>0</v>
      </c>
      <c r="U17" s="69">
        <f>IF(RES_hh_emi_in!U17=0,0,1000000*RES_hh_emi_in!U17/RES_hh_num_in!U17)</f>
        <v>0</v>
      </c>
      <c r="V17" s="69">
        <f>IF(RES_hh_emi_in!V17=0,0,1000000*RES_hh_emi_in!V17/RES_hh_num_in!V17)</f>
        <v>0</v>
      </c>
      <c r="W17" s="69">
        <f>IF(RES_hh_emi_in!W17=0,0,1000000*RES_hh_emi_in!W17/RES_hh_num_in!W17)</f>
        <v>0</v>
      </c>
      <c r="X17" s="69">
        <f>IF(RES_hh_emi_in!X17=0,0,1000000*RES_hh_emi_in!X17/RES_hh_num_in!X17)</f>
        <v>0</v>
      </c>
      <c r="Y17" s="69">
        <f>IF(RES_hh_emi_in!Y17=0,0,1000000*RES_hh_emi_in!Y17/RES_hh_num_in!Y17)</f>
        <v>0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X21" s="72">
        <f>IF(RES_hh_emi_in!X21=0,0,1000000*RES_hh_emi_in!X21/RES_hh_num_in!X21)</f>
        <v>0</v>
      </c>
      <c r="Y21" s="72">
        <f>IF(RES_hh_emi_in!Y21=0,0,1000000*RES_hh_emi_in!Y21/RES_hh_num_in!Y21)</f>
        <v>0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203.8971191838657</v>
      </c>
      <c r="D27" s="69">
        <f>IF(RES_hh_emi_in!D27=0,0,1000000*RES_hh_emi_in!D27/RES_hh_num_in!D27)</f>
        <v>151.52943077754517</v>
      </c>
      <c r="E27" s="69">
        <f>IF(RES_hh_emi_in!E27=0,0,1000000*RES_hh_emi_in!E27/RES_hh_num_in!E27)</f>
        <v>146.05211884604918</v>
      </c>
      <c r="F27" s="69">
        <f>IF(RES_hh_emi_in!F27=0,0,1000000*RES_hh_emi_in!F27/RES_hh_num_in!F27)</f>
        <v>196.19889775071289</v>
      </c>
      <c r="G27" s="69">
        <f>IF(RES_hh_emi_in!G27=0,0,1000000*RES_hh_emi_in!G27/RES_hh_num_in!G27)</f>
        <v>202.97069421386408</v>
      </c>
      <c r="H27" s="69">
        <f>IF(RES_hh_emi_in!H27=0,0,1000000*RES_hh_emi_in!H27/RES_hh_num_in!H27)</f>
        <v>187.14274077569269</v>
      </c>
      <c r="I27" s="69">
        <f>IF(RES_hh_emi_in!I27=0,0,1000000*RES_hh_emi_in!I27/RES_hh_num_in!I27)</f>
        <v>193.45017352490854</v>
      </c>
      <c r="J27" s="69">
        <f>IF(RES_hh_emi_in!J27=0,0,1000000*RES_hh_emi_in!J27/RES_hh_num_in!J27)</f>
        <v>213.08337375744429</v>
      </c>
      <c r="K27" s="69">
        <f>IF(RES_hh_emi_in!K27=0,0,1000000*RES_hh_emi_in!K27/RES_hh_num_in!K27)</f>
        <v>193.5129362374968</v>
      </c>
      <c r="L27" s="69">
        <f>IF(RES_hh_emi_in!L27=0,0,1000000*RES_hh_emi_in!L27/RES_hh_num_in!L27)</f>
        <v>147.39174345094625</v>
      </c>
      <c r="M27" s="69">
        <f>IF(RES_hh_emi_in!M27=0,0,1000000*RES_hh_emi_in!M27/RES_hh_num_in!M27)</f>
        <v>154.49697218568937</v>
      </c>
      <c r="N27" s="69">
        <f>IF(RES_hh_emi_in!N27=0,0,1000000*RES_hh_emi_in!N27/RES_hh_num_in!N27)</f>
        <v>189.87349440452732</v>
      </c>
      <c r="O27" s="69">
        <f>IF(RES_hh_emi_in!O27=0,0,1000000*RES_hh_emi_in!O27/RES_hh_num_in!O27)</f>
        <v>175.74055855369457</v>
      </c>
      <c r="P27" s="69">
        <f>IF(RES_hh_emi_in!P27=0,0,1000000*RES_hh_emi_in!P27/RES_hh_num_in!P27)</f>
        <v>145.35531483268608</v>
      </c>
      <c r="Q27" s="69">
        <f>IF(RES_hh_emi_in!Q27=0,0,1000000*RES_hh_emi_in!Q27/RES_hh_num_in!Q27)</f>
        <v>174.4792205952385</v>
      </c>
      <c r="R27" s="69">
        <f>IF(RES_hh_emi_in!R27=0,0,1000000*RES_hh_emi_in!R27/RES_hh_num_in!R27)</f>
        <v>179.71958880680998</v>
      </c>
      <c r="S27" s="69">
        <f>IF(RES_hh_emi_in!S27=0,0,1000000*RES_hh_emi_in!S27/RES_hh_num_in!S27)</f>
        <v>190.55393429332159</v>
      </c>
      <c r="T27" s="69">
        <f>IF(RES_hh_emi_in!T27=0,0,1000000*RES_hh_emi_in!T27/RES_hh_num_in!T27)</f>
        <v>154.84615684839071</v>
      </c>
      <c r="U27" s="69">
        <f>IF(RES_hh_emi_in!U27=0,0,1000000*RES_hh_emi_in!U27/RES_hh_num_in!U27)</f>
        <v>138.66155989323161</v>
      </c>
      <c r="V27" s="69">
        <f>IF(RES_hh_emi_in!V27=0,0,1000000*RES_hh_emi_in!V27/RES_hh_num_in!V27)</f>
        <v>116.35981551922923</v>
      </c>
      <c r="W27" s="69">
        <f>IF(RES_hh_emi_in!W27=0,0,1000000*RES_hh_emi_in!W27/RES_hh_num_in!W27)</f>
        <v>113.95424739570893</v>
      </c>
      <c r="X27" s="69">
        <f>IF(RES_hh_emi_in!X27=0,0,1000000*RES_hh_emi_in!X27/RES_hh_num_in!X27)</f>
        <v>88.528280233939668</v>
      </c>
      <c r="Y27" s="69">
        <f>IF(RES_hh_emi_in!Y27=0,0,1000000*RES_hh_emi_in!Y27/RES_hh_num_in!Y27)</f>
        <v>83.733260973714906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253.16127386510135</v>
      </c>
      <c r="D29" s="72">
        <f>IF(RES_hh_emi_in!D29=0,0,1000000*RES_hh_emi_in!D29/RES_hh_num_in!D29)</f>
        <v>244.08617461481273</v>
      </c>
      <c r="E29" s="72">
        <f>IF(RES_hh_emi_in!E29=0,0,1000000*RES_hh_emi_in!E29/RES_hh_num_in!E29)</f>
        <v>223.25187535227244</v>
      </c>
      <c r="F29" s="72">
        <f>IF(RES_hh_emi_in!F29=0,0,1000000*RES_hh_emi_in!F29/RES_hh_num_in!F29)</f>
        <v>261.98285726425587</v>
      </c>
      <c r="G29" s="72">
        <f>IF(RES_hh_emi_in!G29=0,0,1000000*RES_hh_emi_in!G29/RES_hh_num_in!G29)</f>
        <v>253.60762239225588</v>
      </c>
      <c r="H29" s="72">
        <f>IF(RES_hh_emi_in!H29=0,0,1000000*RES_hh_emi_in!H29/RES_hh_num_in!H29)</f>
        <v>220.9598429634928</v>
      </c>
      <c r="I29" s="72">
        <f>IF(RES_hh_emi_in!I29=0,0,1000000*RES_hh_emi_in!I29/RES_hh_num_in!I29)</f>
        <v>206.18049758065786</v>
      </c>
      <c r="J29" s="72">
        <f>IF(RES_hh_emi_in!J29=0,0,1000000*RES_hh_emi_in!J29/RES_hh_num_in!J29)</f>
        <v>236.75930417493811</v>
      </c>
      <c r="K29" s="72">
        <f>IF(RES_hh_emi_in!K29=0,0,1000000*RES_hh_emi_in!K29/RES_hh_num_in!K29)</f>
        <v>254.22115933056395</v>
      </c>
      <c r="L29" s="72">
        <f>IF(RES_hh_emi_in!L29=0,0,1000000*RES_hh_emi_in!L29/RES_hh_num_in!L29)</f>
        <v>239.63959571233485</v>
      </c>
      <c r="M29" s="72">
        <f>IF(RES_hh_emi_in!M29=0,0,1000000*RES_hh_emi_in!M29/RES_hh_num_in!M29)</f>
        <v>223.84989478285655</v>
      </c>
      <c r="N29" s="72">
        <f>IF(RES_hh_emi_in!N29=0,0,1000000*RES_hh_emi_in!N29/RES_hh_num_in!N29)</f>
        <v>224.57996953991582</v>
      </c>
      <c r="O29" s="72">
        <f>IF(RES_hh_emi_in!O29=0,0,1000000*RES_hh_emi_in!O29/RES_hh_num_in!O29)</f>
        <v>245.03922083362366</v>
      </c>
      <c r="P29" s="72">
        <f>IF(RES_hh_emi_in!P29=0,0,1000000*RES_hh_emi_in!P29/RES_hh_num_in!P29)</f>
        <v>229.34082529114895</v>
      </c>
      <c r="Q29" s="72">
        <f>IF(RES_hh_emi_in!Q29=0,0,1000000*RES_hh_emi_in!Q29/RES_hh_num_in!Q29)</f>
        <v>241.56457457931148</v>
      </c>
      <c r="R29" s="72">
        <f>IF(RES_hh_emi_in!R29=0,0,1000000*RES_hh_emi_in!R29/RES_hh_num_in!R29)</f>
        <v>229.22407653262638</v>
      </c>
      <c r="S29" s="72">
        <f>IF(RES_hh_emi_in!S29=0,0,1000000*RES_hh_emi_in!S29/RES_hh_num_in!S29)</f>
        <v>213.17530318549299</v>
      </c>
      <c r="T29" s="72">
        <f>IF(RES_hh_emi_in!T29=0,0,1000000*RES_hh_emi_in!T29/RES_hh_num_in!T29)</f>
        <v>205.13381550333432</v>
      </c>
      <c r="U29" s="72">
        <f>IF(RES_hh_emi_in!U29=0,0,1000000*RES_hh_emi_in!U29/RES_hh_num_in!U29)</f>
        <v>186.91276366634293</v>
      </c>
      <c r="V29" s="72">
        <f>IF(RES_hh_emi_in!V29=0,0,1000000*RES_hh_emi_in!V29/RES_hh_num_in!V29)</f>
        <v>183.52268189880078</v>
      </c>
      <c r="W29" s="72">
        <f>IF(RES_hh_emi_in!W29=0,0,1000000*RES_hh_emi_in!W29/RES_hh_num_in!W29)</f>
        <v>179.3005494547171</v>
      </c>
      <c r="X29" s="72">
        <f>IF(RES_hh_emi_in!X29=0,0,1000000*RES_hh_emi_in!X29/RES_hh_num_in!X29)</f>
        <v>145.31479236286685</v>
      </c>
      <c r="Y29" s="72">
        <f>IF(RES_hh_emi_in!Y29=0,0,1000000*RES_hh_emi_in!Y29/RES_hh_num_in!Y29)</f>
        <v>154.24267658367566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X30" s="72">
        <f>IF(RES_hh_emi_in!X30=0,0,1000000*RES_hh_emi_in!X30/RES_hh_num_in!X30)</f>
        <v>0</v>
      </c>
      <c r="Y30" s="72">
        <f>IF(RES_hh_emi_in!Y30=0,0,1000000*RES_hh_emi_in!Y30/RES_hh_num_in!Y30)</f>
        <v>0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32.273772106835935</v>
      </c>
      <c r="D3" s="65">
        <f>IF(RES_hh_fech_in!D3=0,0,RES_hh_fech_in!D3/RES_summary!D$21)</f>
        <v>27.378815600937411</v>
      </c>
      <c r="E3" s="65">
        <f>IF(RES_hh_fech_in!E3=0,0,RES_hh_fech_in!E3/RES_summary!E$21)</f>
        <v>25.821518424553542</v>
      </c>
      <c r="F3" s="65">
        <f>IF(RES_hh_fech_in!F3=0,0,RES_hh_fech_in!F3/RES_summary!F$21)</f>
        <v>30.836721679793534</v>
      </c>
      <c r="G3" s="65">
        <f>IF(RES_hh_fech_in!G3=0,0,RES_hh_fech_in!G3/RES_summary!G$21)</f>
        <v>27.635955327342</v>
      </c>
      <c r="H3" s="65">
        <f>IF(RES_hh_fech_in!H3=0,0,RES_hh_fech_in!H3/RES_summary!H$21)</f>
        <v>27.893179458579734</v>
      </c>
      <c r="I3" s="65">
        <f>IF(RES_hh_fech_in!I3=0,0,RES_hh_fech_in!I3/RES_summary!I$21)</f>
        <v>29.131294702737648</v>
      </c>
      <c r="J3" s="65">
        <f>IF(RES_hh_fech_in!J3=0,0,RES_hh_fech_in!J3/RES_summary!J$21)</f>
        <v>29.557891189886547</v>
      </c>
      <c r="K3" s="65">
        <f>IF(RES_hh_fech_in!K3=0,0,RES_hh_fech_in!K3/RES_summary!K$21)</f>
        <v>24.980883876785779</v>
      </c>
      <c r="L3" s="65">
        <f>IF(RES_hh_fech_in!L3=0,0,RES_hh_fech_in!L3/RES_summary!L$21)</f>
        <v>25.846888219388251</v>
      </c>
      <c r="M3" s="65">
        <f>IF(RES_hh_fech_in!M3=0,0,RES_hh_fech_in!M3/RES_summary!M$21)</f>
        <v>26.550105656890331</v>
      </c>
      <c r="N3" s="65">
        <f>IF(RES_hh_fech_in!N3=0,0,RES_hh_fech_in!N3/RES_summary!N$21)</f>
        <v>27.511150462582108</v>
      </c>
      <c r="O3" s="65">
        <f>IF(RES_hh_fech_in!O3=0,0,RES_hh_fech_in!O3/RES_summary!O$21)</f>
        <v>28.053953024617073</v>
      </c>
      <c r="P3" s="65">
        <f>IF(RES_hh_fech_in!P3=0,0,RES_hh_fech_in!P3/RES_summary!P$21)</f>
        <v>21.958625894356462</v>
      </c>
      <c r="Q3" s="65">
        <f>IF(RES_hh_fech_in!Q3=0,0,RES_hh_fech_in!Q3/RES_summary!Q$21)</f>
        <v>24.976992669202119</v>
      </c>
      <c r="R3" s="65">
        <f>IF(RES_hh_fech_in!R3=0,0,RES_hh_fech_in!R3/RES_summary!R$21)</f>
        <v>22.994143704723385</v>
      </c>
      <c r="S3" s="65">
        <f>IF(RES_hh_fech_in!S3=0,0,RES_hh_fech_in!S3/RES_summary!S$21)</f>
        <v>28.125162134568445</v>
      </c>
      <c r="T3" s="65">
        <f>IF(RES_hh_fech_in!T3=0,0,RES_hh_fech_in!T3/RES_summary!T$21)</f>
        <v>26.155165702956399</v>
      </c>
      <c r="U3" s="65">
        <f>IF(RES_hh_fech_in!U3=0,0,RES_hh_fech_in!U3/RES_summary!U$21)</f>
        <v>26.433302549748323</v>
      </c>
      <c r="V3" s="65">
        <f>IF(RES_hh_fech_in!V3=0,0,RES_hh_fech_in!V3/RES_summary!V$21)</f>
        <v>26.882488642019336</v>
      </c>
      <c r="W3" s="65">
        <f>IF(RES_hh_fech_in!W3=0,0,RES_hh_fech_in!W3/RES_summary!W$21)</f>
        <v>31.849369227134549</v>
      </c>
      <c r="X3" s="65">
        <f>IF(RES_hh_fech_in!X3=0,0,RES_hh_fech_in!X3/RES_summary!X$21)</f>
        <v>26.503877319153986</v>
      </c>
      <c r="Y3" s="65">
        <f>IF(RES_hh_fech_in!Y3=0,0,RES_hh_fech_in!Y3/RES_summary!Y$21)</f>
        <v>22.320682666914703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2.9525812131556481</v>
      </c>
      <c r="D4" s="69">
        <f>IF(RES_hh_fech_in!D4=0,0,RES_hh_fech_in!D4/RES_summary!D$21)</f>
        <v>3.7796290704628746</v>
      </c>
      <c r="E4" s="69">
        <f>IF(RES_hh_fech_in!E4=0,0,RES_hh_fech_in!E4/RES_summary!E$21)</f>
        <v>2.7148339484004569</v>
      </c>
      <c r="F4" s="69">
        <f>IF(RES_hh_fech_in!F4=0,0,RES_hh_fech_in!F4/RES_summary!F$21)</f>
        <v>2.4352678580059162</v>
      </c>
      <c r="G4" s="69">
        <f>IF(RES_hh_fech_in!G4=0,0,RES_hh_fech_in!G4/RES_summary!G$21)</f>
        <v>2.1907334290500766</v>
      </c>
      <c r="H4" s="69">
        <f>IF(RES_hh_fech_in!H4=0,0,RES_hh_fech_in!H4/RES_summary!H$21)</f>
        <v>2.5830351923065105</v>
      </c>
      <c r="I4" s="69">
        <f>IF(RES_hh_fech_in!I4=0,0,RES_hh_fech_in!I4/RES_summary!I$21)</f>
        <v>2.7532139339467712</v>
      </c>
      <c r="J4" s="69">
        <f>IF(RES_hh_fech_in!J4=0,0,RES_hh_fech_in!J4/RES_summary!J$21)</f>
        <v>2.8129867858025479</v>
      </c>
      <c r="K4" s="69">
        <f>IF(RES_hh_fech_in!K4=0,0,RES_hh_fech_in!K4/RES_summary!K$21)</f>
        <v>3.1158648616953917</v>
      </c>
      <c r="L4" s="69">
        <f>IF(RES_hh_fech_in!L4=0,0,RES_hh_fech_in!L4/RES_summary!L$21)</f>
        <v>6.2028418909143985</v>
      </c>
      <c r="M4" s="69">
        <f>IF(RES_hh_fech_in!M4=0,0,RES_hh_fech_in!M4/RES_summary!M$21)</f>
        <v>4.2983447362881417</v>
      </c>
      <c r="N4" s="69">
        <f>IF(RES_hh_fech_in!N4=0,0,RES_hh_fech_in!N4/RES_summary!N$21)</f>
        <v>5.4178156610975918</v>
      </c>
      <c r="O4" s="69">
        <f>IF(RES_hh_fech_in!O4=0,0,RES_hh_fech_in!O4/RES_summary!O$21)</f>
        <v>5.2031819489668392</v>
      </c>
      <c r="P4" s="69">
        <f>IF(RES_hh_fech_in!P4=0,0,RES_hh_fech_in!P4/RES_summary!P$21)</f>
        <v>2.3130558524340539</v>
      </c>
      <c r="Q4" s="69">
        <f>IF(RES_hh_fech_in!Q4=0,0,RES_hh_fech_in!Q4/RES_summary!Q$21)</f>
        <v>2.6149458141627586</v>
      </c>
      <c r="R4" s="69">
        <f>IF(RES_hh_fech_in!R4=0,0,RES_hh_fech_in!R4/RES_summary!R$21)</f>
        <v>2.502522000181663</v>
      </c>
      <c r="S4" s="69">
        <f>IF(RES_hh_fech_in!S4=0,0,RES_hh_fech_in!S4/RES_summary!S$21)</f>
        <v>5.3865954668160505</v>
      </c>
      <c r="T4" s="69">
        <f>IF(RES_hh_fech_in!T4=0,0,RES_hh_fech_in!T4/RES_summary!T$21)</f>
        <v>3.6622223556634039</v>
      </c>
      <c r="U4" s="69">
        <f>IF(RES_hh_fech_in!U4=0,0,RES_hh_fech_in!U4/RES_summary!U$21)</f>
        <v>2.8213395539142598</v>
      </c>
      <c r="V4" s="69">
        <f>IF(RES_hh_fech_in!V4=0,0,RES_hh_fech_in!V4/RES_summary!V$21)</f>
        <v>3.4123614469874397</v>
      </c>
      <c r="W4" s="69">
        <f>IF(RES_hh_fech_in!W4=0,0,RES_hh_fech_in!W4/RES_summary!W$21)</f>
        <v>5.2785477250416557</v>
      </c>
      <c r="X4" s="69">
        <f>IF(RES_hh_fech_in!X4=0,0,RES_hh_fech_in!X4/RES_summary!X$21)</f>
        <v>4.5434355565608371</v>
      </c>
      <c r="Y4" s="69">
        <f>IF(RES_hh_fech_in!Y4=0,0,RES_hh_fech_in!Y4/RES_summary!Y$21)</f>
        <v>5.6690036429846105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4.9100447652395003</v>
      </c>
      <c r="D6" s="72">
        <f>IF(RES_hh_fech_in!D6=0,0,RES_hh_fech_in!D6/RES_summary!D$21)</f>
        <v>6.84824691953835</v>
      </c>
      <c r="E6" s="72">
        <f>IF(RES_hh_fech_in!E6=0,0,RES_hh_fech_in!E6/RES_summary!E$21)</f>
        <v>8.573162208632624</v>
      </c>
      <c r="F6" s="72">
        <f>IF(RES_hh_fech_in!F6=0,0,RES_hh_fech_in!F6/RES_summary!F$21)</f>
        <v>0</v>
      </c>
      <c r="G6" s="72">
        <f>IF(RES_hh_fech_in!G6=0,0,RES_hh_fech_in!G6/RES_summary!G$21)</f>
        <v>7.595677310710335</v>
      </c>
      <c r="H6" s="72">
        <f>IF(RES_hh_fech_in!H6=0,0,RES_hh_fech_in!H6/RES_summary!H$21)</f>
        <v>8.2528563812969828</v>
      </c>
      <c r="I6" s="72">
        <f>IF(RES_hh_fech_in!I6=0,0,RES_hh_fech_in!I6/RES_summary!I$21)</f>
        <v>7.5450647720284127</v>
      </c>
      <c r="J6" s="72">
        <f>IF(RES_hh_fech_in!J6=0,0,RES_hh_fech_in!J6/RES_summary!J$21)</f>
        <v>6.9493920102096522</v>
      </c>
      <c r="K6" s="72">
        <f>IF(RES_hh_fech_in!K6=0,0,RES_hh_fech_in!K6/RES_summary!K$21)</f>
        <v>7.5200998996011519</v>
      </c>
      <c r="L6" s="72">
        <f>IF(RES_hh_fech_in!L6=0,0,RES_hh_fech_in!L6/RES_summary!L$21)</f>
        <v>7.5384168397591527</v>
      </c>
      <c r="M6" s="72">
        <f>IF(RES_hh_fech_in!M6=0,0,RES_hh_fech_in!M6/RES_summary!M$21)</f>
        <v>7.1239715444676932</v>
      </c>
      <c r="N6" s="72">
        <f>IF(RES_hh_fech_in!N6=0,0,RES_hh_fech_in!N6/RES_summary!N$21)</f>
        <v>8.9919541794774922</v>
      </c>
      <c r="O6" s="72">
        <f>IF(RES_hh_fech_in!O6=0,0,RES_hh_fech_in!O6/RES_summary!O$21)</f>
        <v>9.142977952880802</v>
      </c>
      <c r="P6" s="72">
        <f>IF(RES_hh_fech_in!P6=0,0,RES_hh_fech_in!P6/RES_summary!P$21)</f>
        <v>7.9455648233389002</v>
      </c>
      <c r="Q6" s="72">
        <f>IF(RES_hh_fech_in!Q6=0,0,RES_hh_fech_in!Q6/RES_summary!Q$21)</f>
        <v>10.460991254612622</v>
      </c>
      <c r="R6" s="72">
        <f>IF(RES_hh_fech_in!R6=0,0,RES_hh_fech_in!R6/RES_summary!R$21)</f>
        <v>0</v>
      </c>
      <c r="S6" s="72">
        <f>IF(RES_hh_fech_in!S6=0,0,RES_hh_fech_in!S6/RES_summary!S$21)</f>
        <v>13.62699080313025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15.919008760767632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4.5029388919221249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6.8784077348405219</v>
      </c>
      <c r="I7" s="72">
        <f>IF(RES_hh_fech_in!I7=0,0,RES_hh_fech_in!I7/RES_summary!I$21)</f>
        <v>6.7126264039958201</v>
      </c>
      <c r="J7" s="72">
        <f>IF(RES_hh_fech_in!J7=0,0,RES_hh_fech_in!J7/RES_summary!J$21)</f>
        <v>6.6913533543628567</v>
      </c>
      <c r="K7" s="72">
        <f>IF(RES_hh_fech_in!K7=0,0,RES_hh_fech_in!K7/RES_summary!K$21)</f>
        <v>6.6943100404386184</v>
      </c>
      <c r="L7" s="72">
        <f>IF(RES_hh_fech_in!L7=0,0,RES_hh_fech_in!L7/RES_summary!L$21)</f>
        <v>7.1699717641370651</v>
      </c>
      <c r="M7" s="72">
        <f>IF(RES_hh_fech_in!M7=0,0,RES_hh_fech_in!M7/RES_summary!M$21)</f>
        <v>7.3513634807897299</v>
      </c>
      <c r="N7" s="72">
        <f>IF(RES_hh_fech_in!N7=0,0,RES_hh_fech_in!N7/RES_summary!N$21)</f>
        <v>7.8712597152318331</v>
      </c>
      <c r="O7" s="72">
        <f>IF(RES_hh_fech_in!O7=0,0,RES_hh_fech_in!O7/RES_summary!O$21)</f>
        <v>7.9694110122916673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10.893094439031993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X8" s="72">
        <f>IF(RES_hh_fech_in!X8=0,0,RES_hh_fech_in!X8/RES_summary!X$21)</f>
        <v>0</v>
      </c>
      <c r="Y8" s="72">
        <f>IF(RES_hh_fech_in!Y8=0,0,RES_hh_fech_in!Y8/RES_summary!Y$21)</f>
        <v>0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0</v>
      </c>
      <c r="D9" s="72">
        <f>IF(RES_hh_fech_in!D9=0,0,RES_hh_fech_in!D9/RES_summary!D$21)</f>
        <v>0</v>
      </c>
      <c r="E9" s="72">
        <f>IF(RES_hh_fech_in!E9=0,0,RES_hh_fech_in!E9/RES_summary!E$21)</f>
        <v>0</v>
      </c>
      <c r="F9" s="72">
        <f>IF(RES_hh_fech_in!F9=0,0,RES_hh_fech_in!F9/RES_summary!F$21)</f>
        <v>0</v>
      </c>
      <c r="G9" s="72">
        <f>IF(RES_hh_fech_in!G9=0,0,RES_hh_fech_in!G9/RES_summary!G$21)</f>
        <v>0</v>
      </c>
      <c r="H9" s="72">
        <f>IF(RES_hh_fech_in!H9=0,0,RES_hh_fech_in!H9/RES_summary!H$21)</f>
        <v>0</v>
      </c>
      <c r="I9" s="72">
        <f>IF(RES_hh_fech_in!I9=0,0,RES_hh_fech_in!I9/RES_summary!I$21)</f>
        <v>0</v>
      </c>
      <c r="J9" s="72">
        <f>IF(RES_hh_fech_in!J9=0,0,RES_hh_fech_in!J9/RES_summary!J$21)</f>
        <v>0</v>
      </c>
      <c r="K9" s="72">
        <f>IF(RES_hh_fech_in!K9=0,0,RES_hh_fech_in!K9/RES_summary!K$21)</f>
        <v>0</v>
      </c>
      <c r="L9" s="72">
        <f>IF(RES_hh_fech_in!L9=0,0,RES_hh_fech_in!L9/RES_summary!L$21)</f>
        <v>7.8117219317175826</v>
      </c>
      <c r="M9" s="72">
        <f>IF(RES_hh_fech_in!M9=0,0,RES_hh_fech_in!M9/RES_summary!M$21)</f>
        <v>5.6137271864989859</v>
      </c>
      <c r="N9" s="72">
        <f>IF(RES_hh_fech_in!N9=0,0,RES_hh_fech_in!N9/RES_summary!N$21)</f>
        <v>6.2494378908265595</v>
      </c>
      <c r="O9" s="72">
        <f>IF(RES_hh_fech_in!O9=0,0,RES_hh_fech_in!O9/RES_summary!O$21)</f>
        <v>5.3903192247978433</v>
      </c>
      <c r="P9" s="72">
        <f>IF(RES_hh_fech_in!P9=0,0,RES_hh_fech_in!P9/RES_summary!P$21)</f>
        <v>6.1442421209860116</v>
      </c>
      <c r="Q9" s="72">
        <f>IF(RES_hh_fech_in!Q9=0,0,RES_hh_fech_in!Q9/RES_summary!Q$21)</f>
        <v>0</v>
      </c>
      <c r="R9" s="72">
        <f>IF(RES_hh_fech_in!R9=0,0,RES_hh_fech_in!R9/RES_summary!R$21)</f>
        <v>5.7799908049925257</v>
      </c>
      <c r="S9" s="72">
        <f>IF(RES_hh_fech_in!S9=0,0,RES_hh_fech_in!S9/RES_summary!S$21)</f>
        <v>0</v>
      </c>
      <c r="T9" s="72">
        <f>IF(RES_hh_fech_in!T9=0,0,RES_hh_fech_in!T9/RES_summary!T$21)</f>
        <v>6.5995973915290689</v>
      </c>
      <c r="U9" s="72">
        <f>IF(RES_hh_fech_in!U9=0,0,RES_hh_fech_in!U9/RES_summary!U$21)</f>
        <v>8.02876486490179</v>
      </c>
      <c r="V9" s="72">
        <f>IF(RES_hh_fech_in!V9=0,0,RES_hh_fech_in!V9/RES_summary!V$21)</f>
        <v>0</v>
      </c>
      <c r="W9" s="72">
        <f>IF(RES_hh_fech_in!W9=0,0,RES_hh_fech_in!W9/RES_summary!W$21)</f>
        <v>0</v>
      </c>
      <c r="X9" s="72">
        <f>IF(RES_hh_fech_in!X9=0,0,RES_hh_fech_in!X9/RES_summary!X$21)</f>
        <v>0</v>
      </c>
      <c r="Y9" s="72">
        <f>IF(RES_hh_fech_in!Y9=0,0,RES_hh_fech_in!Y9/RES_summary!Y$21)</f>
        <v>0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1.0623302404200734</v>
      </c>
      <c r="D12" s="72">
        <f>IF(RES_hh_fech_in!D12=0,0,RES_hh_fech_in!D12/RES_summary!D$21)</f>
        <v>1.3655041784947741</v>
      </c>
      <c r="E12" s="72">
        <f>IF(RES_hh_fech_in!E12=0,0,RES_hh_fech_in!E12/RES_summary!E$21)</f>
        <v>1.9340352246140107</v>
      </c>
      <c r="F12" s="72">
        <f>IF(RES_hh_fech_in!F12=0,0,RES_hh_fech_in!F12/RES_summary!F$21)</f>
        <v>1.7059432565313883</v>
      </c>
      <c r="G12" s="72">
        <f>IF(RES_hh_fech_in!G12=0,0,RES_hh_fech_in!G12/RES_summary!G$21)</f>
        <v>1.4717157545178887</v>
      </c>
      <c r="H12" s="72">
        <f>IF(RES_hh_fech_in!H12=0,0,RES_hh_fech_in!H12/RES_summary!H$21)</f>
        <v>1.5959820291868392</v>
      </c>
      <c r="I12" s="72">
        <f>IF(RES_hh_fech_in!I12=0,0,RES_hh_fech_in!I12/RES_summary!I$21)</f>
        <v>1.6012511717035518</v>
      </c>
      <c r="J12" s="72">
        <f>IF(RES_hh_fech_in!J12=0,0,RES_hh_fech_in!J12/RES_summary!J$21)</f>
        <v>1.380551231154141</v>
      </c>
      <c r="K12" s="72">
        <f>IF(RES_hh_fech_in!K12=0,0,RES_hh_fech_in!K12/RES_summary!K$21)</f>
        <v>1.1213684764404106</v>
      </c>
      <c r="L12" s="72">
        <f>IF(RES_hh_fech_in!L12=0,0,RES_hh_fech_in!L12/RES_summary!L$21)</f>
        <v>1.5716318441685835</v>
      </c>
      <c r="M12" s="72">
        <f>IF(RES_hh_fech_in!M12=0,0,RES_hh_fech_in!M12/RES_summary!M$21)</f>
        <v>1.3996709511095138</v>
      </c>
      <c r="N12" s="72">
        <f>IF(RES_hh_fech_in!N12=0,0,RES_hh_fech_in!N12/RES_summary!N$21)</f>
        <v>1.5682742620885635</v>
      </c>
      <c r="O12" s="72">
        <f>IF(RES_hh_fech_in!O12=0,0,RES_hh_fech_in!O12/RES_summary!O$21)</f>
        <v>1.4300564337086088</v>
      </c>
      <c r="P12" s="72">
        <f>IF(RES_hh_fech_in!P12=0,0,RES_hh_fech_in!P12/RES_summary!P$21)</f>
        <v>1.2676397153649588</v>
      </c>
      <c r="Q12" s="72">
        <f>IF(RES_hh_fech_in!Q12=0,0,RES_hh_fech_in!Q12/RES_summary!Q$21)</f>
        <v>1.5847114830697124</v>
      </c>
      <c r="R12" s="72">
        <f>IF(RES_hh_fech_in!R12=0,0,RES_hh_fech_in!R12/RES_summary!R$21)</f>
        <v>1.2833170073160005</v>
      </c>
      <c r="S12" s="72">
        <f>IF(RES_hh_fech_in!S12=0,0,RES_hh_fech_in!S12/RES_summary!S$21)</f>
        <v>1.7063065442994285</v>
      </c>
      <c r="T12" s="72">
        <f>IF(RES_hh_fech_in!T12=0,0,RES_hh_fech_in!T12/RES_summary!T$21)</f>
        <v>1.6382922249120448</v>
      </c>
      <c r="U12" s="72">
        <f>IF(RES_hh_fech_in!U12=0,0,RES_hh_fech_in!U12/RES_summary!U$21)</f>
        <v>1.8704081571147486</v>
      </c>
      <c r="V12" s="72">
        <f>IF(RES_hh_fech_in!V12=0,0,RES_hh_fech_in!V12/RES_summary!V$21)</f>
        <v>1.8781089947618348</v>
      </c>
      <c r="W12" s="72">
        <f>IF(RES_hh_fech_in!W12=0,0,RES_hh_fech_in!W12/RES_summary!W$21)</f>
        <v>2.1229642012692023</v>
      </c>
      <c r="X12" s="72">
        <f>IF(RES_hh_fech_in!X12=0,0,RES_hh_fech_in!X12/RES_summary!X$21)</f>
        <v>2.1616559912336299</v>
      </c>
      <c r="Y12" s="72">
        <f>IF(RES_hh_fech_in!Y12=0,0,RES_hh_fech_in!Y12/RES_summary!Y$21)</f>
        <v>2.1484530964969593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3.0375167572160011</v>
      </c>
      <c r="D13" s="74">
        <f>IF(RES_hh_fech_in!D13=0,0,RES_hh_fech_in!D13/RES_summary!D$21)</f>
        <v>4.1708902548259834</v>
      </c>
      <c r="E13" s="74">
        <f>IF(RES_hh_fech_in!E13=0,0,RES_hh_fech_in!E13/RES_summary!E$21)</f>
        <v>5.4942974246948557</v>
      </c>
      <c r="F13" s="74">
        <f>IF(RES_hh_fech_in!F13=0,0,RES_hh_fech_in!F13/RES_summary!F$21)</f>
        <v>6.0103265466191491</v>
      </c>
      <c r="G13" s="74">
        <f>IF(RES_hh_fech_in!G13=0,0,RES_hh_fech_in!G13/RES_summary!G$21)</f>
        <v>5.2445707155628263</v>
      </c>
      <c r="H13" s="74">
        <f>IF(RES_hh_fech_in!H13=0,0,RES_hh_fech_in!H13/RES_summary!H$21)</f>
        <v>6.0342497464345852</v>
      </c>
      <c r="I13" s="74">
        <f>IF(RES_hh_fech_in!I13=0,0,RES_hh_fech_in!I13/RES_summary!I$21)</f>
        <v>5.8306344279310727</v>
      </c>
      <c r="J13" s="74">
        <f>IF(RES_hh_fech_in!J13=0,0,RES_hh_fech_in!J13/RES_summary!J$21)</f>
        <v>6.0025941181238505</v>
      </c>
      <c r="K13" s="74">
        <f>IF(RES_hh_fech_in!K13=0,0,RES_hh_fech_in!K13/RES_summary!K$21)</f>
        <v>4.4465369094468823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6.6979782661300105</v>
      </c>
      <c r="P13" s="74">
        <f>IF(RES_hh_fech_in!P13=0,0,RES_hh_fech_in!P13/RES_summary!P$21)</f>
        <v>0</v>
      </c>
      <c r="Q13" s="74">
        <f>IF(RES_hh_fech_in!Q13=0,0,RES_hh_fech_in!Q13/RES_summary!Q$21)</f>
        <v>6.2793822563380592</v>
      </c>
      <c r="R13" s="74">
        <f>IF(RES_hh_fech_in!R13=0,0,RES_hh_fech_in!R13/RES_summary!R$21)</f>
        <v>4.8102711806540324</v>
      </c>
      <c r="S13" s="74">
        <f>IF(RES_hh_fech_in!S13=0,0,RES_hh_fech_in!S13/RES_summary!S$21)</f>
        <v>10.350588002043544</v>
      </c>
      <c r="T13" s="74">
        <f>IF(RES_hh_fech_in!T13=0,0,RES_hh_fech_in!T13/RES_summary!T$21)</f>
        <v>8.7158085312144991</v>
      </c>
      <c r="U13" s="74">
        <f>IF(RES_hh_fech_in!U13=0,0,RES_hh_fech_in!U13/RES_summary!U$21)</f>
        <v>6.9152177839094549</v>
      </c>
      <c r="V13" s="74">
        <f>IF(RES_hh_fech_in!V13=0,0,RES_hh_fech_in!V13/RES_summary!V$21)</f>
        <v>8.0115210256366289</v>
      </c>
      <c r="W13" s="74">
        <f>IF(RES_hh_fech_in!W13=0,0,RES_hh_fech_in!W13/RES_summary!W$21)</f>
        <v>8.7702621621051531</v>
      </c>
      <c r="X13" s="74">
        <f>IF(RES_hh_fech_in!X13=0,0,RES_hh_fech_in!X13/RES_summary!X$21)</f>
        <v>9.9799158267026513</v>
      </c>
      <c r="Y13" s="74">
        <f>IF(RES_hh_fech_in!Y13=0,0,RES_hh_fech_in!Y13/RES_summary!Y$21)</f>
        <v>9.7771909947617406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4.2354319726175434E-2</v>
      </c>
      <c r="D14" s="76">
        <f>IF(RES_hh_fech_in!D14=0,0,RES_hh_fech_in!D14/RES_summary!D$21)</f>
        <v>6.7280298046234061E-2</v>
      </c>
      <c r="E14" s="76">
        <f>IF(RES_hh_fech_in!E14=0,0,RES_hh_fech_in!E14/RES_summary!E$21)</f>
        <v>7.1640294322459816E-2</v>
      </c>
      <c r="F14" s="76">
        <f>IF(RES_hh_fech_in!F14=0,0,RES_hh_fech_in!F14/RES_summary!F$21)</f>
        <v>0</v>
      </c>
      <c r="G14" s="76">
        <f>IF(RES_hh_fech_in!G14=0,0,RES_hh_fech_in!G14/RES_summary!G$21)</f>
        <v>8.0832060007121842E-2</v>
      </c>
      <c r="H14" s="76">
        <f>IF(RES_hh_fech_in!H14=0,0,RES_hh_fech_in!H14/RES_summary!H$21)</f>
        <v>8.2289894303766126E-2</v>
      </c>
      <c r="I14" s="76">
        <f>IF(RES_hh_fech_in!I14=0,0,RES_hh_fech_in!I14/RES_summary!I$21)</f>
        <v>7.4111795543737105E-2</v>
      </c>
      <c r="J14" s="76">
        <f>IF(RES_hh_fech_in!J14=0,0,RES_hh_fech_in!J14/RES_summary!J$21)</f>
        <v>7.275599579335669E-2</v>
      </c>
      <c r="K14" s="76">
        <f>IF(RES_hh_fech_in!K14=0,0,RES_hh_fech_in!K14/RES_summary!K$21)</f>
        <v>7.7573036368992376E-2</v>
      </c>
      <c r="L14" s="76">
        <f>IF(RES_hh_fech_in!L14=0,0,RES_hh_fech_in!L14/RES_summary!L$21)</f>
        <v>6.2430384016063337E-2</v>
      </c>
      <c r="M14" s="76">
        <f>IF(RES_hh_fech_in!M14=0,0,RES_hh_fech_in!M14/RES_summary!M$21)</f>
        <v>6.6351257963137872E-2</v>
      </c>
      <c r="N14" s="76">
        <f>IF(RES_hh_fech_in!N14=0,0,RES_hh_fech_in!N14/RES_summary!N$21)</f>
        <v>6.7664853569698771E-2</v>
      </c>
      <c r="O14" s="76">
        <f>IF(RES_hh_fech_in!O14=0,0,RES_hh_fech_in!O14/RES_summary!O$21)</f>
        <v>9.7857058253681323E-2</v>
      </c>
      <c r="P14" s="76">
        <f>IF(RES_hh_fech_in!P14=0,0,RES_hh_fech_in!P14/RES_summary!P$21)</f>
        <v>6.3558558000590723E-2</v>
      </c>
      <c r="Q14" s="76">
        <f>IF(RES_hh_fech_in!Q14=0,0,RES_hh_fech_in!Q14/RES_summary!Q$21)</f>
        <v>0.12463216945182928</v>
      </c>
      <c r="R14" s="76">
        <f>IF(RES_hh_fech_in!R14=0,0,RES_hh_fech_in!R14/RES_summary!R$21)</f>
        <v>3.8856905271941203E-2</v>
      </c>
      <c r="S14" s="76">
        <f>IF(RES_hh_fech_in!S14=0,0,RES_hh_fech_in!S14/RES_summary!S$21)</f>
        <v>0.15790495853304931</v>
      </c>
      <c r="T14" s="76">
        <f>IF(RES_hh_fech_in!T14=0,0,RES_hh_fech_in!T14/RES_summary!T$21)</f>
        <v>9.9270705798916711E-2</v>
      </c>
      <c r="U14" s="76">
        <f>IF(RES_hh_fech_in!U14=0,0,RES_hh_fech_in!U14/RES_summary!U$21)</f>
        <v>8.9122855443938387E-2</v>
      </c>
      <c r="V14" s="76">
        <f>IF(RES_hh_fech_in!V14=0,0,RES_hh_fech_in!V14/RES_summary!V$21)</f>
        <v>0</v>
      </c>
      <c r="W14" s="76">
        <f>IF(RES_hh_fech_in!W14=0,0,RES_hh_fech_in!W14/RES_summary!W$21)</f>
        <v>0</v>
      </c>
      <c r="X14" s="76">
        <f>IF(RES_hh_fech_in!X14=0,0,RES_hh_fech_in!X14/RES_summary!X$21)</f>
        <v>0.19222716524024236</v>
      </c>
      <c r="Y14" s="76">
        <f>IF(RES_hh_fech_in!Y14=0,0,RES_hh_fech_in!Y14/RES_summary!Y$21)</f>
        <v>0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9.363563777213022</v>
      </c>
      <c r="D15" s="69">
        <f>IF(RES_hh_fech_in!D15=0,0,RES_hh_fech_in!D15/RES_summary!D$21)</f>
        <v>2.6553526019330991</v>
      </c>
      <c r="E15" s="69">
        <f>IF(RES_hh_fech_in!E15=0,0,RES_hh_fech_in!E15/RES_summary!E$21)</f>
        <v>2.365883457482445</v>
      </c>
      <c r="F15" s="69">
        <f>IF(RES_hh_fech_in!F15=0,0,RES_hh_fech_in!F15/RES_summary!F$21)</f>
        <v>3.8524010800621626</v>
      </c>
      <c r="G15" s="69">
        <f>IF(RES_hh_fech_in!G15=0,0,RES_hh_fech_in!G15/RES_summary!G$21)</f>
        <v>1.1695101487687878</v>
      </c>
      <c r="H15" s="69">
        <f>IF(RES_hh_fech_in!H15=0,0,RES_hh_fech_in!H15/RES_summary!H$21)</f>
        <v>1.7238200272151767</v>
      </c>
      <c r="I15" s="69">
        <f>IF(RES_hh_fech_in!I15=0,0,RES_hh_fech_in!I15/RES_summary!I$21)</f>
        <v>4.2339920711572203</v>
      </c>
      <c r="J15" s="69">
        <f>IF(RES_hh_fech_in!J15=0,0,RES_hh_fech_in!J15/RES_summary!J$21)</f>
        <v>3.9661216683788001</v>
      </c>
      <c r="K15" s="69">
        <f>IF(RES_hh_fech_in!K15=0,0,RES_hh_fech_in!K15/RES_summary!K$21)</f>
        <v>4.9203813811286654</v>
      </c>
      <c r="L15" s="69">
        <f>IF(RES_hh_fech_in!L15=0,0,RES_hh_fech_in!L15/RES_summary!L$21)</f>
        <v>2.7795052567465071</v>
      </c>
      <c r="M15" s="69">
        <f>IF(RES_hh_fech_in!M15=0,0,RES_hh_fech_in!M15/RES_summary!M$21)</f>
        <v>2.6244191888723254</v>
      </c>
      <c r="N15" s="69">
        <f>IF(RES_hh_fech_in!N15=0,0,RES_hh_fech_in!N15/RES_summary!N$21)</f>
        <v>4.6407063284181227</v>
      </c>
      <c r="O15" s="69">
        <f>IF(RES_hh_fech_in!O15=0,0,RES_hh_fech_in!O15/RES_summary!O$21)</f>
        <v>2.9702990405840954</v>
      </c>
      <c r="P15" s="69">
        <f>IF(RES_hh_fech_in!P15=0,0,RES_hh_fech_in!P15/RES_summary!P$21)</f>
        <v>1.8093962269987798</v>
      </c>
      <c r="Q15" s="69">
        <f>IF(RES_hh_fech_in!Q15=0,0,RES_hh_fech_in!Q15/RES_summary!Q$21)</f>
        <v>3.5239234924370848</v>
      </c>
      <c r="R15" s="69">
        <f>IF(RES_hh_fech_in!R15=0,0,RES_hh_fech_in!R15/RES_summary!R$21)</f>
        <v>2.6125527450547734</v>
      </c>
      <c r="S15" s="69">
        <f>IF(RES_hh_fech_in!S15=0,0,RES_hh_fech_in!S15/RES_summary!S$21)</f>
        <v>5.7310165606013816</v>
      </c>
      <c r="T15" s="69">
        <f>IF(RES_hh_fech_in!T15=0,0,RES_hh_fech_in!T15/RES_summary!T$21)</f>
        <v>3.837363987182135</v>
      </c>
      <c r="U15" s="69">
        <f>IF(RES_hh_fech_in!U15=0,0,RES_hh_fech_in!U15/RES_summary!U$21)</f>
        <v>4.8530768796207262</v>
      </c>
      <c r="V15" s="69">
        <f>IF(RES_hh_fech_in!V15=0,0,RES_hh_fech_in!V15/RES_summary!V$21)</f>
        <v>6.1467774416724277</v>
      </c>
      <c r="W15" s="69">
        <f>IF(RES_hh_fech_in!W15=0,0,RES_hh_fech_in!W15/RES_summary!W$21)</f>
        <v>10.991041351527329</v>
      </c>
      <c r="X15" s="69">
        <f>IF(RES_hh_fech_in!X15=0,0,RES_hh_fech_in!X15/RES_summary!X$21)</f>
        <v>6.5280518105329373</v>
      </c>
      <c r="Y15" s="69">
        <f>IF(RES_hh_fech_in!Y15=0,0,RES_hh_fech_in!Y15/RES_summary!Y$21)</f>
        <v>2.3182413310929784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9.363563777213022</v>
      </c>
      <c r="D16" s="72">
        <f>IF(RES_hh_fech_in!D16=0,0,RES_hh_fech_in!D16/RES_summary!D$21)</f>
        <v>2.6553526019330991</v>
      </c>
      <c r="E16" s="72">
        <f>IF(RES_hh_fech_in!E16=0,0,RES_hh_fech_in!E16/RES_summary!E$21)</f>
        <v>2.365883457482445</v>
      </c>
      <c r="F16" s="72">
        <f>IF(RES_hh_fech_in!F16=0,0,RES_hh_fech_in!F16/RES_summary!F$21)</f>
        <v>3.8524010800621626</v>
      </c>
      <c r="G16" s="72">
        <f>IF(RES_hh_fech_in!G16=0,0,RES_hh_fech_in!G16/RES_summary!G$21)</f>
        <v>1.1695101487687878</v>
      </c>
      <c r="H16" s="72">
        <f>IF(RES_hh_fech_in!H16=0,0,RES_hh_fech_in!H16/RES_summary!H$21)</f>
        <v>1.7238200272151767</v>
      </c>
      <c r="I16" s="72">
        <f>IF(RES_hh_fech_in!I16=0,0,RES_hh_fech_in!I16/RES_summary!I$21)</f>
        <v>4.2339920711572203</v>
      </c>
      <c r="J16" s="72">
        <f>IF(RES_hh_fech_in!J16=0,0,RES_hh_fech_in!J16/RES_summary!J$21)</f>
        <v>3.9661216683788001</v>
      </c>
      <c r="K16" s="72">
        <f>IF(RES_hh_fech_in!K16=0,0,RES_hh_fech_in!K16/RES_summary!K$21)</f>
        <v>4.9203813811286654</v>
      </c>
      <c r="L16" s="72">
        <f>IF(RES_hh_fech_in!L16=0,0,RES_hh_fech_in!L16/RES_summary!L$21)</f>
        <v>2.7795052567465071</v>
      </c>
      <c r="M16" s="72">
        <f>IF(RES_hh_fech_in!M16=0,0,RES_hh_fech_in!M16/RES_summary!M$21)</f>
        <v>2.6244191888723254</v>
      </c>
      <c r="N16" s="72">
        <f>IF(RES_hh_fech_in!N16=0,0,RES_hh_fech_in!N16/RES_summary!N$21)</f>
        <v>4.6407063284181227</v>
      </c>
      <c r="O16" s="72">
        <f>IF(RES_hh_fech_in!O16=0,0,RES_hh_fech_in!O16/RES_summary!O$21)</f>
        <v>2.9702990405840954</v>
      </c>
      <c r="P16" s="72">
        <f>IF(RES_hh_fech_in!P16=0,0,RES_hh_fech_in!P16/RES_summary!P$21)</f>
        <v>1.8093962269987798</v>
      </c>
      <c r="Q16" s="72">
        <f>IF(RES_hh_fech_in!Q16=0,0,RES_hh_fech_in!Q16/RES_summary!Q$21)</f>
        <v>3.5239234924370848</v>
      </c>
      <c r="R16" s="72">
        <f>IF(RES_hh_fech_in!R16=0,0,RES_hh_fech_in!R16/RES_summary!R$21)</f>
        <v>2.6125527450547734</v>
      </c>
      <c r="S16" s="72">
        <f>IF(RES_hh_fech_in!S16=0,0,RES_hh_fech_in!S16/RES_summary!S$21)</f>
        <v>5.7310165606013816</v>
      </c>
      <c r="T16" s="72">
        <f>IF(RES_hh_fech_in!T16=0,0,RES_hh_fech_in!T16/RES_summary!T$21)</f>
        <v>3.837363987182135</v>
      </c>
      <c r="U16" s="72">
        <f>IF(RES_hh_fech_in!U16=0,0,RES_hh_fech_in!U16/RES_summary!U$21)</f>
        <v>4.8530768796207262</v>
      </c>
      <c r="V16" s="72">
        <f>IF(RES_hh_fech_in!V16=0,0,RES_hh_fech_in!V16/RES_summary!V$21)</f>
        <v>6.1467774416724277</v>
      </c>
      <c r="W16" s="72">
        <f>IF(RES_hh_fech_in!W16=0,0,RES_hh_fech_in!W16/RES_summary!W$21)</f>
        <v>10.991041351527329</v>
      </c>
      <c r="X16" s="72">
        <f>IF(RES_hh_fech_in!X16=0,0,RES_hh_fech_in!X16/RES_summary!X$21)</f>
        <v>6.5280518105329373</v>
      </c>
      <c r="Y16" s="72">
        <f>IF(RES_hh_fech_in!Y16=0,0,RES_hh_fech_in!Y16/RES_summary!Y$21)</f>
        <v>2.3182413310929784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10.6870641913365</v>
      </c>
      <c r="D17" s="69">
        <f>IF(RES_hh_fech_in!D17=0,0,RES_hh_fech_in!D17/RES_summary!D$21)</f>
        <v>12.001759679345362</v>
      </c>
      <c r="E17" s="69">
        <f>IF(RES_hh_fech_in!E17=0,0,RES_hh_fech_in!E17/RES_summary!E$21)</f>
        <v>12.221027929973088</v>
      </c>
      <c r="F17" s="69">
        <f>IF(RES_hh_fech_in!F17=0,0,RES_hh_fech_in!F17/RES_summary!F$21)</f>
        <v>14.863273264324237</v>
      </c>
      <c r="G17" s="69">
        <f>IF(RES_hh_fech_in!G17=0,0,RES_hh_fech_in!G17/RES_summary!G$21)</f>
        <v>14.832255546708616</v>
      </c>
      <c r="H17" s="69">
        <f>IF(RES_hh_fech_in!H17=0,0,RES_hh_fech_in!H17/RES_summary!H$21)</f>
        <v>15.194943135147359</v>
      </c>
      <c r="I17" s="69">
        <f>IF(RES_hh_fech_in!I17=0,0,RES_hh_fech_in!I17/RES_summary!I$21)</f>
        <v>14.275083730989978</v>
      </c>
      <c r="J17" s="69">
        <f>IF(RES_hh_fech_in!J17=0,0,RES_hh_fech_in!J17/RES_summary!J$21)</f>
        <v>13.964645532405187</v>
      </c>
      <c r="K17" s="69">
        <f>IF(RES_hh_fech_in!K17=0,0,RES_hh_fech_in!K17/RES_summary!K$21)</f>
        <v>8.1670211199789104</v>
      </c>
      <c r="L17" s="69">
        <f>IF(RES_hh_fech_in!L17=0,0,RES_hh_fech_in!L17/RES_summary!L$21)</f>
        <v>8.1022792639974135</v>
      </c>
      <c r="M17" s="69">
        <f>IF(RES_hh_fech_in!M17=0,0,RES_hh_fech_in!M17/RES_summary!M$21)</f>
        <v>11.296991753290605</v>
      </c>
      <c r="N17" s="69">
        <f>IF(RES_hh_fech_in!N17=0,0,RES_hh_fech_in!N17/RES_summary!N$21)</f>
        <v>9.5180125697793443</v>
      </c>
      <c r="O17" s="69">
        <f>IF(RES_hh_fech_in!O17=0,0,RES_hh_fech_in!O17/RES_summary!O$21)</f>
        <v>11.285656324424098</v>
      </c>
      <c r="P17" s="69">
        <f>IF(RES_hh_fech_in!P17=0,0,RES_hh_fech_in!P17/RES_summary!P$21)</f>
        <v>10.039914767640223</v>
      </c>
      <c r="Q17" s="69">
        <f>IF(RES_hh_fech_in!Q17=0,0,RES_hh_fech_in!Q17/RES_summary!Q$21)</f>
        <v>10.378247651237421</v>
      </c>
      <c r="R17" s="69">
        <f>IF(RES_hh_fech_in!R17=0,0,RES_hh_fech_in!R17/RES_summary!R$21)</f>
        <v>9.2771336104410764</v>
      </c>
      <c r="S17" s="69">
        <f>IF(RES_hh_fech_in!S17=0,0,RES_hh_fech_in!S17/RES_summary!S$21)</f>
        <v>9.6099406588576848</v>
      </c>
      <c r="T17" s="69">
        <f>IF(RES_hh_fech_in!T17=0,0,RES_hh_fech_in!T17/RES_summary!T$21)</f>
        <v>11.785873638695184</v>
      </c>
      <c r="U17" s="69">
        <f>IF(RES_hh_fech_in!U17=0,0,RES_hh_fech_in!U17/RES_summary!U$21)</f>
        <v>12.413184380682305</v>
      </c>
      <c r="V17" s="69">
        <f>IF(RES_hh_fech_in!V17=0,0,RES_hh_fech_in!V17/RES_summary!V$21)</f>
        <v>11.498606415319657</v>
      </c>
      <c r="W17" s="69">
        <f>IF(RES_hh_fech_in!W17=0,0,RES_hh_fech_in!W17/RES_summary!W$21)</f>
        <v>10.157916234997536</v>
      </c>
      <c r="X17" s="69">
        <f>IF(RES_hh_fech_in!X17=0,0,RES_hh_fech_in!X17/RES_summary!X$21)</f>
        <v>10.633754558102519</v>
      </c>
      <c r="Y17" s="69">
        <f>IF(RES_hh_fech_in!Y17=0,0,RES_hh_fech_in!Y17/RES_summary!Y$21)</f>
        <v>9.7161172396960591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X21" s="72">
        <f>IF(RES_hh_fech_in!X21=0,0,RES_hh_fech_in!X21/RES_summary!X$21)</f>
        <v>0</v>
      </c>
      <c r="Y21" s="72">
        <f>IF(RES_hh_fech_in!Y21=0,0,RES_hh_fech_in!Y21/RES_summary!Y$21)</f>
        <v>0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X22" s="72">
        <f>IF(RES_hh_fech_in!X22=0,0,RES_hh_fech_in!X22/RES_summary!X$21)</f>
        <v>0</v>
      </c>
      <c r="Y22" s="72">
        <f>IF(RES_hh_fech_in!Y22=0,0,RES_hh_fech_in!Y22/RES_summary!Y$21)</f>
        <v>0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10.6870641913365</v>
      </c>
      <c r="D25" s="74">
        <f>IF(RES_hh_fech_in!D25=0,0,RES_hh_fech_in!D25/RES_summary!D$21)</f>
        <v>10.890703211741833</v>
      </c>
      <c r="E25" s="74">
        <f>IF(RES_hh_fech_in!E25=0,0,RES_hh_fech_in!E25/RES_summary!E$21)</f>
        <v>11.863223045150685</v>
      </c>
      <c r="F25" s="74">
        <f>IF(RES_hh_fech_in!F25=0,0,RES_hh_fech_in!F25/RES_summary!F$21)</f>
        <v>14.709509402806678</v>
      </c>
      <c r="G25" s="74">
        <f>IF(RES_hh_fech_in!G25=0,0,RES_hh_fech_in!G25/RES_summary!G$21)</f>
        <v>14.347551197187105</v>
      </c>
      <c r="H25" s="74">
        <f>IF(RES_hh_fech_in!H25=0,0,RES_hh_fech_in!H25/RES_summary!H$21)</f>
        <v>14.732935214593502</v>
      </c>
      <c r="I25" s="74">
        <f>IF(RES_hh_fech_in!I25=0,0,RES_hh_fech_in!I25/RES_summary!I$21)</f>
        <v>13.262042907257431</v>
      </c>
      <c r="J25" s="74">
        <f>IF(RES_hh_fech_in!J25=0,0,RES_hh_fech_in!J25/RES_summary!J$21)</f>
        <v>12.941129068089175</v>
      </c>
      <c r="K25" s="74">
        <f>IF(RES_hh_fech_in!K25=0,0,RES_hh_fech_in!K25/RES_summary!K$21)</f>
        <v>5.9334417453529174</v>
      </c>
      <c r="L25" s="74">
        <f>IF(RES_hh_fech_in!L25=0,0,RES_hh_fech_in!L25/RES_summary!L$21)</f>
        <v>1.7361063047029928</v>
      </c>
      <c r="M25" s="74">
        <f>IF(RES_hh_fech_in!M25=0,0,RES_hh_fech_in!M25/RES_summary!M$21)</f>
        <v>9.0661707332768433</v>
      </c>
      <c r="N25" s="74">
        <f>IF(RES_hh_fech_in!N25=0,0,RES_hh_fech_in!N25/RES_summary!N$21)</f>
        <v>7.2949477276185508</v>
      </c>
      <c r="O25" s="74">
        <f>IF(RES_hh_fech_in!O25=0,0,RES_hh_fech_in!O25/RES_summary!O$21)</f>
        <v>10.283647932902893</v>
      </c>
      <c r="P25" s="74">
        <f>IF(RES_hh_fech_in!P25=0,0,RES_hh_fech_in!P25/RES_summary!P$21)</f>
        <v>7.8757253471490829</v>
      </c>
      <c r="Q25" s="74">
        <f>IF(RES_hh_fech_in!Q25=0,0,RES_hh_fech_in!Q25/RES_summary!Q$21)</f>
        <v>8.3383722352837957</v>
      </c>
      <c r="R25" s="74">
        <f>IF(RES_hh_fech_in!R25=0,0,RES_hh_fech_in!R25/RES_summary!R$21)</f>
        <v>6.2735940968074342</v>
      </c>
      <c r="S25" s="74">
        <f>IF(RES_hh_fech_in!S25=0,0,RES_hh_fech_in!S25/RES_summary!S$21)</f>
        <v>6.5793312328140203</v>
      </c>
      <c r="T25" s="74">
        <f>IF(RES_hh_fech_in!T25=0,0,RES_hh_fech_in!T25/RES_summary!T$21)</f>
        <v>9.3913669004100964</v>
      </c>
      <c r="U25" s="74">
        <f>IF(RES_hh_fech_in!U25=0,0,RES_hh_fech_in!U25/RES_summary!U$21)</f>
        <v>11.331353812932941</v>
      </c>
      <c r="V25" s="74">
        <f>IF(RES_hh_fech_in!V25=0,0,RES_hh_fech_in!V25/RES_summary!V$21)</f>
        <v>10.250476864362795</v>
      </c>
      <c r="W25" s="74">
        <f>IF(RES_hh_fech_in!W25=0,0,RES_hh_fech_in!W25/RES_summary!W$21)</f>
        <v>10.063055194874078</v>
      </c>
      <c r="X25" s="74">
        <f>IF(RES_hh_fech_in!X25=0,0,RES_hh_fech_in!X25/RES_summary!X$21)</f>
        <v>8.8765221131192114</v>
      </c>
      <c r="Y25" s="74">
        <f>IF(RES_hh_fech_in!Y25=0,0,RES_hh_fech_in!Y25/RES_summary!Y$21)</f>
        <v>8.8852698707814461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5.7357448430586881</v>
      </c>
      <c r="E26" s="77">
        <f>IF(RES_hh_fech_in!E26=0,0,RES_hh_fech_in!E26/RES_summary!E$21)</f>
        <v>5.5670630748793677</v>
      </c>
      <c r="F26" s="77">
        <f>IF(RES_hh_fech_in!F26=0,0,RES_hh_fech_in!F26/RES_summary!F$21)</f>
        <v>6.6903637617746439</v>
      </c>
      <c r="G26" s="77">
        <f>IF(RES_hh_fech_in!G26=0,0,RES_hh_fech_in!G26/RES_summary!G$21)</f>
        <v>6.8265240098717532</v>
      </c>
      <c r="H26" s="77">
        <f>IF(RES_hh_fech_in!H26=0,0,RES_hh_fech_in!H26/RES_summary!H$21)</f>
        <v>7.0088204730078809</v>
      </c>
      <c r="I26" s="77">
        <f>IF(RES_hh_fech_in!I26=0,0,RES_hh_fech_in!I26/RES_summary!I$21)</f>
        <v>6.8401302156456607</v>
      </c>
      <c r="J26" s="77">
        <f>IF(RES_hh_fech_in!J26=0,0,RES_hh_fech_in!J26/RES_summary!J$21)</f>
        <v>6.7266292036205444</v>
      </c>
      <c r="K26" s="77">
        <f>IF(RES_hh_fech_in!K26=0,0,RES_hh_fech_in!K26/RES_summary!K$21)</f>
        <v>3.0409792846186399</v>
      </c>
      <c r="L26" s="77">
        <f>IF(RES_hh_fech_in!L26=0,0,RES_hh_fech_in!L26/RES_summary!L$21)</f>
        <v>6.5971378443786834</v>
      </c>
      <c r="M26" s="77">
        <f>IF(RES_hh_fech_in!M26=0,0,RES_hh_fech_in!M26/RES_summary!M$21)</f>
        <v>6.0656590202033067</v>
      </c>
      <c r="N26" s="77">
        <f>IF(RES_hh_fech_in!N26=0,0,RES_hh_fech_in!N26/RES_summary!N$21)</f>
        <v>5.8470438219246352</v>
      </c>
      <c r="O26" s="77">
        <f>IF(RES_hh_fech_in!O26=0,0,RES_hh_fech_in!O26/RES_summary!O$21)</f>
        <v>6.0885194105854277</v>
      </c>
      <c r="P26" s="77">
        <f>IF(RES_hh_fech_in!P26=0,0,RES_hh_fech_in!P26/RES_summary!P$21)</f>
        <v>6.1973840978834724</v>
      </c>
      <c r="Q26" s="77">
        <f>IF(RES_hh_fech_in!Q26=0,0,RES_hh_fech_in!Q26/RES_summary!Q$21)</f>
        <v>6.330428775273969</v>
      </c>
      <c r="R26" s="77">
        <f>IF(RES_hh_fech_in!R26=0,0,RES_hh_fech_in!R26/RES_summary!R$21)</f>
        <v>6.2723161278179447</v>
      </c>
      <c r="S26" s="77">
        <f>IF(RES_hh_fech_in!S26=0,0,RES_hh_fech_in!S26/RES_summary!S$21)</f>
        <v>6.3379117804764</v>
      </c>
      <c r="T26" s="77">
        <f>IF(RES_hh_fech_in!T26=0,0,RES_hh_fech_in!T26/RES_summary!T$21)</f>
        <v>6.4479527854474288</v>
      </c>
      <c r="U26" s="77">
        <f>IF(RES_hh_fech_in!U26=0,0,RES_hh_fech_in!U26/RES_summary!U$21)</f>
        <v>6.7489097226937425</v>
      </c>
      <c r="V26" s="77">
        <f>IF(RES_hh_fech_in!V26=0,0,RES_hh_fech_in!V26/RES_summary!V$21)</f>
        <v>6.994175200997498</v>
      </c>
      <c r="W26" s="77">
        <f>IF(RES_hh_fech_in!W26=0,0,RES_hh_fech_in!W26/RES_summary!W$21)</f>
        <v>5.7826116520619637</v>
      </c>
      <c r="X26" s="77">
        <f>IF(RES_hh_fech_in!X26=0,0,RES_hh_fech_in!X26/RES_summary!X$21)</f>
        <v>4.8843772921760538</v>
      </c>
      <c r="Y26" s="77">
        <f>IF(RES_hh_fech_in!Y26=0,0,RES_hh_fech_in!Y26/RES_summary!Y$21)</f>
        <v>4.6327101945450773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9.2705629251307613</v>
      </c>
      <c r="D27" s="69">
        <f>IF(RES_hh_fech_in!D27=0,0,RES_hh_fech_in!D27/RES_summary!D$21)</f>
        <v>8.9420742491960805</v>
      </c>
      <c r="E27" s="69">
        <f>IF(RES_hh_fech_in!E27=0,0,RES_hh_fech_in!E27/RES_summary!E$21)</f>
        <v>8.5197730886975478</v>
      </c>
      <c r="F27" s="69">
        <f>IF(RES_hh_fech_in!F27=0,0,RES_hh_fech_in!F27/RES_summary!F$21)</f>
        <v>9.6857794774012174</v>
      </c>
      <c r="G27" s="69">
        <f>IF(RES_hh_fech_in!G27=0,0,RES_hh_fech_in!G27/RES_summary!G$21)</f>
        <v>9.4434562028145184</v>
      </c>
      <c r="H27" s="69">
        <f>IF(RES_hh_fech_in!H27=0,0,RES_hh_fech_in!H27/RES_summary!H$21)</f>
        <v>8.3913811039106836</v>
      </c>
      <c r="I27" s="69">
        <f>IF(RES_hh_fech_in!I27=0,0,RES_hh_fech_in!I27/RES_summary!I$21)</f>
        <v>7.8690049666436739</v>
      </c>
      <c r="J27" s="69">
        <f>IF(RES_hh_fech_in!J27=0,0,RES_hh_fech_in!J27/RES_summary!J$21)</f>
        <v>8.8141372033000103</v>
      </c>
      <c r="K27" s="69">
        <f>IF(RES_hh_fech_in!K27=0,0,RES_hh_fech_in!K27/RES_summary!K$21)</f>
        <v>8.7776165139828066</v>
      </c>
      <c r="L27" s="69">
        <f>IF(RES_hh_fech_in!L27=0,0,RES_hh_fech_in!L27/RES_summary!L$21)</f>
        <v>8.7622618077299332</v>
      </c>
      <c r="M27" s="69">
        <f>IF(RES_hh_fech_in!M27=0,0,RES_hh_fech_in!M27/RES_summary!M$21)</f>
        <v>8.330349978439255</v>
      </c>
      <c r="N27" s="69">
        <f>IF(RES_hh_fech_in!N27=0,0,RES_hh_fech_in!N27/RES_summary!N$21)</f>
        <v>7.9346159032870496</v>
      </c>
      <c r="O27" s="69">
        <f>IF(RES_hh_fech_in!O27=0,0,RES_hh_fech_in!O27/RES_summary!O$21)</f>
        <v>8.5948157106420346</v>
      </c>
      <c r="P27" s="69">
        <f>IF(RES_hh_fech_in!P27=0,0,RES_hh_fech_in!P27/RES_summary!P$21)</f>
        <v>7.7962590472834066</v>
      </c>
      <c r="Q27" s="69">
        <f>IF(RES_hh_fech_in!Q27=0,0,RES_hh_fech_in!Q27/RES_summary!Q$21)</f>
        <v>8.4598757113648535</v>
      </c>
      <c r="R27" s="69">
        <f>IF(RES_hh_fech_in!R27=0,0,RES_hh_fech_in!R27/RES_summary!R$21)</f>
        <v>8.6019353490458705</v>
      </c>
      <c r="S27" s="69">
        <f>IF(RES_hh_fech_in!S27=0,0,RES_hh_fech_in!S27/RES_summary!S$21)</f>
        <v>7.3976094482933288</v>
      </c>
      <c r="T27" s="69">
        <f>IF(RES_hh_fech_in!T27=0,0,RES_hh_fech_in!T27/RES_summary!T$21)</f>
        <v>6.8697057214156771</v>
      </c>
      <c r="U27" s="69">
        <f>IF(RES_hh_fech_in!U27=0,0,RES_hh_fech_in!U27/RES_summary!U$21)</f>
        <v>6.3457017355310317</v>
      </c>
      <c r="V27" s="69">
        <f>IF(RES_hh_fech_in!V27=0,0,RES_hh_fech_in!V27/RES_summary!V$21)</f>
        <v>5.8247433380398164</v>
      </c>
      <c r="W27" s="69">
        <f>IF(RES_hh_fech_in!W27=0,0,RES_hh_fech_in!W27/RES_summary!W$21)</f>
        <v>5.4218639155680313</v>
      </c>
      <c r="X27" s="69">
        <f>IF(RES_hh_fech_in!X27=0,0,RES_hh_fech_in!X27/RES_summary!X$21)</f>
        <v>4.7986353939576949</v>
      </c>
      <c r="Y27" s="69">
        <f>IF(RES_hh_fech_in!Y27=0,0,RES_hh_fech_in!Y27/RES_summary!Y$21)</f>
        <v>4.6173204531410548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10.107236493506147</v>
      </c>
      <c r="D29" s="72">
        <f>IF(RES_hh_fech_in!D29=0,0,RES_hh_fech_in!D29/RES_summary!D$21)</f>
        <v>9.691948596990434</v>
      </c>
      <c r="E29" s="72">
        <f>IF(RES_hh_fech_in!E29=0,0,RES_hh_fech_in!E29/RES_summary!E$21)</f>
        <v>8.8106396781615235</v>
      </c>
      <c r="F29" s="72">
        <f>IF(RES_hh_fech_in!F29=0,0,RES_hh_fech_in!F29/RES_summary!F$21)</f>
        <v>10.309661950052156</v>
      </c>
      <c r="G29" s="72">
        <f>IF(RES_hh_fech_in!G29=0,0,RES_hh_fech_in!G29/RES_summary!G$21)</f>
        <v>9.893657194406476</v>
      </c>
      <c r="H29" s="72">
        <f>IF(RES_hh_fech_in!H29=0,0,RES_hh_fech_in!H29/RES_summary!H$21)</f>
        <v>8.5962658795770874</v>
      </c>
      <c r="I29" s="72">
        <f>IF(RES_hh_fech_in!I29=0,0,RES_hh_fech_in!I29/RES_summary!I$21)</f>
        <v>7.9590124456517009</v>
      </c>
      <c r="J29" s="72">
        <f>IF(RES_hh_fech_in!J29=0,0,RES_hh_fech_in!J29/RES_summary!J$21)</f>
        <v>9.1106010262491726</v>
      </c>
      <c r="K29" s="72">
        <f>IF(RES_hh_fech_in!K29=0,0,RES_hh_fech_in!K29/RES_summary!K$21)</f>
        <v>9.7559415646964354</v>
      </c>
      <c r="L29" s="72">
        <f>IF(RES_hh_fech_in!L29=0,0,RES_hh_fech_in!L29/RES_summary!L$21)</f>
        <v>9.1585873934181681</v>
      </c>
      <c r="M29" s="72">
        <f>IF(RES_hh_fech_in!M29=0,0,RES_hh_fech_in!M29/RES_summary!M$21)</f>
        <v>8.5196869754595781</v>
      </c>
      <c r="N29" s="72">
        <f>IF(RES_hh_fech_in!N29=0,0,RES_hh_fech_in!N29/RES_summary!N$21)</f>
        <v>8.5131528898362507</v>
      </c>
      <c r="O29" s="72">
        <f>IF(RES_hh_fech_in!O29=0,0,RES_hh_fech_in!O29/RES_summary!O$21)</f>
        <v>9.249128581874329</v>
      </c>
      <c r="P29" s="72">
        <f>IF(RES_hh_fech_in!P29=0,0,RES_hh_fech_in!P29/RES_summary!P$21)</f>
        <v>8.6054299545697273</v>
      </c>
      <c r="Q29" s="72">
        <f>IF(RES_hh_fech_in!Q29=0,0,RES_hh_fech_in!Q29/RES_summary!Q$21)</f>
        <v>9.0051295013675769</v>
      </c>
      <c r="R29" s="72">
        <f>IF(RES_hh_fech_in!R29=0,0,RES_hh_fech_in!R29/RES_summary!R$21)</f>
        <v>8.4995630572554521</v>
      </c>
      <c r="S29" s="72">
        <f>IF(RES_hh_fech_in!S29=0,0,RES_hh_fech_in!S29/RES_summary!S$21)</f>
        <v>7.8431813012928888</v>
      </c>
      <c r="T29" s="72">
        <f>IF(RES_hh_fech_in!T29=0,0,RES_hh_fech_in!T29/RES_summary!T$21)</f>
        <v>7.4687466586549229</v>
      </c>
      <c r="U29" s="72">
        <f>IF(RES_hh_fech_in!U29=0,0,RES_hh_fech_in!U29/RES_summary!U$21)</f>
        <v>6.7673662199668314</v>
      </c>
      <c r="V29" s="72">
        <f>IF(RES_hh_fech_in!V29=0,0,RES_hh_fech_in!V29/RES_summary!V$21)</f>
        <v>6.6083217145929289</v>
      </c>
      <c r="W29" s="72">
        <f>IF(RES_hh_fech_in!W29=0,0,RES_hh_fech_in!W29/RES_summary!W$21)</f>
        <v>6.3773191026210281</v>
      </c>
      <c r="X29" s="72">
        <f>IF(RES_hh_fech_in!X29=0,0,RES_hh_fech_in!X29/RES_summary!X$21)</f>
        <v>5.1005694666457861</v>
      </c>
      <c r="Y29" s="72">
        <f>IF(RES_hh_fech_in!Y29=0,0,RES_hh_fech_in!Y29/RES_summary!Y$21)</f>
        <v>5.3442382824038104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X30" s="72">
        <f>IF(RES_hh_fech_in!X30=0,0,RES_hh_fech_in!X30/RES_summary!X$21)</f>
        <v>0</v>
      </c>
      <c r="Y30" s="72">
        <f>IF(RES_hh_fech_in!Y30=0,0,RES_hh_fech_in!Y30/RES_summary!Y$21)</f>
        <v>0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5.8076935956382476</v>
      </c>
      <c r="D32" s="77">
        <f>IF(RES_hh_fech_in!D32=0,0,RES_hh_fech_in!D32/RES_summary!D$21)</f>
        <v>7.7144161838287291</v>
      </c>
      <c r="E32" s="77">
        <f>IF(RES_hh_fech_in!E32=0,0,RES_hh_fech_in!E32/RES_summary!E$21)</f>
        <v>7.9694905021285996</v>
      </c>
      <c r="F32" s="77">
        <f>IF(RES_hh_fech_in!F32=0,0,RES_hh_fech_in!F32/RES_summary!F$21)</f>
        <v>7.8250667084335115</v>
      </c>
      <c r="G32" s="77">
        <f>IF(RES_hh_fech_in!G32=0,0,RES_hh_fech_in!G32/RES_summary!G$21)</f>
        <v>7.6388916076386417</v>
      </c>
      <c r="H32" s="77">
        <f>IF(RES_hh_fech_in!H32=0,0,RES_hh_fech_in!H32/RES_summary!H$21)</f>
        <v>7.2575554363980999</v>
      </c>
      <c r="I32" s="77">
        <f>IF(RES_hh_fech_in!I32=0,0,RES_hh_fech_in!I32/RES_summary!I$21)</f>
        <v>6.5012501195250119</v>
      </c>
      <c r="J32" s="77">
        <f>IF(RES_hh_fech_in!J32=0,0,RES_hh_fech_in!J32/RES_summary!J$21)</f>
        <v>6.1459627967575408</v>
      </c>
      <c r="K32" s="77">
        <f>IF(RES_hh_fech_in!K32=0,0,RES_hh_fech_in!K32/RES_summary!K$21)</f>
        <v>5.65911718205437</v>
      </c>
      <c r="L32" s="77">
        <f>IF(RES_hh_fech_in!L32=0,0,RES_hh_fech_in!L32/RES_summary!L$21)</f>
        <v>8.1290208420401928</v>
      </c>
      <c r="M32" s="77">
        <f>IF(RES_hh_fech_in!M32=0,0,RES_hh_fech_in!M32/RES_summary!M$21)</f>
        <v>7.9085654066155202</v>
      </c>
      <c r="N32" s="77">
        <f>IF(RES_hh_fech_in!N32=0,0,RES_hh_fech_in!N32/RES_summary!N$21)</f>
        <v>4.7695339164288075</v>
      </c>
      <c r="O32" s="77">
        <f>IF(RES_hh_fech_in!O32=0,0,RES_hh_fech_in!O32/RES_summary!O$21)</f>
        <v>6.9354862852811223</v>
      </c>
      <c r="P32" s="77">
        <f>IF(RES_hh_fech_in!P32=0,0,RES_hh_fech_in!P32/RES_summary!P$21)</f>
        <v>6.3958116208166267</v>
      </c>
      <c r="Q32" s="77">
        <f>IF(RES_hh_fech_in!Q32=0,0,RES_hh_fech_in!Q32/RES_summary!Q$21)</f>
        <v>7.0417501346724896</v>
      </c>
      <c r="R32" s="77">
        <f>IF(RES_hh_fech_in!R32=0,0,RES_hh_fech_in!R32/RES_summary!R$21)</f>
        <v>8.973584608153141</v>
      </c>
      <c r="S32" s="77">
        <f>IF(RES_hh_fech_in!S32=0,0,RES_hh_fech_in!S32/RES_summary!S$21)</f>
        <v>3.6442791346351204</v>
      </c>
      <c r="T32" s="77">
        <f>IF(RES_hh_fech_in!T32=0,0,RES_hh_fech_in!T32/RES_summary!T$21)</f>
        <v>5.0251341225898756</v>
      </c>
      <c r="U32" s="77">
        <f>IF(RES_hh_fech_in!U32=0,0,RES_hh_fech_in!U32/RES_summary!U$21)</f>
        <v>5.1339463679680417</v>
      </c>
      <c r="V32" s="77">
        <f>IF(RES_hh_fech_in!V32=0,0,RES_hh_fech_in!V32/RES_summary!V$21)</f>
        <v>4.4671920562751355</v>
      </c>
      <c r="W32" s="77">
        <f>IF(RES_hh_fech_in!W32=0,0,RES_hh_fech_in!W32/RES_summary!W$21)</f>
        <v>3.7556919466839656</v>
      </c>
      <c r="X32" s="77">
        <f>IF(RES_hh_fech_in!X32=0,0,RES_hh_fech_in!X32/RES_summary!X$21)</f>
        <v>4.3279302353379974</v>
      </c>
      <c r="Y32" s="77">
        <f>IF(RES_hh_fech_in!Y32=0,0,RES_hh_fech_in!Y32/RES_summary!Y$21)</f>
        <v>3.7540712008595465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37.16463200760225</v>
      </c>
      <c r="D3" s="65">
        <f>IF(RES_hh_tesh_in!D3=0,0,RES_hh_tesh_in!D3/RES_summary!D$21)</f>
        <v>22.47485717495843</v>
      </c>
      <c r="E3" s="65">
        <f>IF(RES_hh_tesh_in!E3=0,0,RES_hh_tesh_in!E3/RES_summary!E$21)</f>
        <v>22.55504863189935</v>
      </c>
      <c r="F3" s="65">
        <f>IF(RES_hh_tesh_in!F3=0,0,RES_hh_tesh_in!F3/RES_summary!F$21)</f>
        <v>28.839952886134604</v>
      </c>
      <c r="G3" s="65">
        <f>IF(RES_hh_tesh_in!G3=0,0,RES_hh_tesh_in!G3/RES_summary!G$21)</f>
        <v>20.797203066503826</v>
      </c>
      <c r="H3" s="65">
        <f>IF(RES_hh_tesh_in!H3=0,0,RES_hh_tesh_in!H3/RES_summary!H$21)</f>
        <v>22.671770094009961</v>
      </c>
      <c r="I3" s="65">
        <f>IF(RES_hh_tesh_in!I3=0,0,RES_hh_tesh_in!I3/RES_summary!I$21)</f>
        <v>30.530939776107441</v>
      </c>
      <c r="J3" s="65">
        <f>IF(RES_hh_tesh_in!J3=0,0,RES_hh_tesh_in!J3/RES_summary!J$21)</f>
        <v>30.30444460992338</v>
      </c>
      <c r="K3" s="65">
        <f>IF(RES_hh_tesh_in!K3=0,0,RES_hh_tesh_in!K3/RES_summary!K$21)</f>
        <v>31.324806357524913</v>
      </c>
      <c r="L3" s="65">
        <f>IF(RES_hh_tesh_in!L3=0,0,RES_hh_tesh_in!L3/RES_summary!L$21)</f>
        <v>28.394053699798867</v>
      </c>
      <c r="M3" s="65">
        <f>IF(RES_hh_tesh_in!M3=0,0,RES_hh_tesh_in!M3/RES_summary!M$21)</f>
        <v>26.526245829947424</v>
      </c>
      <c r="N3" s="65">
        <f>IF(RES_hh_tesh_in!N3=0,0,RES_hh_tesh_in!N3/RES_summary!N$21)</f>
        <v>34.329501947890158</v>
      </c>
      <c r="O3" s="65">
        <f>IF(RES_hh_tesh_in!O3=0,0,RES_hh_tesh_in!O3/RES_summary!O$21)</f>
        <v>29.592690236863202</v>
      </c>
      <c r="P3" s="65">
        <f>IF(RES_hh_tesh_in!P3=0,0,RES_hh_tesh_in!P3/RES_summary!P$21)</f>
        <v>24.334176572458958</v>
      </c>
      <c r="Q3" s="65">
        <f>IF(RES_hh_tesh_in!Q3=0,0,RES_hh_tesh_in!Q3/RES_summary!Q$21)</f>
        <v>34.105704832202392</v>
      </c>
      <c r="R3" s="65">
        <f>IF(RES_hh_tesh_in!R3=0,0,RES_hh_tesh_in!R3/RES_summary!R$21)</f>
        <v>28.67726468255643</v>
      </c>
      <c r="S3" s="65">
        <f>IF(RES_hh_tesh_in!S3=0,0,RES_hh_tesh_in!S3/RES_summary!S$21)</f>
        <v>44.828441585305022</v>
      </c>
      <c r="T3" s="65">
        <f>IF(RES_hh_tesh_in!T3=0,0,RES_hh_tesh_in!T3/RES_summary!T$21)</f>
        <v>36.755048484858953</v>
      </c>
      <c r="U3" s="65">
        <f>IF(RES_hh_tesh_in!U3=0,0,RES_hh_tesh_in!U3/RES_summary!U$21)</f>
        <v>41.694224520187014</v>
      </c>
      <c r="V3" s="65">
        <f>IF(RES_hh_tesh_in!V3=0,0,RES_hh_tesh_in!V3/RES_summary!V$21)</f>
        <v>47.300450332668227</v>
      </c>
      <c r="W3" s="65">
        <f>IF(RES_hh_tesh_in!W3=0,0,RES_hh_tesh_in!W3/RES_summary!W$21)</f>
        <v>69.529396958012157</v>
      </c>
      <c r="X3" s="65">
        <f>IF(RES_hh_tesh_in!X3=0,0,RES_hh_tesh_in!X3/RES_summary!X$21)</f>
        <v>50.442094778139676</v>
      </c>
      <c r="Y3" s="65">
        <f>IF(RES_hh_tesh_in!Y3=0,0,RES_hh_tesh_in!Y3/RES_summary!Y$21)</f>
        <v>30.154276769012633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2.0172954142835771</v>
      </c>
      <c r="D4" s="69">
        <f>IF(RES_hh_tesh_in!D4=0,0,RES_hh_tesh_in!D4/RES_summary!D$21)</f>
        <v>2.7630380431329375</v>
      </c>
      <c r="E4" s="69">
        <f>IF(RES_hh_tesh_in!E4=0,0,RES_hh_tesh_in!E4/RES_summary!E$21)</f>
        <v>3.8177728998323719</v>
      </c>
      <c r="F4" s="69">
        <f>IF(RES_hh_tesh_in!F4=0,0,RES_hh_tesh_in!F4/RES_summary!F$21)</f>
        <v>3.6125098549054808</v>
      </c>
      <c r="G4" s="69">
        <f>IF(RES_hh_tesh_in!G4=0,0,RES_hh_tesh_in!G4/RES_summary!G$21)</f>
        <v>3.2557291036459581</v>
      </c>
      <c r="H4" s="69">
        <f>IF(RES_hh_tesh_in!H4=0,0,RES_hh_tesh_in!H4/RES_summary!H$21)</f>
        <v>3.7139873961074832</v>
      </c>
      <c r="I4" s="69">
        <f>IF(RES_hh_tesh_in!I4=0,0,RES_hh_tesh_in!I4/RES_summary!I$21)</f>
        <v>3.8140231730637564</v>
      </c>
      <c r="J4" s="69">
        <f>IF(RES_hh_tesh_in!J4=0,0,RES_hh_tesh_in!J4/RES_summary!J$21)</f>
        <v>3.5061822721161833</v>
      </c>
      <c r="K4" s="69">
        <f>IF(RES_hh_tesh_in!K4=0,0,RES_hh_tesh_in!K4/RES_summary!K$21)</f>
        <v>3.1583414143203852</v>
      </c>
      <c r="L4" s="69">
        <f>IF(RES_hh_tesh_in!L4=0,0,RES_hh_tesh_in!L4/RES_summary!L$21)</f>
        <v>5.2492636149219676</v>
      </c>
      <c r="M4" s="69">
        <f>IF(RES_hh_tesh_in!M4=0,0,RES_hh_tesh_in!M4/RES_summary!M$21)</f>
        <v>3.949341059831478</v>
      </c>
      <c r="N4" s="69">
        <f>IF(RES_hh_tesh_in!N4=0,0,RES_hh_tesh_in!N4/RES_summary!N$21)</f>
        <v>4.7511033634874531</v>
      </c>
      <c r="O4" s="69">
        <f>IF(RES_hh_tesh_in!O4=0,0,RES_hh_tesh_in!O4/RES_summary!O$21)</f>
        <v>4.8136161077009527</v>
      </c>
      <c r="P4" s="69">
        <f>IF(RES_hh_tesh_in!P4=0,0,RES_hh_tesh_in!P4/RES_summary!P$21)</f>
        <v>4.4992123735438669</v>
      </c>
      <c r="Q4" s="69">
        <f>IF(RES_hh_tesh_in!Q4=0,0,RES_hh_tesh_in!Q4/RES_summary!Q$21)</f>
        <v>5.5858514546416638</v>
      </c>
      <c r="R4" s="69">
        <f>IF(RES_hh_tesh_in!R4=0,0,RES_hh_tesh_in!R4/RES_summary!R$21)</f>
        <v>4.3054007822364122</v>
      </c>
      <c r="S4" s="69">
        <f>IF(RES_hh_tesh_in!S4=0,0,RES_hh_tesh_in!S4/RES_summary!S$21)</f>
        <v>6.9205306006518157</v>
      </c>
      <c r="T4" s="69">
        <f>IF(RES_hh_tesh_in!T4=0,0,RES_hh_tesh_in!T4/RES_summary!T$21)</f>
        <v>6.2636973089365648</v>
      </c>
      <c r="U4" s="69">
        <f>IF(RES_hh_tesh_in!U4=0,0,RES_hh_tesh_in!U4/RES_summary!U$21)</f>
        <v>6.6970902481800403</v>
      </c>
      <c r="V4" s="69">
        <f>IF(RES_hh_tesh_in!V4=0,0,RES_hh_tesh_in!V4/RES_summary!V$21)</f>
        <v>6.9467801116180263</v>
      </c>
      <c r="W4" s="69">
        <f>IF(RES_hh_tesh_in!W4=0,0,RES_hh_tesh_in!W4/RES_summary!W$21)</f>
        <v>7.9575053398964526</v>
      </c>
      <c r="X4" s="69">
        <f>IF(RES_hh_tesh_in!X4=0,0,RES_hh_tesh_in!X4/RES_summary!X$21)</f>
        <v>8.5399818753385492</v>
      </c>
      <c r="Y4" s="69">
        <f>IF(RES_hh_tesh_in!Y4=0,0,RES_hh_tesh_in!Y4/RES_summary!Y$21)</f>
        <v>8.7412304715422522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2.1183932316749603</v>
      </c>
      <c r="D6" s="72">
        <f>IF(RES_hh_tesh_in!D6=0,0,RES_hh_tesh_in!D6/RES_summary!D$21)</f>
        <v>2.9831082836243841</v>
      </c>
      <c r="E6" s="72">
        <f>IF(RES_hh_tesh_in!E6=0,0,RES_hh_tesh_in!E6/RES_summary!E$21)</f>
        <v>3.7720566009066356</v>
      </c>
      <c r="F6" s="72">
        <f>IF(RES_hh_tesh_in!F6=0,0,RES_hh_tesh_in!F6/RES_summary!F$21)</f>
        <v>0</v>
      </c>
      <c r="G6" s="72">
        <f>IF(RES_hh_tesh_in!G6=0,0,RES_hh_tesh_in!G6/RES_summary!G$21)</f>
        <v>3.4096722319337571</v>
      </c>
      <c r="H6" s="72">
        <f>IF(RES_hh_tesh_in!H6=0,0,RES_hh_tesh_in!H6/RES_summary!H$21)</f>
        <v>3.7436210007371433</v>
      </c>
      <c r="I6" s="72">
        <f>IF(RES_hh_tesh_in!I6=0,0,RES_hh_tesh_in!I6/RES_summary!I$21)</f>
        <v>3.4597907211985532</v>
      </c>
      <c r="J6" s="72">
        <f>IF(RES_hh_tesh_in!J6=0,0,RES_hh_tesh_in!J6/RES_summary!J$21)</f>
        <v>3.2239393031320365</v>
      </c>
      <c r="K6" s="72">
        <f>IF(RES_hh_tesh_in!K6=0,0,RES_hh_tesh_in!K6/RES_summary!K$21)</f>
        <v>3.5336496700065489</v>
      </c>
      <c r="L6" s="72">
        <f>IF(RES_hh_tesh_in!L6=0,0,RES_hh_tesh_in!L6/RES_summary!L$21)</f>
        <v>3.5922249718695203</v>
      </c>
      <c r="M6" s="72">
        <f>IF(RES_hh_tesh_in!M6=0,0,RES_hh_tesh_in!M6/RES_summary!M$21)</f>
        <v>3.4801735810503325</v>
      </c>
      <c r="N6" s="72">
        <f>IF(RES_hh_tesh_in!N6=0,0,RES_hh_tesh_in!N6/RES_summary!N$21)</f>
        <v>4.5614841551186593</v>
      </c>
      <c r="O6" s="72">
        <f>IF(RES_hh_tesh_in!O6=0,0,RES_hh_tesh_in!O6/RES_summary!O$21)</f>
        <v>4.8782169641293631</v>
      </c>
      <c r="P6" s="72">
        <f>IF(RES_hh_tesh_in!P6=0,0,RES_hh_tesh_in!P6/RES_summary!P$21)</f>
        <v>4.4798259775255254</v>
      </c>
      <c r="Q6" s="72">
        <f>IF(RES_hh_tesh_in!Q6=0,0,RES_hh_tesh_in!Q6/RES_summary!Q$21)</f>
        <v>6.1508851605774746</v>
      </c>
      <c r="R6" s="72">
        <f>IF(RES_hh_tesh_in!R6=0,0,RES_hh_tesh_in!R6/RES_summary!R$21)</f>
        <v>0</v>
      </c>
      <c r="S6" s="72">
        <f>IF(RES_hh_tesh_in!S6=0,0,RES_hh_tesh_in!S6/RES_summary!S$21)</f>
        <v>8.1943136138782364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9.6890249309796204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2.1913728589427262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3.5077587342706167</v>
      </c>
      <c r="I7" s="72">
        <f>IF(RES_hh_tesh_in!I7=0,0,RES_hh_tesh_in!I7/RES_summary!I$21)</f>
        <v>3.4580429552437173</v>
      </c>
      <c r="J7" s="72">
        <f>IF(RES_hh_tesh_in!J7=0,0,RES_hh_tesh_in!J7/RES_summary!J$21)</f>
        <v>3.4848370373213888</v>
      </c>
      <c r="K7" s="72">
        <f>IF(RES_hh_tesh_in!K7=0,0,RES_hh_tesh_in!K7/RES_summary!K$21)</f>
        <v>3.5284443696993497</v>
      </c>
      <c r="L7" s="72">
        <f>IF(RES_hh_tesh_in!L7=0,0,RES_hh_tesh_in!L7/RES_summary!L$21)</f>
        <v>3.8291223916563735</v>
      </c>
      <c r="M7" s="72">
        <f>IF(RES_hh_tesh_in!M7=0,0,RES_hh_tesh_in!M7/RES_summary!M$21)</f>
        <v>4.018688891813361</v>
      </c>
      <c r="N7" s="72">
        <f>IF(RES_hh_tesh_in!N7=0,0,RES_hh_tesh_in!N7/RES_summary!N$21)</f>
        <v>4.4582154623373151</v>
      </c>
      <c r="O7" s="72">
        <f>IF(RES_hh_tesh_in!O7=0,0,RES_hh_tesh_in!O7/RES_summary!O$21)</f>
        <v>4.733851025451596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7.2490128792476778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X8" s="72">
        <f>IF(RES_hh_tesh_in!X8=0,0,RES_hh_tesh_in!X8/RES_summary!X$21)</f>
        <v>0</v>
      </c>
      <c r="Y8" s="72">
        <f>IF(RES_hh_tesh_in!Y8=0,0,RES_hh_tesh_in!Y8/RES_summary!Y$21)</f>
        <v>0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0</v>
      </c>
      <c r="D9" s="72">
        <f>IF(RES_hh_tesh_in!D9=0,0,RES_hh_tesh_in!D9/RES_summary!D$21)</f>
        <v>0</v>
      </c>
      <c r="E9" s="72">
        <f>IF(RES_hh_tesh_in!E9=0,0,RES_hh_tesh_in!E9/RES_summary!E$21)</f>
        <v>0</v>
      </c>
      <c r="F9" s="72">
        <f>IF(RES_hh_tesh_in!F9=0,0,RES_hh_tesh_in!F9/RES_summary!F$21)</f>
        <v>0</v>
      </c>
      <c r="G9" s="72">
        <f>IF(RES_hh_tesh_in!G9=0,0,RES_hh_tesh_in!G9/RES_summary!G$21)</f>
        <v>0</v>
      </c>
      <c r="H9" s="72">
        <f>IF(RES_hh_tesh_in!H9=0,0,RES_hh_tesh_in!H9/RES_summary!H$21)</f>
        <v>0</v>
      </c>
      <c r="I9" s="72">
        <f>IF(RES_hh_tesh_in!I9=0,0,RES_hh_tesh_in!I9/RES_summary!I$21)</f>
        <v>0</v>
      </c>
      <c r="J9" s="72">
        <f>IF(RES_hh_tesh_in!J9=0,0,RES_hh_tesh_in!J9/RES_summary!J$21)</f>
        <v>0</v>
      </c>
      <c r="K9" s="72">
        <f>IF(RES_hh_tesh_in!K9=0,0,RES_hh_tesh_in!K9/RES_summary!K$21)</f>
        <v>0</v>
      </c>
      <c r="L9" s="72">
        <f>IF(RES_hh_tesh_in!L9=0,0,RES_hh_tesh_in!L9/RES_summary!L$21)</f>
        <v>6.0462094059265912</v>
      </c>
      <c r="M9" s="72">
        <f>IF(RES_hh_tesh_in!M9=0,0,RES_hh_tesh_in!M9/RES_summary!M$21)</f>
        <v>4.4127634153979178</v>
      </c>
      <c r="N9" s="72">
        <f>IF(RES_hh_tesh_in!N9=0,0,RES_hh_tesh_in!N9/RES_summary!N$21)</f>
        <v>4.9778924160421916</v>
      </c>
      <c r="O9" s="72">
        <f>IF(RES_hh_tesh_in!O9=0,0,RES_hh_tesh_in!O9/RES_summary!O$21)</f>
        <v>4.3396674959178911</v>
      </c>
      <c r="P9" s="72">
        <f>IF(RES_hh_tesh_in!P9=0,0,RES_hh_tesh_in!P9/RES_summary!P$21)</f>
        <v>4.9919534071443037</v>
      </c>
      <c r="Q9" s="72">
        <f>IF(RES_hh_tesh_in!Q9=0,0,RES_hh_tesh_in!Q9/RES_summary!Q$21)</f>
        <v>0</v>
      </c>
      <c r="R9" s="72">
        <f>IF(RES_hh_tesh_in!R9=0,0,RES_hh_tesh_in!R9/RES_summary!R$21)</f>
        <v>4.8230609673018687</v>
      </c>
      <c r="S9" s="72">
        <f>IF(RES_hh_tesh_in!S9=0,0,RES_hh_tesh_in!S9/RES_summary!S$21)</f>
        <v>0</v>
      </c>
      <c r="T9" s="72">
        <f>IF(RES_hh_tesh_in!T9=0,0,RES_hh_tesh_in!T9/RES_summary!T$21)</f>
        <v>5.7036324082909022</v>
      </c>
      <c r="U9" s="72">
        <f>IF(RES_hh_tesh_in!U9=0,0,RES_hh_tesh_in!U9/RES_summary!U$21)</f>
        <v>7.0497541004854707</v>
      </c>
      <c r="V9" s="72">
        <f>IF(RES_hh_tesh_in!V9=0,0,RES_hh_tesh_in!V9/RES_summary!V$21)</f>
        <v>0</v>
      </c>
      <c r="W9" s="72">
        <f>IF(RES_hh_tesh_in!W9=0,0,RES_hh_tesh_in!W9/RES_summary!W$21)</f>
        <v>0</v>
      </c>
      <c r="X9" s="72">
        <f>IF(RES_hh_tesh_in!X9=0,0,RES_hh_tesh_in!X9/RES_summary!X$21)</f>
        <v>0</v>
      </c>
      <c r="Y9" s="72">
        <f>IF(RES_hh_tesh_in!Y9=0,0,RES_hh_tesh_in!Y9/RES_summary!Y$21)</f>
        <v>0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1.9208184252171752</v>
      </c>
      <c r="D12" s="72">
        <f>IF(RES_hh_tesh_in!D12=0,0,RES_hh_tesh_in!D12/RES_summary!D$21)</f>
        <v>2.6028934878074095</v>
      </c>
      <c r="E12" s="72">
        <f>IF(RES_hh_tesh_in!E12=0,0,RES_hh_tesh_in!E12/RES_summary!E$21)</f>
        <v>3.8794583999932368</v>
      </c>
      <c r="F12" s="72">
        <f>IF(RES_hh_tesh_in!F12=0,0,RES_hh_tesh_in!F12/RES_summary!F$21)</f>
        <v>3.5932085518804358</v>
      </c>
      <c r="G12" s="72">
        <f>IF(RES_hh_tesh_in!G12=0,0,RES_hh_tesh_in!G12/RES_summary!G$21)</f>
        <v>3.2499225252112218</v>
      </c>
      <c r="H12" s="72">
        <f>IF(RES_hh_tesh_in!H12=0,0,RES_hh_tesh_in!H12/RES_summary!H$21)</f>
        <v>3.6894000122477597</v>
      </c>
      <c r="I12" s="72">
        <f>IF(RES_hh_tesh_in!I12=0,0,RES_hh_tesh_in!I12/RES_summary!I$21)</f>
        <v>3.869878241119713</v>
      </c>
      <c r="J12" s="72">
        <f>IF(RES_hh_tesh_in!J12=0,0,RES_hh_tesh_in!J12/RES_summary!J$21)</f>
        <v>3.4851373293418795</v>
      </c>
      <c r="K12" s="72">
        <f>IF(RES_hh_tesh_in!K12=0,0,RES_hh_tesh_in!K12/RES_summary!K$21)</f>
        <v>2.9553060824698609</v>
      </c>
      <c r="L12" s="72">
        <f>IF(RES_hh_tesh_in!L12=0,0,RES_hh_tesh_in!L12/RES_summary!L$21)</f>
        <v>4.3219394102187607</v>
      </c>
      <c r="M12" s="72">
        <f>IF(RES_hh_tesh_in!M12=0,0,RES_hh_tesh_in!M12/RES_summary!M$21)</f>
        <v>4.0450598241656959</v>
      </c>
      <c r="N12" s="72">
        <f>IF(RES_hh_tesh_in!N12=0,0,RES_hh_tesh_in!N12/RES_summary!N$21)</f>
        <v>4.8038468622733301</v>
      </c>
      <c r="O12" s="72">
        <f>IF(RES_hh_tesh_in!O12=0,0,RES_hh_tesh_in!O12/RES_summary!O$21)</f>
        <v>4.6791116817854874</v>
      </c>
      <c r="P12" s="72">
        <f>IF(RES_hh_tesh_in!P12=0,0,RES_hh_tesh_in!P12/RES_summary!P$21)</f>
        <v>4.4309778265908975</v>
      </c>
      <c r="Q12" s="72">
        <f>IF(RES_hh_tesh_in!Q12=0,0,RES_hh_tesh_in!Q12/RES_summary!Q$21)</f>
        <v>5.8146979834292845</v>
      </c>
      <c r="R12" s="72">
        <f>IF(RES_hh_tesh_in!R12=0,0,RES_hh_tesh_in!R12/RES_summary!R$21)</f>
        <v>4.709929179928845</v>
      </c>
      <c r="S12" s="72">
        <f>IF(RES_hh_tesh_in!S12=0,0,RES_hh_tesh_in!S12/RES_summary!S$21)</f>
        <v>6.2625178783108559</v>
      </c>
      <c r="T12" s="72">
        <f>IF(RES_hh_tesh_in!T12=0,0,RES_hh_tesh_in!T12/RES_summary!T$21)</f>
        <v>6.0130672970242491</v>
      </c>
      <c r="U12" s="72">
        <f>IF(RES_hh_tesh_in!U12=0,0,RES_hh_tesh_in!U12/RES_summary!U$21)</f>
        <v>6.8652328632842439</v>
      </c>
      <c r="V12" s="72">
        <f>IF(RES_hh_tesh_in!V12=0,0,RES_hh_tesh_in!V12/RES_summary!V$21)</f>
        <v>6.9137702291423722</v>
      </c>
      <c r="W12" s="72">
        <f>IF(RES_hh_tesh_in!W12=0,0,RES_hh_tesh_in!W12/RES_summary!W$21)</f>
        <v>7.9371941475246608</v>
      </c>
      <c r="X12" s="72">
        <f>IF(RES_hh_tesh_in!X12=0,0,RES_hh_tesh_in!X12/RES_summary!X$21)</f>
        <v>8.2482962740817385</v>
      </c>
      <c r="Y12" s="72">
        <f>IF(RES_hh_tesh_in!Y12=0,0,RES_hh_tesh_in!Y12/RES_summary!Y$21)</f>
        <v>8.3877525368658077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1.8106490593498046</v>
      </c>
      <c r="D13" s="74">
        <f>IF(RES_hh_tesh_in!D13=0,0,RES_hh_tesh_in!D13/RES_summary!D$21)</f>
        <v>2.5150806447486027</v>
      </c>
      <c r="E13" s="74">
        <f>IF(RES_hh_tesh_in!E13=0,0,RES_hh_tesh_in!E13/RES_summary!E$21)</f>
        <v>3.3509818652362258</v>
      </c>
      <c r="F13" s="74">
        <f>IF(RES_hh_tesh_in!F13=0,0,RES_hh_tesh_in!F13/RES_summary!F$21)</f>
        <v>3.7071224470787572</v>
      </c>
      <c r="G13" s="74">
        <f>IF(RES_hh_tesh_in!G13=0,0,RES_hh_tesh_in!G13/RES_summary!G$21)</f>
        <v>3.2708544390428758</v>
      </c>
      <c r="H13" s="74">
        <f>IF(RES_hh_tesh_in!H13=0,0,RES_hh_tesh_in!H13/RES_summary!H$21)</f>
        <v>3.8047249615049497</v>
      </c>
      <c r="I13" s="74">
        <f>IF(RES_hh_tesh_in!I13=0,0,RES_hh_tesh_in!I13/RES_summary!I$21)</f>
        <v>3.7162073364795756</v>
      </c>
      <c r="J13" s="74">
        <f>IF(RES_hh_tesh_in!J13=0,0,RES_hh_tesh_in!J13/RES_summary!J$21)</f>
        <v>3.8666462649370503</v>
      </c>
      <c r="K13" s="74">
        <f>IF(RES_hh_tesh_in!K13=0,0,RES_hh_tesh_in!K13/RES_summary!K$21)</f>
        <v>2.8943400342050758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4.4829954603020514</v>
      </c>
      <c r="P13" s="74">
        <f>IF(RES_hh_tesh_in!P13=0,0,RES_hh_tesh_in!P13/RES_summary!P$21)</f>
        <v>0</v>
      </c>
      <c r="Q13" s="74">
        <f>IF(RES_hh_tesh_in!Q13=0,0,RES_hh_tesh_in!Q13/RES_summary!Q$21)</f>
        <v>4.3063124515281377</v>
      </c>
      <c r="R13" s="74">
        <f>IF(RES_hh_tesh_in!R13=0,0,RES_hh_tesh_in!R13/RES_summary!R$21)</f>
        <v>3.4393821865602114</v>
      </c>
      <c r="S13" s="74">
        <f>IF(RES_hh_tesh_in!S13=0,0,RES_hh_tesh_in!S13/RES_summary!S$21)</f>
        <v>7.8082307673341225</v>
      </c>
      <c r="T13" s="74">
        <f>IF(RES_hh_tesh_in!T13=0,0,RES_hh_tesh_in!T13/RES_summary!T$21)</f>
        <v>6.9593925475810821</v>
      </c>
      <c r="U13" s="74">
        <f>IF(RES_hh_tesh_in!U13=0,0,RES_hh_tesh_in!U13/RES_summary!U$21)</f>
        <v>5.8223309963808294</v>
      </c>
      <c r="V13" s="74">
        <f>IF(RES_hh_tesh_in!V13=0,0,RES_hh_tesh_in!V13/RES_summary!V$21)</f>
        <v>7.0457323518166692</v>
      </c>
      <c r="W13" s="74">
        <f>IF(RES_hh_tesh_in!W13=0,0,RES_hh_tesh_in!W13/RES_summary!W$21)</f>
        <v>7.979980068612802</v>
      </c>
      <c r="X13" s="74">
        <f>IF(RES_hh_tesh_in!X13=0,0,RES_hh_tesh_in!X13/RES_summary!X$21)</f>
        <v>9.2159097754439099</v>
      </c>
      <c r="Y13" s="74">
        <f>IF(RES_hh_tesh_in!Y13=0,0,RES_hh_tesh_in!Y13/RES_summary!Y$21)</f>
        <v>9.1537095884289137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4.2354319726175434E-2</v>
      </c>
      <c r="D14" s="76">
        <f>IF(RES_hh_tesh_in!D14=0,0,RES_hh_tesh_in!D14/RES_summary!D$21)</f>
        <v>6.7280298046234061E-2</v>
      </c>
      <c r="E14" s="76">
        <f>IF(RES_hh_tesh_in!E14=0,0,RES_hh_tesh_in!E14/RES_summary!E$21)</f>
        <v>7.1640294322459816E-2</v>
      </c>
      <c r="F14" s="76">
        <f>IF(RES_hh_tesh_in!F14=0,0,RES_hh_tesh_in!F14/RES_summary!F$21)</f>
        <v>0</v>
      </c>
      <c r="G14" s="76">
        <f>IF(RES_hh_tesh_in!G14=0,0,RES_hh_tesh_in!G14/RES_summary!G$21)</f>
        <v>8.0832060007121842E-2</v>
      </c>
      <c r="H14" s="76">
        <f>IF(RES_hh_tesh_in!H14=0,0,RES_hh_tesh_in!H14/RES_summary!H$21)</f>
        <v>8.2289894303766126E-2</v>
      </c>
      <c r="I14" s="76">
        <f>IF(RES_hh_tesh_in!I14=0,0,RES_hh_tesh_in!I14/RES_summary!I$21)</f>
        <v>7.4111795543737105E-2</v>
      </c>
      <c r="J14" s="76">
        <f>IF(RES_hh_tesh_in!J14=0,0,RES_hh_tesh_in!J14/RES_summary!J$21)</f>
        <v>7.275599579335669E-2</v>
      </c>
      <c r="K14" s="76">
        <f>IF(RES_hh_tesh_in!K14=0,0,RES_hh_tesh_in!K14/RES_summary!K$21)</f>
        <v>7.7573036368992376E-2</v>
      </c>
      <c r="L14" s="76">
        <f>IF(RES_hh_tesh_in!L14=0,0,RES_hh_tesh_in!L14/RES_summary!L$21)</f>
        <v>6.2430384016063337E-2</v>
      </c>
      <c r="M14" s="76">
        <f>IF(RES_hh_tesh_in!M14=0,0,RES_hh_tesh_in!M14/RES_summary!M$21)</f>
        <v>6.6351257963137872E-2</v>
      </c>
      <c r="N14" s="76">
        <f>IF(RES_hh_tesh_in!N14=0,0,RES_hh_tesh_in!N14/RES_summary!N$21)</f>
        <v>6.7664853569698771E-2</v>
      </c>
      <c r="O14" s="76">
        <f>IF(RES_hh_tesh_in!O14=0,0,RES_hh_tesh_in!O14/RES_summary!O$21)</f>
        <v>9.7857058253681323E-2</v>
      </c>
      <c r="P14" s="76">
        <f>IF(RES_hh_tesh_in!P14=0,0,RES_hh_tesh_in!P14/RES_summary!P$21)</f>
        <v>6.3558558000590723E-2</v>
      </c>
      <c r="Q14" s="76">
        <f>IF(RES_hh_tesh_in!Q14=0,0,RES_hh_tesh_in!Q14/RES_summary!Q$21)</f>
        <v>0.12463216945182928</v>
      </c>
      <c r="R14" s="76">
        <f>IF(RES_hh_tesh_in!R14=0,0,RES_hh_tesh_in!R14/RES_summary!R$21)</f>
        <v>3.8856905271941203E-2</v>
      </c>
      <c r="S14" s="76">
        <f>IF(RES_hh_tesh_in!S14=0,0,RES_hh_tesh_in!S14/RES_summary!S$21)</f>
        <v>0.15790495853304931</v>
      </c>
      <c r="T14" s="76">
        <f>IF(RES_hh_tesh_in!T14=0,0,RES_hh_tesh_in!T14/RES_summary!T$21)</f>
        <v>9.9270705798916711E-2</v>
      </c>
      <c r="U14" s="76">
        <f>IF(RES_hh_tesh_in!U14=0,0,RES_hh_tesh_in!U14/RES_summary!U$21)</f>
        <v>8.9122855443938387E-2</v>
      </c>
      <c r="V14" s="76">
        <f>IF(RES_hh_tesh_in!V14=0,0,RES_hh_tesh_in!V14/RES_summary!V$21)</f>
        <v>0</v>
      </c>
      <c r="W14" s="76">
        <f>IF(RES_hh_tesh_in!W14=0,0,RES_hh_tesh_in!W14/RES_summary!W$21)</f>
        <v>0</v>
      </c>
      <c r="X14" s="76">
        <f>IF(RES_hh_tesh_in!X14=0,0,RES_hh_tesh_in!X14/RES_summary!X$21)</f>
        <v>0.19222716524024236</v>
      </c>
      <c r="Y14" s="76">
        <f>IF(RES_hh_tesh_in!Y14=0,0,RES_hh_tesh_in!Y14/RES_summary!Y$21)</f>
        <v>0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23.85819227369851</v>
      </c>
      <c r="D15" s="69">
        <f>IF(RES_hh_tesh_in!D15=0,0,RES_hh_tesh_in!D15/RES_summary!D$21)</f>
        <v>7.0723923351181828</v>
      </c>
      <c r="E15" s="69">
        <f>IF(RES_hh_tesh_in!E15=0,0,RES_hh_tesh_in!E15/RES_summary!E$21)</f>
        <v>6.5786798325265394</v>
      </c>
      <c r="F15" s="69">
        <f>IF(RES_hh_tesh_in!F15=0,0,RES_hh_tesh_in!F15/RES_summary!F$21)</f>
        <v>11.167270525355988</v>
      </c>
      <c r="G15" s="69">
        <f>IF(RES_hh_tesh_in!G15=0,0,RES_hh_tesh_in!G15/RES_summary!G$21)</f>
        <v>3.5302194823772082</v>
      </c>
      <c r="H15" s="69">
        <f>IF(RES_hh_tesh_in!H15=0,0,RES_hh_tesh_in!H15/RES_summary!H$21)</f>
        <v>5.4124967029314437</v>
      </c>
      <c r="I15" s="69">
        <f>IF(RES_hh_tesh_in!I15=0,0,RES_hh_tesh_in!I15/RES_summary!I$21)</f>
        <v>13.814543268689915</v>
      </c>
      <c r="J15" s="69">
        <f>IF(RES_hh_tesh_in!J15=0,0,RES_hh_tesh_in!J15/RES_summary!J$21)</f>
        <v>13.437291667396188</v>
      </c>
      <c r="K15" s="69">
        <f>IF(RES_hh_tesh_in!K15=0,0,RES_hh_tesh_in!K15/RES_summary!K$21)</f>
        <v>17.300453104252568</v>
      </c>
      <c r="L15" s="69">
        <f>IF(RES_hh_tesh_in!L15=0,0,RES_hh_tesh_in!L15/RES_summary!L$21)</f>
        <v>10.136919116279325</v>
      </c>
      <c r="M15" s="69">
        <f>IF(RES_hh_tesh_in!M15=0,0,RES_hh_tesh_in!M15/RES_summary!M$21)</f>
        <v>9.9651138496753138</v>
      </c>
      <c r="N15" s="69">
        <f>IF(RES_hh_tesh_in!N15=0,0,RES_hh_tesh_in!N15/RES_summary!N$21)</f>
        <v>18.428477513668302</v>
      </c>
      <c r="O15" s="69">
        <f>IF(RES_hh_tesh_in!O15=0,0,RES_hh_tesh_in!O15/RES_summary!O$21)</f>
        <v>12.382110091857726</v>
      </c>
      <c r="P15" s="69">
        <f>IF(RES_hh_tesh_in!P15=0,0,RES_hh_tesh_in!P15/RES_summary!P$21)</f>
        <v>7.9081774866645222</v>
      </c>
      <c r="Q15" s="69">
        <f>IF(RES_hh_tesh_in!Q15=0,0,RES_hh_tesh_in!Q15/RES_summary!Q$21)</f>
        <v>15.947974369424921</v>
      </c>
      <c r="R15" s="69">
        <f>IF(RES_hh_tesh_in!R15=0,0,RES_hh_tesh_in!R15/RES_summary!R$21)</f>
        <v>11.911197884097529</v>
      </c>
      <c r="S15" s="69">
        <f>IF(RES_hh_tesh_in!S15=0,0,RES_hh_tesh_in!S15/RES_summary!S$21)</f>
        <v>26.150342859127612</v>
      </c>
      <c r="T15" s="69">
        <f>IF(RES_hh_tesh_in!T15=0,0,RES_hh_tesh_in!T15/RES_summary!T$21)</f>
        <v>17.525612842697868</v>
      </c>
      <c r="U15" s="69">
        <f>IF(RES_hh_tesh_in!U15=0,0,RES_hh_tesh_in!U15/RES_summary!U$21)</f>
        <v>22.186832064944447</v>
      </c>
      <c r="V15" s="69">
        <f>IF(RES_hh_tesh_in!V15=0,0,RES_hh_tesh_in!V15/RES_summary!V$21)</f>
        <v>28.182175858953602</v>
      </c>
      <c r="W15" s="69">
        <f>IF(RES_hh_tesh_in!W15=0,0,RES_hh_tesh_in!W15/RES_summary!W$21)</f>
        <v>50.867450432976597</v>
      </c>
      <c r="X15" s="69">
        <f>IF(RES_hh_tesh_in!X15=0,0,RES_hh_tesh_in!X15/RES_summary!X$21)</f>
        <v>30.540724997694841</v>
      </c>
      <c r="Y15" s="69">
        <f>IF(RES_hh_tesh_in!Y15=0,0,RES_hh_tesh_in!Y15/RES_summary!Y$21)</f>
        <v>10.977057321697314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23.85819227369851</v>
      </c>
      <c r="D16" s="72">
        <f>IF(RES_hh_tesh_in!D16=0,0,RES_hh_tesh_in!D16/RES_summary!D$21)</f>
        <v>7.0723923351181828</v>
      </c>
      <c r="E16" s="72">
        <f>IF(RES_hh_tesh_in!E16=0,0,RES_hh_tesh_in!E16/RES_summary!E$21)</f>
        <v>6.5786798325265394</v>
      </c>
      <c r="F16" s="72">
        <f>IF(RES_hh_tesh_in!F16=0,0,RES_hh_tesh_in!F16/RES_summary!F$21)</f>
        <v>11.167270525355988</v>
      </c>
      <c r="G16" s="72">
        <f>IF(RES_hh_tesh_in!G16=0,0,RES_hh_tesh_in!G16/RES_summary!G$21)</f>
        <v>3.5302194823772082</v>
      </c>
      <c r="H16" s="72">
        <f>IF(RES_hh_tesh_in!H16=0,0,RES_hh_tesh_in!H16/RES_summary!H$21)</f>
        <v>5.4124967029314437</v>
      </c>
      <c r="I16" s="72">
        <f>IF(RES_hh_tesh_in!I16=0,0,RES_hh_tesh_in!I16/RES_summary!I$21)</f>
        <v>13.814543268689915</v>
      </c>
      <c r="J16" s="72">
        <f>IF(RES_hh_tesh_in!J16=0,0,RES_hh_tesh_in!J16/RES_summary!J$21)</f>
        <v>13.437291667396188</v>
      </c>
      <c r="K16" s="72">
        <f>IF(RES_hh_tesh_in!K16=0,0,RES_hh_tesh_in!K16/RES_summary!K$21)</f>
        <v>17.300453104252568</v>
      </c>
      <c r="L16" s="72">
        <f>IF(RES_hh_tesh_in!L16=0,0,RES_hh_tesh_in!L16/RES_summary!L$21)</f>
        <v>10.136919116279325</v>
      </c>
      <c r="M16" s="72">
        <f>IF(RES_hh_tesh_in!M16=0,0,RES_hh_tesh_in!M16/RES_summary!M$21)</f>
        <v>9.9651138496753138</v>
      </c>
      <c r="N16" s="72">
        <f>IF(RES_hh_tesh_in!N16=0,0,RES_hh_tesh_in!N16/RES_summary!N$21)</f>
        <v>18.428477513668302</v>
      </c>
      <c r="O16" s="72">
        <f>IF(RES_hh_tesh_in!O16=0,0,RES_hh_tesh_in!O16/RES_summary!O$21)</f>
        <v>12.382110091857726</v>
      </c>
      <c r="P16" s="72">
        <f>IF(RES_hh_tesh_in!P16=0,0,RES_hh_tesh_in!P16/RES_summary!P$21)</f>
        <v>7.9081774866645222</v>
      </c>
      <c r="Q16" s="72">
        <f>IF(RES_hh_tesh_in!Q16=0,0,RES_hh_tesh_in!Q16/RES_summary!Q$21)</f>
        <v>15.947974369424921</v>
      </c>
      <c r="R16" s="72">
        <f>IF(RES_hh_tesh_in!R16=0,0,RES_hh_tesh_in!R16/RES_summary!R$21)</f>
        <v>11.911197884097529</v>
      </c>
      <c r="S16" s="72">
        <f>IF(RES_hh_tesh_in!S16=0,0,RES_hh_tesh_in!S16/RES_summary!S$21)</f>
        <v>26.150342859127612</v>
      </c>
      <c r="T16" s="72">
        <f>IF(RES_hh_tesh_in!T16=0,0,RES_hh_tesh_in!T16/RES_summary!T$21)</f>
        <v>17.525612842697868</v>
      </c>
      <c r="U16" s="72">
        <f>IF(RES_hh_tesh_in!U16=0,0,RES_hh_tesh_in!U16/RES_summary!U$21)</f>
        <v>22.186832064944447</v>
      </c>
      <c r="V16" s="72">
        <f>IF(RES_hh_tesh_in!V16=0,0,RES_hh_tesh_in!V16/RES_summary!V$21)</f>
        <v>28.182175858953602</v>
      </c>
      <c r="W16" s="72">
        <f>IF(RES_hh_tesh_in!W16=0,0,RES_hh_tesh_in!W16/RES_summary!W$21)</f>
        <v>50.867450432976597</v>
      </c>
      <c r="X16" s="72">
        <f>IF(RES_hh_tesh_in!X16=0,0,RES_hh_tesh_in!X16/RES_summary!X$21)</f>
        <v>30.540724997694841</v>
      </c>
      <c r="Y16" s="72">
        <f>IF(RES_hh_tesh_in!Y16=0,0,RES_hh_tesh_in!Y16/RES_summary!Y$21)</f>
        <v>10.977057321697314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5.710785845536086</v>
      </c>
      <c r="D17" s="69">
        <f>IF(RES_hh_tesh_in!D17=0,0,RES_hh_tesh_in!D17/RES_summary!D$21)</f>
        <v>6.9466264993672171</v>
      </c>
      <c r="E17" s="69">
        <f>IF(RES_hh_tesh_in!E17=0,0,RES_hh_tesh_in!E17/RES_summary!E$21)</f>
        <v>6.7335211698628425</v>
      </c>
      <c r="F17" s="69">
        <f>IF(RES_hh_tesh_in!F17=0,0,RES_hh_tesh_in!F17/RES_summary!F$21)</f>
        <v>8.0830689624452621</v>
      </c>
      <c r="G17" s="69">
        <f>IF(RES_hh_tesh_in!G17=0,0,RES_hh_tesh_in!G17/RES_summary!G$21)</f>
        <v>8.2440491637044797</v>
      </c>
      <c r="H17" s="69">
        <f>IF(RES_hh_tesh_in!H17=0,0,RES_hh_tesh_in!H17/RES_summary!H$21)</f>
        <v>8.4573244922708337</v>
      </c>
      <c r="I17" s="69">
        <f>IF(RES_hh_tesh_in!I17=0,0,RES_hh_tesh_in!I17/RES_summary!I$21)</f>
        <v>8.2368532533049486</v>
      </c>
      <c r="J17" s="69">
        <f>IF(RES_hh_tesh_in!J17=0,0,RES_hh_tesh_in!J17/RES_summary!J$21)</f>
        <v>8.101958521467111</v>
      </c>
      <c r="K17" s="69">
        <f>IF(RES_hh_tesh_in!K17=0,0,RES_hh_tesh_in!K17/RES_summary!K$21)</f>
        <v>5.4946379747181044</v>
      </c>
      <c r="L17" s="69">
        <f>IF(RES_hh_tesh_in!L17=0,0,RES_hh_tesh_in!L17/RES_summary!L$21)</f>
        <v>7.3256062376990538</v>
      </c>
      <c r="M17" s="69">
        <f>IF(RES_hh_tesh_in!M17=0,0,RES_hh_tesh_in!M17/RES_summary!M$21)</f>
        <v>7.2933044339728603</v>
      </c>
      <c r="N17" s="69">
        <f>IF(RES_hh_tesh_in!N17=0,0,RES_hh_tesh_in!N17/RES_summary!N$21)</f>
        <v>6.3657666319959807</v>
      </c>
      <c r="O17" s="69">
        <f>IF(RES_hh_tesh_in!O17=0,0,RES_hh_tesh_in!O17/RES_summary!O$21)</f>
        <v>6.9908259603997003</v>
      </c>
      <c r="P17" s="69">
        <f>IF(RES_hh_tesh_in!P17=0,0,RES_hh_tesh_in!P17/RES_summary!P$21)</f>
        <v>6.8985754074837358</v>
      </c>
      <c r="Q17" s="69">
        <f>IF(RES_hh_tesh_in!Q17=0,0,RES_hh_tesh_in!Q17/RES_summary!Q$21)</f>
        <v>7.2034023833458196</v>
      </c>
      <c r="R17" s="69">
        <f>IF(RES_hh_tesh_in!R17=0,0,RES_hh_tesh_in!R17/RES_summary!R$21)</f>
        <v>6.9653524426694871</v>
      </c>
      <c r="S17" s="69">
        <f>IF(RES_hh_tesh_in!S17=0,0,RES_hh_tesh_in!S17/RES_summary!S$21)</f>
        <v>7.2636281802294809</v>
      </c>
      <c r="T17" s="69">
        <f>IF(RES_hh_tesh_in!T17=0,0,RES_hh_tesh_in!T17/RES_summary!T$21)</f>
        <v>8.5473956789652075</v>
      </c>
      <c r="U17" s="69">
        <f>IF(RES_hh_tesh_in!U17=0,0,RES_hh_tesh_in!U17/RES_summary!U$21)</f>
        <v>8.639545712547493</v>
      </c>
      <c r="V17" s="69">
        <f>IF(RES_hh_tesh_in!V17=0,0,RES_hh_tesh_in!V17/RES_summary!V$21)</f>
        <v>8.2038472052379845</v>
      </c>
      <c r="W17" s="69">
        <f>IF(RES_hh_tesh_in!W17=0,0,RES_hh_tesh_in!W17/RES_summary!W$21)</f>
        <v>7.030025656471997</v>
      </c>
      <c r="X17" s="69">
        <f>IF(RES_hh_tesh_in!X17=0,0,RES_hh_tesh_in!X17/RES_summary!X$21)</f>
        <v>7.9679629371560701</v>
      </c>
      <c r="Y17" s="69">
        <f>IF(RES_hh_tesh_in!Y17=0,0,RES_hh_tesh_in!Y17/RES_summary!Y$21)</f>
        <v>7.1348180990832102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X21" s="72">
        <f>IF(RES_hh_tesh_in!X21=0,0,RES_hh_tesh_in!X21/RES_summary!X$21)</f>
        <v>0</v>
      </c>
      <c r="Y21" s="72">
        <f>IF(RES_hh_tesh_in!Y21=0,0,RES_hh_tesh_in!Y21/RES_summary!Y$21)</f>
        <v>0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X22" s="72">
        <f>IF(RES_hh_tesh_in!X22=0,0,RES_hh_tesh_in!X22/RES_summary!X$21)</f>
        <v>0</v>
      </c>
      <c r="Y22" s="72">
        <f>IF(RES_hh_tesh_in!Y22=0,0,RES_hh_tesh_in!Y22/RES_summary!Y$21)</f>
        <v>0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5.710785845536086</v>
      </c>
      <c r="D25" s="74">
        <f>IF(RES_hh_tesh_in!D25=0,0,RES_hh_tesh_in!D25/RES_summary!D$21)</f>
        <v>5.8355700317636918</v>
      </c>
      <c r="E25" s="74">
        <f>IF(RES_hh_tesh_in!E25=0,0,RES_hh_tesh_in!E25/RES_summary!E$21)</f>
        <v>6.3757162850404399</v>
      </c>
      <c r="F25" s="74">
        <f>IF(RES_hh_tesh_in!F25=0,0,RES_hh_tesh_in!F25/RES_summary!F$21)</f>
        <v>7.9293051009277029</v>
      </c>
      <c r="G25" s="74">
        <f>IF(RES_hh_tesh_in!G25=0,0,RES_hh_tesh_in!G25/RES_summary!G$21)</f>
        <v>7.7593448141829686</v>
      </c>
      <c r="H25" s="74">
        <f>IF(RES_hh_tesh_in!H25=0,0,RES_hh_tesh_in!H25/RES_summary!H$21)</f>
        <v>7.9953165717169785</v>
      </c>
      <c r="I25" s="74">
        <f>IF(RES_hh_tesh_in!I25=0,0,RES_hh_tesh_in!I25/RES_summary!I$21)</f>
        <v>7.2238124295724013</v>
      </c>
      <c r="J25" s="74">
        <f>IF(RES_hh_tesh_in!J25=0,0,RES_hh_tesh_in!J25/RES_summary!J$21)</f>
        <v>7.0784420571511015</v>
      </c>
      <c r="K25" s="74">
        <f>IF(RES_hh_tesh_in!K25=0,0,RES_hh_tesh_in!K25/RES_summary!K$21)</f>
        <v>3.2610586000921122</v>
      </c>
      <c r="L25" s="74">
        <f>IF(RES_hh_tesh_in!L25=0,0,RES_hh_tesh_in!L25/RES_summary!L$21)</f>
        <v>0.95943327840463366</v>
      </c>
      <c r="M25" s="74">
        <f>IF(RES_hh_tesh_in!M25=0,0,RES_hh_tesh_in!M25/RES_summary!M$21)</f>
        <v>5.0624834139591002</v>
      </c>
      <c r="N25" s="74">
        <f>IF(RES_hh_tesh_in!N25=0,0,RES_hh_tesh_in!N25/RES_summary!N$21)</f>
        <v>4.142701789835189</v>
      </c>
      <c r="O25" s="74">
        <f>IF(RES_hh_tesh_in!O25=0,0,RES_hh_tesh_in!O25/RES_summary!O$21)</f>
        <v>5.9888175688784946</v>
      </c>
      <c r="P25" s="74">
        <f>IF(RES_hh_tesh_in!P25=0,0,RES_hh_tesh_in!P25/RES_summary!P$21)</f>
        <v>4.7343859869925957</v>
      </c>
      <c r="Q25" s="74">
        <f>IF(RES_hh_tesh_in!Q25=0,0,RES_hh_tesh_in!Q25/RES_summary!Q$21)</f>
        <v>5.1635269673921975</v>
      </c>
      <c r="R25" s="74">
        <f>IF(RES_hh_tesh_in!R25=0,0,RES_hh_tesh_in!R25/RES_summary!R$21)</f>
        <v>3.9618129290358453</v>
      </c>
      <c r="S25" s="74">
        <f>IF(RES_hh_tesh_in!S25=0,0,RES_hh_tesh_in!S25/RES_summary!S$21)</f>
        <v>4.2330187541858155</v>
      </c>
      <c r="T25" s="74">
        <f>IF(RES_hh_tesh_in!T25=0,0,RES_hh_tesh_in!T25/RES_summary!T$21)</f>
        <v>6.1528889406801195</v>
      </c>
      <c r="U25" s="74">
        <f>IF(RES_hh_tesh_in!U25=0,0,RES_hh_tesh_in!U25/RES_summary!U$21)</f>
        <v>7.557715144798129</v>
      </c>
      <c r="V25" s="74">
        <f>IF(RES_hh_tesh_in!V25=0,0,RES_hh_tesh_in!V25/RES_summary!V$21)</f>
        <v>6.9557176542811217</v>
      </c>
      <c r="W25" s="74">
        <f>IF(RES_hh_tesh_in!W25=0,0,RES_hh_tesh_in!W25/RES_summary!W$21)</f>
        <v>6.9351646163485388</v>
      </c>
      <c r="X25" s="74">
        <f>IF(RES_hh_tesh_in!X25=0,0,RES_hh_tesh_in!X25/RES_summary!X$21)</f>
        <v>6.2107304921727593</v>
      </c>
      <c r="Y25" s="74">
        <f>IF(RES_hh_tesh_in!Y25=0,0,RES_hh_tesh_in!Y25/RES_summary!Y$21)</f>
        <v>6.3039707301685963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5.7357448430586881</v>
      </c>
      <c r="E26" s="77">
        <f>IF(RES_hh_tesh_in!E26=0,0,RES_hh_tesh_in!E26/RES_summary!E$21)</f>
        <v>5.5670630748793677</v>
      </c>
      <c r="F26" s="77">
        <f>IF(RES_hh_tesh_in!F26=0,0,RES_hh_tesh_in!F26/RES_summary!F$21)</f>
        <v>6.6903637617746439</v>
      </c>
      <c r="G26" s="77">
        <f>IF(RES_hh_tesh_in!G26=0,0,RES_hh_tesh_in!G26/RES_summary!G$21)</f>
        <v>6.8265240098717532</v>
      </c>
      <c r="H26" s="77">
        <f>IF(RES_hh_tesh_in!H26=0,0,RES_hh_tesh_in!H26/RES_summary!H$21)</f>
        <v>7.0088204730078809</v>
      </c>
      <c r="I26" s="77">
        <f>IF(RES_hh_tesh_in!I26=0,0,RES_hh_tesh_in!I26/RES_summary!I$21)</f>
        <v>6.8401302156456607</v>
      </c>
      <c r="J26" s="77">
        <f>IF(RES_hh_tesh_in!J26=0,0,RES_hh_tesh_in!J26/RES_summary!J$21)</f>
        <v>6.7266292036205444</v>
      </c>
      <c r="K26" s="77">
        <f>IF(RES_hh_tesh_in!K26=0,0,RES_hh_tesh_in!K26/RES_summary!K$21)</f>
        <v>3.0409792846186399</v>
      </c>
      <c r="L26" s="77">
        <f>IF(RES_hh_tesh_in!L26=0,0,RES_hh_tesh_in!L26/RES_summary!L$21)</f>
        <v>6.5971378443786834</v>
      </c>
      <c r="M26" s="77">
        <f>IF(RES_hh_tesh_in!M26=0,0,RES_hh_tesh_in!M26/RES_summary!M$21)</f>
        <v>6.0656590202033067</v>
      </c>
      <c r="N26" s="77">
        <f>IF(RES_hh_tesh_in!N26=0,0,RES_hh_tesh_in!N26/RES_summary!N$21)</f>
        <v>5.8470438219246352</v>
      </c>
      <c r="O26" s="77">
        <f>IF(RES_hh_tesh_in!O26=0,0,RES_hh_tesh_in!O26/RES_summary!O$21)</f>
        <v>6.0885194105854277</v>
      </c>
      <c r="P26" s="77">
        <f>IF(RES_hh_tesh_in!P26=0,0,RES_hh_tesh_in!P26/RES_summary!P$21)</f>
        <v>6.1973840978834724</v>
      </c>
      <c r="Q26" s="77">
        <f>IF(RES_hh_tesh_in!Q26=0,0,RES_hh_tesh_in!Q26/RES_summary!Q$21)</f>
        <v>6.330428775273969</v>
      </c>
      <c r="R26" s="77">
        <f>IF(RES_hh_tesh_in!R26=0,0,RES_hh_tesh_in!R26/RES_summary!R$21)</f>
        <v>6.2723161278179447</v>
      </c>
      <c r="S26" s="77">
        <f>IF(RES_hh_tesh_in!S26=0,0,RES_hh_tesh_in!S26/RES_summary!S$21)</f>
        <v>6.3379117804764</v>
      </c>
      <c r="T26" s="77">
        <f>IF(RES_hh_tesh_in!T26=0,0,RES_hh_tesh_in!T26/RES_summary!T$21)</f>
        <v>6.4479527854474288</v>
      </c>
      <c r="U26" s="77">
        <f>IF(RES_hh_tesh_in!U26=0,0,RES_hh_tesh_in!U26/RES_summary!U$21)</f>
        <v>6.7489097226937425</v>
      </c>
      <c r="V26" s="77">
        <f>IF(RES_hh_tesh_in!V26=0,0,RES_hh_tesh_in!V26/RES_summary!V$21)</f>
        <v>6.994175200997498</v>
      </c>
      <c r="W26" s="77">
        <f>IF(RES_hh_tesh_in!W26=0,0,RES_hh_tesh_in!W26/RES_summary!W$21)</f>
        <v>5.7826116520619637</v>
      </c>
      <c r="X26" s="77">
        <f>IF(RES_hh_tesh_in!X26=0,0,RES_hh_tesh_in!X26/RES_summary!X$21)</f>
        <v>4.8843772921760538</v>
      </c>
      <c r="Y26" s="77">
        <f>IF(RES_hh_tesh_in!Y26=0,0,RES_hh_tesh_in!Y26/RES_summary!Y$21)</f>
        <v>4.6327101945450773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5.5783584740840775</v>
      </c>
      <c r="D27" s="69">
        <f>IF(RES_hh_tesh_in!D27=0,0,RES_hh_tesh_in!D27/RES_summary!D$21)</f>
        <v>5.6928002973400922</v>
      </c>
      <c r="E27" s="69">
        <f>IF(RES_hh_tesh_in!E27=0,0,RES_hh_tesh_in!E27/RES_summary!E$21)</f>
        <v>5.4250747296775979</v>
      </c>
      <c r="F27" s="69">
        <f>IF(RES_hh_tesh_in!F27=0,0,RES_hh_tesh_in!F27/RES_summary!F$21)</f>
        <v>5.9771035434278712</v>
      </c>
      <c r="G27" s="69">
        <f>IF(RES_hh_tesh_in!G27=0,0,RES_hh_tesh_in!G27/RES_summary!G$21)</f>
        <v>5.7672053167761756</v>
      </c>
      <c r="H27" s="69">
        <f>IF(RES_hh_tesh_in!H27=0,0,RES_hh_tesh_in!H27/RES_summary!H$21)</f>
        <v>5.0879615027002005</v>
      </c>
      <c r="I27" s="69">
        <f>IF(RES_hh_tesh_in!I27=0,0,RES_hh_tesh_in!I27/RES_summary!I$21)</f>
        <v>4.6655200810488253</v>
      </c>
      <c r="J27" s="69">
        <f>IF(RES_hh_tesh_in!J27=0,0,RES_hh_tesh_in!J27/RES_summary!J$21)</f>
        <v>5.2590121489438992</v>
      </c>
      <c r="K27" s="69">
        <f>IF(RES_hh_tesh_in!K27=0,0,RES_hh_tesh_in!K27/RES_summary!K$21)</f>
        <v>5.3713738642338633</v>
      </c>
      <c r="L27" s="69">
        <f>IF(RES_hh_tesh_in!L27=0,0,RES_hh_tesh_in!L27/RES_summary!L$21)</f>
        <v>5.6822647308985159</v>
      </c>
      <c r="M27" s="69">
        <f>IF(RES_hh_tesh_in!M27=0,0,RES_hh_tesh_in!M27/RES_summary!M$21)</f>
        <v>5.318486486467771</v>
      </c>
      <c r="N27" s="69">
        <f>IF(RES_hh_tesh_in!N27=0,0,RES_hh_tesh_in!N27/RES_summary!N$21)</f>
        <v>4.7841544387384172</v>
      </c>
      <c r="O27" s="69">
        <f>IF(RES_hh_tesh_in!O27=0,0,RES_hh_tesh_in!O27/RES_summary!O$21)</f>
        <v>5.4061380769048233</v>
      </c>
      <c r="P27" s="69">
        <f>IF(RES_hh_tesh_in!P27=0,0,RES_hh_tesh_in!P27/RES_summary!P$21)</f>
        <v>5.0282113047668373</v>
      </c>
      <c r="Q27" s="69">
        <f>IF(RES_hh_tesh_in!Q27=0,0,RES_hh_tesh_in!Q27/RES_summary!Q$21)</f>
        <v>5.3684766247899907</v>
      </c>
      <c r="R27" s="69">
        <f>IF(RES_hh_tesh_in!R27=0,0,RES_hh_tesh_in!R27/RES_summary!R$21)</f>
        <v>5.4953135735529992</v>
      </c>
      <c r="S27" s="69">
        <f>IF(RES_hh_tesh_in!S27=0,0,RES_hh_tesh_in!S27/RES_summary!S$21)</f>
        <v>4.4939399452961144</v>
      </c>
      <c r="T27" s="69">
        <f>IF(RES_hh_tesh_in!T27=0,0,RES_hh_tesh_in!T27/RES_summary!T$21)</f>
        <v>4.418342654259316</v>
      </c>
      <c r="U27" s="69">
        <f>IF(RES_hh_tesh_in!U27=0,0,RES_hh_tesh_in!U27/RES_summary!U$21)</f>
        <v>4.1707564945150422</v>
      </c>
      <c r="V27" s="69">
        <f>IF(RES_hh_tesh_in!V27=0,0,RES_hh_tesh_in!V27/RES_summary!V$21)</f>
        <v>3.9676471568586131</v>
      </c>
      <c r="W27" s="69">
        <f>IF(RES_hh_tesh_in!W27=0,0,RES_hh_tesh_in!W27/RES_summary!W$21)</f>
        <v>3.6744155286671187</v>
      </c>
      <c r="X27" s="69">
        <f>IF(RES_hh_tesh_in!X27=0,0,RES_hh_tesh_in!X27/RES_summary!X$21)</f>
        <v>3.3934249679502164</v>
      </c>
      <c r="Y27" s="69">
        <f>IF(RES_hh_tesh_in!Y27=0,0,RES_hh_tesh_in!Y27/RES_summary!Y$21)</f>
        <v>3.3011708766898611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5.8766442616983303</v>
      </c>
      <c r="D29" s="72">
        <f>IF(RES_hh_tesh_in!D29=0,0,RES_hh_tesh_in!D29/RES_summary!D$21)</f>
        <v>5.6395025397714758</v>
      </c>
      <c r="E29" s="72">
        <f>IF(RES_hh_tesh_in!E29=0,0,RES_hh_tesh_in!E29/RES_summary!E$21)</f>
        <v>5.1306174105521878</v>
      </c>
      <c r="F29" s="72">
        <f>IF(RES_hh_tesh_in!F29=0,0,RES_hh_tesh_in!F29/RES_summary!F$21)</f>
        <v>6.0081236264296995</v>
      </c>
      <c r="G29" s="72">
        <f>IF(RES_hh_tesh_in!G29=0,0,RES_hh_tesh_in!G29/RES_summary!G$21)</f>
        <v>5.7700996349948701</v>
      </c>
      <c r="H29" s="72">
        <f>IF(RES_hh_tesh_in!H29=0,0,RES_hh_tesh_in!H29/RES_summary!H$21)</f>
        <v>5.0172770532418323</v>
      </c>
      <c r="I29" s="72">
        <f>IF(RES_hh_tesh_in!I29=0,0,RES_hh_tesh_in!I29/RES_summary!I$21)</f>
        <v>4.6488870480696898</v>
      </c>
      <c r="J29" s="72">
        <f>IF(RES_hh_tesh_in!J29=0,0,RES_hh_tesh_in!J29/RES_summary!J$21)</f>
        <v>5.3255958666666636</v>
      </c>
      <c r="K29" s="72">
        <f>IF(RES_hh_tesh_in!K29=0,0,RES_hh_tesh_in!K29/RES_summary!K$21)</f>
        <v>5.7071798438900929</v>
      </c>
      <c r="L29" s="72">
        <f>IF(RES_hh_tesh_in!L29=0,0,RES_hh_tesh_in!L29/RES_summary!L$21)</f>
        <v>5.3618156501062399</v>
      </c>
      <c r="M29" s="72">
        <f>IF(RES_hh_tesh_in!M29=0,0,RES_hh_tesh_in!M29/RES_summary!M$21)</f>
        <v>4.9906629704926244</v>
      </c>
      <c r="N29" s="72">
        <f>IF(RES_hh_tesh_in!N29=0,0,RES_hh_tesh_in!N29/RES_summary!N$21)</f>
        <v>4.9884473540862553</v>
      </c>
      <c r="O29" s="72">
        <f>IF(RES_hh_tesh_in!O29=0,0,RES_hh_tesh_in!O29/RES_summary!O$21)</f>
        <v>5.4207533019589764</v>
      </c>
      <c r="P29" s="72">
        <f>IF(RES_hh_tesh_in!P29=0,0,RES_hh_tesh_in!P29/RES_summary!P$21)</f>
        <v>5.046210093196283</v>
      </c>
      <c r="Q29" s="72">
        <f>IF(RES_hh_tesh_in!Q29=0,0,RES_hh_tesh_in!Q29/RES_summary!Q$21)</f>
        <v>5.2921672440032363</v>
      </c>
      <c r="R29" s="72">
        <f>IF(RES_hh_tesh_in!R29=0,0,RES_hh_tesh_in!R29/RES_summary!R$21)</f>
        <v>5.0237492736003944</v>
      </c>
      <c r="S29" s="72">
        <f>IF(RES_hh_tesh_in!S29=0,0,RES_hh_tesh_in!S29/RES_summary!S$21)</f>
        <v>4.6731403471718886</v>
      </c>
      <c r="T29" s="72">
        <f>IF(RES_hh_tesh_in!T29=0,0,RES_hh_tesh_in!T29/RES_summary!T$21)</f>
        <v>4.489069768572632</v>
      </c>
      <c r="U29" s="72">
        <f>IF(RES_hh_tesh_in!U29=0,0,RES_hh_tesh_in!U29/RES_summary!U$21)</f>
        <v>4.0997515504357018</v>
      </c>
      <c r="V29" s="72">
        <f>IF(RES_hh_tesh_in!V29=0,0,RES_hh_tesh_in!V29/RES_summary!V$21)</f>
        <v>4.025742090508869</v>
      </c>
      <c r="W29" s="72">
        <f>IF(RES_hh_tesh_in!W29=0,0,RES_hh_tesh_in!W29/RES_summary!W$21)</f>
        <v>3.8953791606362125</v>
      </c>
      <c r="X29" s="72">
        <f>IF(RES_hh_tesh_in!X29=0,0,RES_hh_tesh_in!X29/RES_summary!X$21)</f>
        <v>3.1175617829316704</v>
      </c>
      <c r="Y29" s="72">
        <f>IF(RES_hh_tesh_in!Y29=0,0,RES_hh_tesh_in!Y29/RES_summary!Y$21)</f>
        <v>3.2667107900244972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X30" s="72">
        <f>IF(RES_hh_tesh_in!X30=0,0,RES_hh_tesh_in!X30/RES_summary!X$21)</f>
        <v>0</v>
      </c>
      <c r="Y30" s="72">
        <f>IF(RES_hh_tesh_in!Y30=0,0,RES_hh_tesh_in!Y30/RES_summary!Y$21)</f>
        <v>0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4.3437972970666179</v>
      </c>
      <c r="D32" s="77">
        <f>IF(RES_hh_tesh_in!D32=0,0,RES_hh_tesh_in!D32/RES_summary!D$21)</f>
        <v>5.7800568118982474</v>
      </c>
      <c r="E32" s="77">
        <f>IF(RES_hh_tesh_in!E32=0,0,RES_hh_tesh_in!E32/RES_summary!E$21)</f>
        <v>5.9821505199947147</v>
      </c>
      <c r="F32" s="77">
        <f>IF(RES_hh_tesh_in!F32=0,0,RES_hh_tesh_in!F32/RES_summary!F$21)</f>
        <v>5.8845869765003131</v>
      </c>
      <c r="G32" s="77">
        <f>IF(RES_hh_tesh_in!G32=0,0,RES_hh_tesh_in!G32/RES_summary!G$21)</f>
        <v>5.7556038670189027</v>
      </c>
      <c r="H32" s="77">
        <f>IF(RES_hh_tesh_in!H32=0,0,RES_hh_tesh_in!H32/RES_summary!H$21)</f>
        <v>5.4791269410751111</v>
      </c>
      <c r="I32" s="77">
        <f>IF(RES_hh_tesh_in!I32=0,0,RES_hh_tesh_in!I32/RES_summary!I$21)</f>
        <v>4.9182758712367383</v>
      </c>
      <c r="J32" s="77">
        <f>IF(RES_hh_tesh_in!J32=0,0,RES_hh_tesh_in!J32/RES_summary!J$21)</f>
        <v>4.6597586894390126</v>
      </c>
      <c r="K32" s="77">
        <f>IF(RES_hh_tesh_in!K32=0,0,RES_hh_tesh_in!K32/RES_summary!K$21)</f>
        <v>4.3009620185475583</v>
      </c>
      <c r="L32" s="77">
        <f>IF(RES_hh_tesh_in!L32=0,0,RES_hh_tesh_in!L32/RES_summary!L$21)</f>
        <v>6.1942717592181982</v>
      </c>
      <c r="M32" s="77">
        <f>IF(RES_hh_tesh_in!M32=0,0,RES_hh_tesh_in!M32/RES_summary!M$21)</f>
        <v>6.0487764112862488</v>
      </c>
      <c r="N32" s="77">
        <f>IF(RES_hh_tesh_in!N32=0,0,RES_hh_tesh_in!N32/RES_summary!N$21)</f>
        <v>3.6665010450167861</v>
      </c>
      <c r="O32" s="77">
        <f>IF(RES_hh_tesh_in!O32=0,0,RES_hh_tesh_in!O32/RES_summary!O$21)</f>
        <v>5.3690740452207875</v>
      </c>
      <c r="P32" s="77">
        <f>IF(RES_hh_tesh_in!P32=0,0,RES_hh_tesh_in!P32/RES_summary!P$21)</f>
        <v>4.9970604604784885</v>
      </c>
      <c r="Q32" s="77">
        <f>IF(RES_hh_tesh_in!Q32=0,0,RES_hh_tesh_in!Q32/RES_summary!Q$21)</f>
        <v>5.5669461936759106</v>
      </c>
      <c r="R32" s="77">
        <f>IF(RES_hh_tesh_in!R32=0,0,RES_hh_tesh_in!R32/RES_summary!R$21)</f>
        <v>7.2072662868674531</v>
      </c>
      <c r="S32" s="77">
        <f>IF(RES_hh_tesh_in!S32=0,0,RES_hh_tesh_in!S32/RES_summary!S$21)</f>
        <v>2.9844229144240133</v>
      </c>
      <c r="T32" s="77">
        <f>IF(RES_hh_tesh_in!T32=0,0,RES_hh_tesh_in!T32/RES_summary!T$21)</f>
        <v>4.2005591636509871</v>
      </c>
      <c r="U32" s="77">
        <f>IF(RES_hh_tesh_in!U32=0,0,RES_hh_tesh_in!U32/RES_summary!U$21)</f>
        <v>4.3748064567184688</v>
      </c>
      <c r="V32" s="77">
        <f>IF(RES_hh_tesh_in!V32=0,0,RES_hh_tesh_in!V32/RES_summary!V$21)</f>
        <v>3.8669975549797728</v>
      </c>
      <c r="W32" s="77">
        <f>IF(RES_hh_tesh_in!W32=0,0,RES_hh_tesh_in!W32/RES_summary!W$21)</f>
        <v>3.2890877658179987</v>
      </c>
      <c r="X32" s="77">
        <f>IF(RES_hh_tesh_in!X32=0,0,RES_hh_tesh_in!X32/RES_summary!X$21)</f>
        <v>3.8234864813973233</v>
      </c>
      <c r="Y32" s="77">
        <f>IF(RES_hh_tesh_in!Y32=0,0,RES_hh_tesh_in!Y32/RES_summary!Y$21)</f>
        <v>3.3420938570459784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2.3417929064423162</v>
      </c>
      <c r="D3" s="65">
        <f>IF(RES_hh_emih_in!D3=0,0,RES_hh_emih_in!D3/RES_summary!D$21)</f>
        <v>1.957036422441083</v>
      </c>
      <c r="E3" s="65">
        <f>IF(RES_hh_emih_in!E3=0,0,RES_hh_emih_in!E3/RES_summary!E$21)</f>
        <v>1.4192771879232078</v>
      </c>
      <c r="F3" s="65">
        <f>IF(RES_hh_emih_in!F3=0,0,RES_hh_emih_in!F3/RES_summary!F$21)</f>
        <v>1.7538803967388015</v>
      </c>
      <c r="G3" s="65">
        <f>IF(RES_hh_emih_in!G3=0,0,RES_hh_emih_in!G3/RES_summary!G$21)</f>
        <v>1.813915335334638</v>
      </c>
      <c r="H3" s="65">
        <f>IF(RES_hh_emih_in!H3=0,0,RES_hh_emih_in!H3/RES_summary!H$21)</f>
        <v>1.6931255746980771</v>
      </c>
      <c r="I3" s="65">
        <f>IF(RES_hh_emih_in!I3=0,0,RES_hh_emih_in!I3/RES_summary!I$21)</f>
        <v>1.8859280567304189</v>
      </c>
      <c r="J3" s="65">
        <f>IF(RES_hh_emih_in!J3=0,0,RES_hh_emih_in!J3/RES_summary!J$21)</f>
        <v>2.1251248073701778</v>
      </c>
      <c r="K3" s="65">
        <f>IF(RES_hh_emih_in!K3=0,0,RES_hh_emih_in!K3/RES_summary!K$21)</f>
        <v>2.2191688680406649</v>
      </c>
      <c r="L3" s="65">
        <f>IF(RES_hh_emih_in!L3=0,0,RES_hh_emih_in!L3/RES_summary!L$21)</f>
        <v>1.5614688540885164</v>
      </c>
      <c r="M3" s="65">
        <f>IF(RES_hh_emih_in!M3=0,0,RES_hh_emih_in!M3/RES_summary!M$21)</f>
        <v>1.9364252839036693</v>
      </c>
      <c r="N3" s="65">
        <f>IF(RES_hh_emih_in!N3=0,0,RES_hh_emih_in!N3/RES_summary!N$21)</f>
        <v>2.5469815527247284</v>
      </c>
      <c r="O3" s="65">
        <f>IF(RES_hh_emih_in!O3=0,0,RES_hh_emih_in!O3/RES_summary!O$21)</f>
        <v>2.4957257198138807</v>
      </c>
      <c r="P3" s="65">
        <f>IF(RES_hh_emih_in!P3=0,0,RES_hh_emih_in!P3/RES_summary!P$21)</f>
        <v>1.3949041668112845</v>
      </c>
      <c r="Q3" s="65">
        <f>IF(RES_hh_emih_in!Q3=0,0,RES_hh_emih_in!Q3/RES_summary!Q$21)</f>
        <v>1.5499267382086575</v>
      </c>
      <c r="R3" s="65">
        <f>IF(RES_hh_emih_in!R3=0,0,RES_hh_emih_in!R3/RES_summary!R$21)</f>
        <v>1.5137830731411142</v>
      </c>
      <c r="S3" s="65">
        <f>IF(RES_hh_emih_in!S3=0,0,RES_hh_emih_in!S3/RES_summary!S$21)</f>
        <v>1.5935772739426231</v>
      </c>
      <c r="T3" s="65">
        <f>IF(RES_hh_emih_in!T3=0,0,RES_hh_emih_in!T3/RES_summary!T$21)</f>
        <v>1.2806862929485348</v>
      </c>
      <c r="U3" s="65">
        <f>IF(RES_hh_emih_in!U3=0,0,RES_hh_emih_in!U3/RES_summary!U$21)</f>
        <v>1.1404300749573566</v>
      </c>
      <c r="V3" s="65">
        <f>IF(RES_hh_emih_in!V3=0,0,RES_hh_emih_in!V3/RES_summary!V$21)</f>
        <v>0.95177943014811028</v>
      </c>
      <c r="W3" s="65">
        <f>IF(RES_hh_emih_in!W3=0,0,RES_hh_emih_in!W3/RES_summary!W$21)</f>
        <v>0.92070161542813045</v>
      </c>
      <c r="X3" s="65">
        <f>IF(RES_hh_emih_in!X3=0,0,RES_hh_emih_in!X3/RES_summary!X$21)</f>
        <v>0.82543553738431785</v>
      </c>
      <c r="Y3" s="65">
        <f>IF(RES_hh_emih_in!Y3=0,0,RES_hh_emih_in!Y3/RES_summary!Y$21)</f>
        <v>0.65903901540297172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0.49261751570882112</v>
      </c>
      <c r="D4" s="69">
        <f>IF(RES_hh_emih_in!D4=0,0,RES_hh_emih_in!D4/RES_summary!D$21)</f>
        <v>0.59026222040657617</v>
      </c>
      <c r="E4" s="69">
        <f>IF(RES_hh_emih_in!E4=0,0,RES_hh_emih_in!E4/RES_summary!E$21)</f>
        <v>0.10993836041282991</v>
      </c>
      <c r="F4" s="69">
        <f>IF(RES_hh_emih_in!F4=0,0,RES_hh_emih_in!F4/RES_summary!F$21)</f>
        <v>0</v>
      </c>
      <c r="G4" s="69">
        <f>IF(RES_hh_emih_in!G4=0,0,RES_hh_emih_in!G4/RES_summary!G$21)</f>
        <v>1.5211117498769482E-2</v>
      </c>
      <c r="H4" s="69">
        <f>IF(RES_hh_emih_in!H4=0,0,RES_hh_emih_in!H4/RES_summary!H$21)</f>
        <v>3.9255715040170912E-2</v>
      </c>
      <c r="I4" s="69">
        <f>IF(RES_hh_emih_in!I4=0,0,RES_hh_emih_in!I4/RES_summary!I$21)</f>
        <v>0.1895893022763685</v>
      </c>
      <c r="J4" s="69">
        <f>IF(RES_hh_emih_in!J4=0,0,RES_hh_emih_in!J4/RES_summary!J$21)</f>
        <v>0.26251709115969185</v>
      </c>
      <c r="K4" s="69">
        <f>IF(RES_hh_emih_in!K4=0,0,RES_hh_emih_in!K4/RES_summary!K$21)</f>
        <v>0.53222994798115419</v>
      </c>
      <c r="L4" s="69">
        <f>IF(RES_hh_emih_in!L4=0,0,RES_hh_emih_in!L4/RES_summary!L$21)</f>
        <v>0.28186679074450605</v>
      </c>
      <c r="M4" s="69">
        <f>IF(RES_hh_emih_in!M4=0,0,RES_hh_emih_in!M4/RES_summary!M$21)</f>
        <v>0.60069560270055333</v>
      </c>
      <c r="N4" s="69">
        <f>IF(RES_hh_emih_in!N4=0,0,RES_hh_emih_in!N4/RES_summary!N$21)</f>
        <v>0.91198960678267793</v>
      </c>
      <c r="O4" s="69">
        <f>IF(RES_hh_emih_in!O4=0,0,RES_hh_emih_in!O4/RES_summary!O$21)</f>
        <v>0.98887900150353159</v>
      </c>
      <c r="P4" s="69">
        <f>IF(RES_hh_emih_in!P4=0,0,RES_hh_emih_in!P4/RES_summary!P$21)</f>
        <v>0.15595359894742677</v>
      </c>
      <c r="Q4" s="69">
        <f>IF(RES_hh_emih_in!Q4=0,0,RES_hh_emih_in!Q4/RES_summary!Q$21)</f>
        <v>7.2410406925906987E-2</v>
      </c>
      <c r="R4" s="69">
        <f>IF(RES_hh_emih_in!R4=0,0,RES_hh_emih_in!R4/RES_summary!R$21)</f>
        <v>0</v>
      </c>
      <c r="S4" s="69">
        <f>IF(RES_hh_emih_in!S4=0,0,RES_hh_emih_in!S4/RES_summary!S$21)</f>
        <v>9.8301883879774567E-4</v>
      </c>
      <c r="T4" s="69">
        <f>IF(RES_hh_emih_in!T4=0,0,RES_hh_emih_in!T4/RES_summary!T$21)</f>
        <v>0</v>
      </c>
      <c r="U4" s="69">
        <f>IF(RES_hh_emih_in!U4=0,0,RES_hh_emih_in!U4/RES_summary!U$21)</f>
        <v>0</v>
      </c>
      <c r="V4" s="69">
        <f>IF(RES_hh_emih_in!V4=0,0,RES_hh_emih_in!V4/RES_summary!V$21)</f>
        <v>0</v>
      </c>
      <c r="W4" s="69">
        <f>IF(RES_hh_emih_in!W4=0,0,RES_hh_emih_in!W4/RES_summary!W$21)</f>
        <v>0</v>
      </c>
      <c r="X4" s="69">
        <f>IF(RES_hh_emih_in!X4=0,0,RES_hh_emih_in!X4/RES_summary!X$21)</f>
        <v>0.11956878109754066</v>
      </c>
      <c r="Y4" s="69">
        <f>IF(RES_hh_emih_in!Y4=0,0,RES_hh_emih_in!Y4/RES_summary!Y$21)</f>
        <v>0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1.1153657688718048</v>
      </c>
      <c r="D6" s="72">
        <f>IF(RES_hh_emih_in!D6=0,0,RES_hh_emih_in!D6/RES_summary!D$21)</f>
        <v>1.5556477702423315</v>
      </c>
      <c r="E6" s="72">
        <f>IF(RES_hh_emih_in!E6=0,0,RES_hh_emih_in!E6/RES_summary!E$21)</f>
        <v>1.9474795273129868</v>
      </c>
      <c r="F6" s="72">
        <f>IF(RES_hh_emih_in!F6=0,0,RES_hh_emih_in!F6/RES_summary!F$21)</f>
        <v>0</v>
      </c>
      <c r="G6" s="72">
        <f>IF(RES_hh_emih_in!G6=0,0,RES_hh_emih_in!G6/RES_summary!G$21)</f>
        <v>1.7254340579009599</v>
      </c>
      <c r="H6" s="72">
        <f>IF(RES_hh_emih_in!H6=0,0,RES_hh_emih_in!H6/RES_summary!H$21)</f>
        <v>1.8747188555754228</v>
      </c>
      <c r="I6" s="72">
        <f>IF(RES_hh_emih_in!I6=0,0,RES_hh_emih_in!I6/RES_summary!I$21)</f>
        <v>1.7139369136139748</v>
      </c>
      <c r="J6" s="72">
        <f>IF(RES_hh_emih_in!J6=0,0,RES_hh_emih_in!J6/RES_summary!J$21)</f>
        <v>1.578623889039225</v>
      </c>
      <c r="K6" s="72">
        <f>IF(RES_hh_emih_in!K6=0,0,RES_hh_emih_in!K6/RES_summary!K$21)</f>
        <v>1.7082658931933976</v>
      </c>
      <c r="L6" s="72">
        <f>IF(RES_hh_emih_in!L6=0,0,RES_hh_emih_in!L6/RES_summary!L$21)</f>
        <v>1.7124267693196891</v>
      </c>
      <c r="M6" s="72">
        <f>IF(RES_hh_emih_in!M6=0,0,RES_hh_emih_in!M6/RES_summary!M$21)</f>
        <v>1.6182813760412815</v>
      </c>
      <c r="N6" s="72">
        <f>IF(RES_hh_emih_in!N6=0,0,RES_hh_emih_in!N6/RES_summary!N$21)</f>
        <v>2.0426123114101071</v>
      </c>
      <c r="O6" s="72">
        <f>IF(RES_hh_emih_in!O6=0,0,RES_hh_emih_in!O6/RES_summary!O$21)</f>
        <v>2.0769188717764036</v>
      </c>
      <c r="P6" s="72">
        <f>IF(RES_hh_emih_in!P6=0,0,RES_hh_emih_in!P6/RES_summary!P$21)</f>
        <v>1.8049145052696649</v>
      </c>
      <c r="Q6" s="72">
        <f>IF(RES_hh_emih_in!Q6=0,0,RES_hh_emih_in!Q6/RES_summary!Q$21)</f>
        <v>2.3763187733978035</v>
      </c>
      <c r="R6" s="72">
        <f>IF(RES_hh_emih_in!R6=0,0,RES_hh_emih_in!R6/RES_summary!R$21)</f>
        <v>0</v>
      </c>
      <c r="S6" s="72">
        <f>IF(RES_hh_emih_in!S6=0,0,RES_hh_emih_in!S6/RES_summary!S$21)</f>
        <v>3.0955072308390683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3.6161620300959751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1.1655407027851208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1.7804070580861242</v>
      </c>
      <c r="I7" s="72">
        <f>IF(RES_hh_emih_in!I7=0,0,RES_hh_emih_in!I7/RES_summary!I$21)</f>
        <v>1.7374962184102676</v>
      </c>
      <c r="J7" s="72">
        <f>IF(RES_hh_emih_in!J7=0,0,RES_hh_emih_in!J7/RES_summary!J$21)</f>
        <v>1.731989902243285</v>
      </c>
      <c r="K7" s="72">
        <f>IF(RES_hh_emih_in!K7=0,0,RES_hh_emih_in!K7/RES_summary!K$21)</f>
        <v>1.7857741463874011</v>
      </c>
      <c r="L7" s="72">
        <f>IF(RES_hh_emih_in!L7=0,0,RES_hh_emih_in!L7/RES_summary!L$21)</f>
        <v>1.9126616678012158</v>
      </c>
      <c r="M7" s="72">
        <f>IF(RES_hh_emih_in!M7=0,0,RES_hh_emih_in!M7/RES_summary!M$21)</f>
        <v>1.9610497221354648</v>
      </c>
      <c r="N7" s="72">
        <f>IF(RES_hh_emih_in!N7=0,0,RES_hh_emih_in!N7/RES_summary!N$21)</f>
        <v>2.0997372416352569</v>
      </c>
      <c r="O7" s="72">
        <f>IF(RES_hh_emih_in!O7=0,0,RES_hh_emih_in!O7/RES_summary!O$21)</f>
        <v>2.1259200816389194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2.9058418725562007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X8" s="72">
        <f>IF(RES_hh_emih_in!X8=0,0,RES_hh_emih_in!X8/RES_summary!X$21)</f>
        <v>0</v>
      </c>
      <c r="Y8" s="72">
        <f>IF(RES_hh_emih_in!Y8=0,0,RES_hh_emih_in!Y8/RES_summary!Y$21)</f>
        <v>0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</v>
      </c>
      <c r="D17" s="69">
        <f>IF(RES_hh_emih_in!D17=0,0,RES_hh_emih_in!D17/RES_summary!D$21)</f>
        <v>0</v>
      </c>
      <c r="E17" s="69">
        <f>IF(RES_hh_emih_in!E17=0,0,RES_hh_emih_in!E17/RES_summary!E$21)</f>
        <v>0</v>
      </c>
      <c r="F17" s="69">
        <f>IF(RES_hh_emih_in!F17=0,0,RES_hh_emih_in!F17/RES_summary!F$21)</f>
        <v>0</v>
      </c>
      <c r="G17" s="69">
        <f>IF(RES_hh_emih_in!G17=0,0,RES_hh_emih_in!G17/RES_summary!G$21)</f>
        <v>0</v>
      </c>
      <c r="H17" s="69">
        <f>IF(RES_hh_emih_in!H17=0,0,RES_hh_emih_in!H17/RES_summary!H$21)</f>
        <v>0</v>
      </c>
      <c r="I17" s="69">
        <f>IF(RES_hh_emih_in!I17=0,0,RES_hh_emih_in!I17/RES_summary!I$21)</f>
        <v>0</v>
      </c>
      <c r="J17" s="69">
        <f>IF(RES_hh_emih_in!J17=0,0,RES_hh_emih_in!J17/RES_summary!J$21)</f>
        <v>0</v>
      </c>
      <c r="K17" s="69">
        <f>IF(RES_hh_emih_in!K17=0,0,RES_hh_emih_in!K17/RES_summary!K$21)</f>
        <v>0</v>
      </c>
      <c r="L17" s="69">
        <f>IF(RES_hh_emih_in!L17=0,0,RES_hh_emih_in!L17/RES_summary!L$21)</f>
        <v>0</v>
      </c>
      <c r="M17" s="69">
        <f>IF(RES_hh_emih_in!M17=0,0,RES_hh_emih_in!M17/RES_summary!M$21)</f>
        <v>0</v>
      </c>
      <c r="N17" s="69">
        <f>IF(RES_hh_emih_in!N17=0,0,RES_hh_emih_in!N17/RES_summary!N$21)</f>
        <v>0</v>
      </c>
      <c r="O17" s="69">
        <f>IF(RES_hh_emih_in!O17=0,0,RES_hh_emih_in!O17/RES_summary!O$21)</f>
        <v>0</v>
      </c>
      <c r="P17" s="69">
        <f>IF(RES_hh_emih_in!P17=0,0,RES_hh_emih_in!P17/RES_summary!P$21)</f>
        <v>0</v>
      </c>
      <c r="Q17" s="69">
        <f>IF(RES_hh_emih_in!Q17=0,0,RES_hh_emih_in!Q17/RES_summary!Q$21)</f>
        <v>0</v>
      </c>
      <c r="R17" s="69">
        <f>IF(RES_hh_emih_in!R17=0,0,RES_hh_emih_in!R17/RES_summary!R$21)</f>
        <v>0</v>
      </c>
      <c r="S17" s="69">
        <f>IF(RES_hh_emih_in!S17=0,0,RES_hh_emih_in!S17/RES_summary!S$21)</f>
        <v>0</v>
      </c>
      <c r="T17" s="69">
        <f>IF(RES_hh_emih_in!T17=0,0,RES_hh_emih_in!T17/RES_summary!T$21)</f>
        <v>0</v>
      </c>
      <c r="U17" s="69">
        <f>IF(RES_hh_emih_in!U17=0,0,RES_hh_emih_in!U17/RES_summary!U$21)</f>
        <v>0</v>
      </c>
      <c r="V17" s="69">
        <f>IF(RES_hh_emih_in!V17=0,0,RES_hh_emih_in!V17/RES_summary!V$21)</f>
        <v>0</v>
      </c>
      <c r="W17" s="69">
        <f>IF(RES_hh_emih_in!W17=0,0,RES_hh_emih_in!W17/RES_summary!W$21)</f>
        <v>0</v>
      </c>
      <c r="X17" s="69">
        <f>IF(RES_hh_emih_in!X17=0,0,RES_hh_emih_in!X17/RES_summary!X$21)</f>
        <v>0</v>
      </c>
      <c r="Y17" s="69">
        <f>IF(RES_hh_emih_in!Y17=0,0,RES_hh_emih_in!Y17/RES_summary!Y$21)</f>
        <v>0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X21" s="72">
        <f>IF(RES_hh_emih_in!X21=0,0,RES_hh_emih_in!X21/RES_summary!X$21)</f>
        <v>0</v>
      </c>
      <c r="Y21" s="72">
        <f>IF(RES_hh_emih_in!Y21=0,0,RES_hh_emih_in!Y21/RES_summary!Y$21)</f>
        <v>0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1.8491753907334949</v>
      </c>
      <c r="D27" s="69">
        <f>IF(RES_hh_emih_in!D27=0,0,RES_hh_emih_in!D27/RES_summary!D$21)</f>
        <v>1.3667742020345068</v>
      </c>
      <c r="E27" s="69">
        <f>IF(RES_hh_emih_in!E27=0,0,RES_hh_emih_in!E27/RES_summary!E$21)</f>
        <v>1.3093388275103779</v>
      </c>
      <c r="F27" s="69">
        <f>IF(RES_hh_emih_in!F27=0,0,RES_hh_emih_in!F27/RES_summary!F$21)</f>
        <v>1.7538803967388015</v>
      </c>
      <c r="G27" s="69">
        <f>IF(RES_hh_emih_in!G27=0,0,RES_hh_emih_in!G27/RES_summary!G$21)</f>
        <v>1.7987042178358688</v>
      </c>
      <c r="H27" s="69">
        <f>IF(RES_hh_emih_in!H27=0,0,RES_hh_emih_in!H27/RES_summary!H$21)</f>
        <v>1.6538698596579062</v>
      </c>
      <c r="I27" s="69">
        <f>IF(RES_hh_emih_in!I27=0,0,RES_hh_emih_in!I27/RES_summary!I$21)</f>
        <v>1.6963387544540509</v>
      </c>
      <c r="J27" s="69">
        <f>IF(RES_hh_emih_in!J27=0,0,RES_hh_emih_in!J27/RES_summary!J$21)</f>
        <v>1.8626077162104862</v>
      </c>
      <c r="K27" s="69">
        <f>IF(RES_hh_emih_in!K27=0,0,RES_hh_emih_in!K27/RES_summary!K$21)</f>
        <v>1.6869389200595111</v>
      </c>
      <c r="L27" s="69">
        <f>IF(RES_hh_emih_in!L27=0,0,RES_hh_emih_in!L27/RES_summary!L$21)</f>
        <v>1.2796020633440102</v>
      </c>
      <c r="M27" s="69">
        <f>IF(RES_hh_emih_in!M27=0,0,RES_hh_emih_in!M27/RES_summary!M$21)</f>
        <v>1.3357296812031156</v>
      </c>
      <c r="N27" s="69">
        <f>IF(RES_hh_emih_in!N27=0,0,RES_hh_emih_in!N27/RES_summary!N$21)</f>
        <v>1.6349919459420501</v>
      </c>
      <c r="O27" s="69">
        <f>IF(RES_hh_emih_in!O27=0,0,RES_hh_emih_in!O27/RES_summary!O$21)</f>
        <v>1.5068467183103491</v>
      </c>
      <c r="P27" s="69">
        <f>IF(RES_hh_emih_in!P27=0,0,RES_hh_emih_in!P27/RES_summary!P$21)</f>
        <v>1.2389505678638577</v>
      </c>
      <c r="Q27" s="69">
        <f>IF(RES_hh_emih_in!Q27=0,0,RES_hh_emih_in!Q27/RES_summary!Q$21)</f>
        <v>1.4775163312827506</v>
      </c>
      <c r="R27" s="69">
        <f>IF(RES_hh_emih_in!R27=0,0,RES_hh_emih_in!R27/RES_summary!R$21)</f>
        <v>1.5137830731411142</v>
      </c>
      <c r="S27" s="69">
        <f>IF(RES_hh_emih_in!S27=0,0,RES_hh_emih_in!S27/RES_summary!S$21)</f>
        <v>1.5925942551038255</v>
      </c>
      <c r="T27" s="69">
        <f>IF(RES_hh_emih_in!T27=0,0,RES_hh_emih_in!T27/RES_summary!T$21)</f>
        <v>1.2806862929485348</v>
      </c>
      <c r="U27" s="69">
        <f>IF(RES_hh_emih_in!U27=0,0,RES_hh_emih_in!U27/RES_summary!U$21)</f>
        <v>1.1404300749573566</v>
      </c>
      <c r="V27" s="69">
        <f>IF(RES_hh_emih_in!V27=0,0,RES_hh_emih_in!V27/RES_summary!V$21)</f>
        <v>0.95177943014811028</v>
      </c>
      <c r="W27" s="69">
        <f>IF(RES_hh_emih_in!W27=0,0,RES_hh_emih_in!W27/RES_summary!W$21)</f>
        <v>0.92070161542813045</v>
      </c>
      <c r="X27" s="69">
        <f>IF(RES_hh_emih_in!X27=0,0,RES_hh_emih_in!X27/RES_summary!X$21)</f>
        <v>0.7058667562867772</v>
      </c>
      <c r="Y27" s="69">
        <f>IF(RES_hh_emih_in!Y27=0,0,RES_hh_emih_in!Y27/RES_summary!Y$21)</f>
        <v>0.65903901540297172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2.2959598418648568</v>
      </c>
      <c r="D29" s="72">
        <f>IF(RES_hh_emih_in!D29=0,0,RES_hh_emih_in!D29/RES_summary!D$21)</f>
        <v>2.2016230432923467</v>
      </c>
      <c r="E29" s="72">
        <f>IF(RES_hh_emih_in!E29=0,0,RES_hh_emih_in!E29/RES_summary!E$21)</f>
        <v>2.0014249092911718</v>
      </c>
      <c r="F29" s="72">
        <f>IF(RES_hh_emih_in!F29=0,0,RES_hh_emih_in!F29/RES_summary!F$21)</f>
        <v>2.3419428085738487</v>
      </c>
      <c r="G29" s="72">
        <f>IF(RES_hh_emih_in!G29=0,0,RES_hh_emih_in!G29/RES_summary!G$21)</f>
        <v>2.2474431682813756</v>
      </c>
      <c r="H29" s="72">
        <f>IF(RES_hh_emih_in!H29=0,0,RES_hh_emih_in!H29/RES_summary!H$21)</f>
        <v>1.9527277572047315</v>
      </c>
      <c r="I29" s="72">
        <f>IF(RES_hh_emih_in!I29=0,0,RES_hh_emih_in!I29/RES_summary!I$21)</f>
        <v>1.8079692671542407</v>
      </c>
      <c r="J29" s="72">
        <f>IF(RES_hh_emih_in!J29=0,0,RES_hh_emih_in!J29/RES_summary!J$21)</f>
        <v>2.0695641291227624</v>
      </c>
      <c r="K29" s="72">
        <f>IF(RES_hh_emih_in!K29=0,0,RES_hh_emih_in!K29/RES_summary!K$21)</f>
        <v>2.2161596858364425</v>
      </c>
      <c r="L29" s="72">
        <f>IF(RES_hh_emih_in!L29=0,0,RES_hh_emih_in!L29/RES_summary!L$21)</f>
        <v>2.080464712288872</v>
      </c>
      <c r="M29" s="72">
        <f>IF(RES_hh_emih_in!M29=0,0,RES_hh_emih_in!M29/RES_summary!M$21)</f>
        <v>1.9353320933453981</v>
      </c>
      <c r="N29" s="72">
        <f>IF(RES_hh_emih_in!N29=0,0,RES_hh_emih_in!N29/RES_summary!N$21)</f>
        <v>1.9338478104552026</v>
      </c>
      <c r="O29" s="72">
        <f>IF(RES_hh_emih_in!O29=0,0,RES_hh_emih_in!O29/RES_summary!O$21)</f>
        <v>2.1010320486585727</v>
      </c>
      <c r="P29" s="72">
        <f>IF(RES_hh_emih_in!P29=0,0,RES_hh_emih_in!P29/RES_summary!P$21)</f>
        <v>1.9548094684800594</v>
      </c>
      <c r="Q29" s="72">
        <f>IF(RES_hh_emih_in!Q29=0,0,RES_hh_emih_in!Q29/RES_summary!Q$21)</f>
        <v>2.0456052175306589</v>
      </c>
      <c r="R29" s="72">
        <f>IF(RES_hh_emih_in!R29=0,0,RES_hh_emih_in!R29/RES_summary!R$21)</f>
        <v>1.9307607440861487</v>
      </c>
      <c r="S29" s="72">
        <f>IF(RES_hh_emih_in!S29=0,0,RES_hh_emih_in!S29/RES_summary!S$21)</f>
        <v>1.7816570644016925</v>
      </c>
      <c r="T29" s="72">
        <f>IF(RES_hh_emih_in!T29=0,0,RES_hh_emih_in!T29/RES_summary!T$21)</f>
        <v>1.6966004909800525</v>
      </c>
      <c r="U29" s="72">
        <f>IF(RES_hh_emih_in!U29=0,0,RES_hh_emih_in!U29/RES_summary!U$21)</f>
        <v>1.5372749105276655</v>
      </c>
      <c r="V29" s="72">
        <f>IF(RES_hh_emih_in!V29=0,0,RES_hh_emih_in!V29/RES_summary!V$21)</f>
        <v>1.50114636068693</v>
      </c>
      <c r="W29" s="72">
        <f>IF(RES_hh_emih_in!W29=0,0,RES_hh_emih_in!W29/RES_summary!W$21)</f>
        <v>1.4486718073513931</v>
      </c>
      <c r="X29" s="72">
        <f>IF(RES_hh_emih_in!X29=0,0,RES_hh_emih_in!X29/RES_summary!X$21)</f>
        <v>1.1586453600432569</v>
      </c>
      <c r="Y29" s="72">
        <f>IF(RES_hh_emih_in!Y29=0,0,RES_hh_emih_in!Y29/RES_summary!Y$21)</f>
        <v>1.2139971682308497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X30" s="72">
        <f>IF(RES_hh_emih_in!X30=0,0,RES_hh_emih_in!X30/RES_summary!X$21)</f>
        <v>0</v>
      </c>
      <c r="Y30" s="72">
        <f>IF(RES_hh_emih_in!Y30=0,0,RES_hh_emih_in!Y30/RES_summary!Y$21)</f>
        <v>0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19.220355417156213</v>
      </c>
      <c r="C3" s="19">
        <f t="shared" ref="C3:V3" si="0">SUM(C4,C9,C12)</f>
        <v>20.150132628293719</v>
      </c>
      <c r="D3" s="19">
        <f t="shared" si="0"/>
        <v>20.968853509707827</v>
      </c>
      <c r="E3" s="19">
        <f t="shared" si="0"/>
        <v>21.7549805995368</v>
      </c>
      <c r="F3" s="19">
        <f t="shared" si="0"/>
        <v>22.463794471683812</v>
      </c>
      <c r="G3" s="19">
        <f t="shared" si="0"/>
        <v>23.039516559455471</v>
      </c>
      <c r="H3" s="19">
        <f t="shared" si="0"/>
        <v>23.615809678054859</v>
      </c>
      <c r="I3" s="19">
        <f t="shared" si="0"/>
        <v>23.85531912726168</v>
      </c>
      <c r="J3" s="19">
        <f t="shared" si="0"/>
        <v>24.101350756813577</v>
      </c>
      <c r="K3" s="19">
        <f t="shared" si="0"/>
        <v>24.410458000649498</v>
      </c>
      <c r="L3" s="19">
        <f t="shared" si="0"/>
        <v>24.614516569077754</v>
      </c>
      <c r="M3" s="19">
        <f t="shared" si="0"/>
        <v>24.647725425624685</v>
      </c>
      <c r="N3" s="19">
        <f t="shared" si="0"/>
        <v>24.928227036575507</v>
      </c>
      <c r="O3" s="19">
        <f t="shared" si="0"/>
        <v>25.254957143239707</v>
      </c>
      <c r="P3" s="19">
        <f t="shared" si="0"/>
        <v>25.548680518122602</v>
      </c>
      <c r="Q3" s="19">
        <f t="shared" si="0"/>
        <v>26.275118294219251</v>
      </c>
      <c r="R3" s="19">
        <f t="shared" si="0"/>
        <v>26.966081383063035</v>
      </c>
      <c r="S3" s="19">
        <f t="shared" si="0"/>
        <v>27.18266006288027</v>
      </c>
      <c r="T3" s="19">
        <f t="shared" si="0"/>
        <v>27.724515142829844</v>
      </c>
      <c r="U3" s="19">
        <f t="shared" si="0"/>
        <v>30.125370211139774</v>
      </c>
      <c r="V3" s="19">
        <f t="shared" si="0"/>
        <v>30.558899398108345</v>
      </c>
      <c r="W3" s="19">
        <f t="shared" ref="W3:Y3" si="1">SUM(W4,W9,W12)</f>
        <v>30.675575618610868</v>
      </c>
      <c r="X3" s="19">
        <f t="shared" si="1"/>
        <v>30.779630547651241</v>
      </c>
      <c r="Y3" s="19">
        <f t="shared" si="1"/>
        <v>31.734929128455278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11.018844282997852</v>
      </c>
      <c r="C4" s="22">
        <f t="shared" ref="C4:V4" si="2">SUM(C5:C8)</f>
        <v>11.195584161837344</v>
      </c>
      <c r="D4" s="22">
        <f t="shared" si="2"/>
        <v>11.348885498951493</v>
      </c>
      <c r="E4" s="22">
        <f t="shared" si="2"/>
        <v>11.450116692123341</v>
      </c>
      <c r="F4" s="22">
        <f t="shared" si="2"/>
        <v>11.553088469959286</v>
      </c>
      <c r="G4" s="22">
        <f t="shared" si="2"/>
        <v>11.631610299854312</v>
      </c>
      <c r="H4" s="22">
        <f t="shared" si="2"/>
        <v>11.720313376028052</v>
      </c>
      <c r="I4" s="22">
        <f t="shared" si="2"/>
        <v>11.756287595602338</v>
      </c>
      <c r="J4" s="22">
        <f t="shared" si="2"/>
        <v>11.845485084575053</v>
      </c>
      <c r="K4" s="22">
        <f t="shared" si="2"/>
        <v>11.934687340566633</v>
      </c>
      <c r="L4" s="22">
        <f t="shared" si="2"/>
        <v>11.971379825305313</v>
      </c>
      <c r="M4" s="22">
        <f t="shared" si="2"/>
        <v>11.912365363841188</v>
      </c>
      <c r="N4" s="22">
        <f t="shared" si="2"/>
        <v>11.909815985018756</v>
      </c>
      <c r="O4" s="22">
        <f t="shared" si="2"/>
        <v>11.892007080740465</v>
      </c>
      <c r="P4" s="22">
        <f t="shared" si="2"/>
        <v>11.902730837379522</v>
      </c>
      <c r="Q4" s="22">
        <f t="shared" si="2"/>
        <v>12.01204140060802</v>
      </c>
      <c r="R4" s="22">
        <f t="shared" si="2"/>
        <v>11.974953968930668</v>
      </c>
      <c r="S4" s="22">
        <f t="shared" si="2"/>
        <v>11.874814519130647</v>
      </c>
      <c r="T4" s="22">
        <f t="shared" si="2"/>
        <v>11.91197269092228</v>
      </c>
      <c r="U4" s="22">
        <f t="shared" si="2"/>
        <v>12.097047082369571</v>
      </c>
      <c r="V4" s="22">
        <f t="shared" si="2"/>
        <v>12.347850553352359</v>
      </c>
      <c r="W4" s="22">
        <f t="shared" ref="W4:Y4" si="3">SUM(W5:W8)</f>
        <v>12.210639903480866</v>
      </c>
      <c r="X4" s="22">
        <f t="shared" si="3"/>
        <v>11.996491192310859</v>
      </c>
      <c r="Y4" s="22">
        <f t="shared" si="3"/>
        <v>12.152968395159363</v>
      </c>
      <c r="DA4" s="57"/>
    </row>
    <row r="5" spans="1:105" ht="12" customHeight="1" x14ac:dyDescent="0.25">
      <c r="A5" s="28" t="s">
        <v>32</v>
      </c>
      <c r="B5" s="29">
        <f>B18*B70/11630</f>
        <v>6.7564808635291902</v>
      </c>
      <c r="C5" s="29">
        <f t="shared" ref="C5:V5" si="4">C18*C70/11630</f>
        <v>6.8465771572328311</v>
      </c>
      <c r="D5" s="29">
        <f t="shared" si="4"/>
        <v>6.9346141899570366</v>
      </c>
      <c r="E5" s="29">
        <f t="shared" si="4"/>
        <v>6.967954537487171</v>
      </c>
      <c r="F5" s="29">
        <f t="shared" si="4"/>
        <v>6.9923377750332572</v>
      </c>
      <c r="G5" s="29">
        <f t="shared" si="4"/>
        <v>7.0133856354615212</v>
      </c>
      <c r="H5" s="29">
        <f t="shared" si="4"/>
        <v>7.0527473453989886</v>
      </c>
      <c r="I5" s="29">
        <f t="shared" si="4"/>
        <v>7.0927301005675938</v>
      </c>
      <c r="J5" s="29">
        <f t="shared" si="4"/>
        <v>7.1838304624847753</v>
      </c>
      <c r="K5" s="29">
        <f t="shared" si="4"/>
        <v>7.2649081434983032</v>
      </c>
      <c r="L5" s="29">
        <f t="shared" si="4"/>
        <v>7.3316267733792504</v>
      </c>
      <c r="M5" s="29">
        <f t="shared" si="4"/>
        <v>7.3435784948747109</v>
      </c>
      <c r="N5" s="29">
        <f t="shared" si="4"/>
        <v>7.3820133450295593</v>
      </c>
      <c r="O5" s="29">
        <f t="shared" si="4"/>
        <v>7.3960393518998098</v>
      </c>
      <c r="P5" s="29">
        <f t="shared" si="4"/>
        <v>7.4339118547991188</v>
      </c>
      <c r="Q5" s="29">
        <f t="shared" si="4"/>
        <v>7.5020231483257671</v>
      </c>
      <c r="R5" s="29">
        <f t="shared" si="4"/>
        <v>7.451343198071644</v>
      </c>
      <c r="S5" s="29">
        <f t="shared" si="4"/>
        <v>7.3904073580463594</v>
      </c>
      <c r="T5" s="29">
        <f t="shared" si="4"/>
        <v>7.3735199940781833</v>
      </c>
      <c r="U5" s="29">
        <f t="shared" si="4"/>
        <v>7.4247807129492092</v>
      </c>
      <c r="V5" s="29">
        <f t="shared" si="4"/>
        <v>7.5140845492904758</v>
      </c>
      <c r="W5" s="29">
        <f t="shared" ref="W5:Y5" si="5">W18*W70/11630</f>
        <v>7.3650948874434281</v>
      </c>
      <c r="X5" s="29">
        <f t="shared" si="5"/>
        <v>7.2401772569662191</v>
      </c>
      <c r="Y5" s="29">
        <f t="shared" si="5"/>
        <v>7.2935195249852658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3.3489396611471625</v>
      </c>
      <c r="C6" s="29">
        <f t="shared" ref="C6:V6" si="6">C19*C71/11630</f>
        <v>3.3244819559624657</v>
      </c>
      <c r="D6" s="29">
        <f t="shared" si="6"/>
        <v>3.3074296772042846</v>
      </c>
      <c r="E6" s="29">
        <f t="shared" si="6"/>
        <v>3.2838624421655078</v>
      </c>
      <c r="F6" s="29">
        <f t="shared" si="6"/>
        <v>3.2654548559184016</v>
      </c>
      <c r="G6" s="29">
        <f t="shared" si="6"/>
        <v>3.2282019227598506</v>
      </c>
      <c r="H6" s="29">
        <f t="shared" si="6"/>
        <v>3.1998140973639058</v>
      </c>
      <c r="I6" s="29">
        <f t="shared" si="6"/>
        <v>3.1192067279452922</v>
      </c>
      <c r="J6" s="29">
        <f t="shared" si="6"/>
        <v>3.0413476360225804</v>
      </c>
      <c r="K6" s="29">
        <f t="shared" si="6"/>
        <v>2.9804344452902738</v>
      </c>
      <c r="L6" s="29">
        <f t="shared" si="6"/>
        <v>2.9052389767499123</v>
      </c>
      <c r="M6" s="29">
        <f t="shared" si="6"/>
        <v>2.8203355692566521</v>
      </c>
      <c r="N6" s="29">
        <f t="shared" si="6"/>
        <v>2.7462429187848554</v>
      </c>
      <c r="O6" s="29">
        <f t="shared" si="6"/>
        <v>2.6817304939983075</v>
      </c>
      <c r="P6" s="29">
        <f t="shared" si="6"/>
        <v>2.6275632837301699</v>
      </c>
      <c r="Q6" s="29">
        <f t="shared" si="6"/>
        <v>2.6200403461693211</v>
      </c>
      <c r="R6" s="29">
        <f t="shared" si="6"/>
        <v>2.6156967323561591</v>
      </c>
      <c r="S6" s="29">
        <f t="shared" si="6"/>
        <v>2.5910187098525861</v>
      </c>
      <c r="T6" s="29">
        <f t="shared" si="6"/>
        <v>2.6208660864619144</v>
      </c>
      <c r="U6" s="29">
        <f t="shared" si="6"/>
        <v>2.6980524180046204</v>
      </c>
      <c r="V6" s="29">
        <f t="shared" si="6"/>
        <v>2.7889099502830996</v>
      </c>
      <c r="W6" s="29">
        <f t="shared" ref="W6:Y6" si="7">W19*W71/11630</f>
        <v>2.7729096129711306</v>
      </c>
      <c r="X6" s="29">
        <f t="shared" si="7"/>
        <v>2.7662332464765456</v>
      </c>
      <c r="Y6" s="29">
        <f t="shared" si="7"/>
        <v>2.8502350828839504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0.61910515219304607</v>
      </c>
      <c r="C7" s="29">
        <f t="shared" ref="C7:V7" si="8">C20*C72/11630</f>
        <v>0.69562775241999764</v>
      </c>
      <c r="D7" s="29">
        <f t="shared" si="8"/>
        <v>0.75225992696872812</v>
      </c>
      <c r="E7" s="29">
        <f t="shared" si="8"/>
        <v>0.81930004066013262</v>
      </c>
      <c r="F7" s="29">
        <f t="shared" si="8"/>
        <v>0.88781610162173519</v>
      </c>
      <c r="G7" s="29">
        <f t="shared" si="8"/>
        <v>0.95620713350377118</v>
      </c>
      <c r="H7" s="29">
        <f t="shared" si="8"/>
        <v>1.0150099864825992</v>
      </c>
      <c r="I7" s="29">
        <f t="shared" si="8"/>
        <v>1.0777257742105293</v>
      </c>
      <c r="J7" s="29">
        <f t="shared" si="8"/>
        <v>1.1369836788823862</v>
      </c>
      <c r="K7" s="29">
        <f t="shared" si="8"/>
        <v>1.191720030512849</v>
      </c>
      <c r="L7" s="29">
        <f t="shared" si="8"/>
        <v>1.2187151872432924</v>
      </c>
      <c r="M7" s="29">
        <f t="shared" si="8"/>
        <v>1.2210262517874495</v>
      </c>
      <c r="N7" s="29">
        <f t="shared" si="8"/>
        <v>1.2293446751535968</v>
      </c>
      <c r="O7" s="29">
        <f t="shared" si="8"/>
        <v>1.2289549210806026</v>
      </c>
      <c r="P7" s="29">
        <f t="shared" si="8"/>
        <v>1.2189827943982194</v>
      </c>
      <c r="Q7" s="29">
        <f t="shared" si="8"/>
        <v>1.225821170598244</v>
      </c>
      <c r="R7" s="29">
        <f t="shared" si="8"/>
        <v>1.2227823303057166</v>
      </c>
      <c r="S7" s="29">
        <f t="shared" si="8"/>
        <v>1.1912786303562004</v>
      </c>
      <c r="T7" s="29">
        <f t="shared" si="8"/>
        <v>1.1739373147318828</v>
      </c>
      <c r="U7" s="29">
        <f t="shared" si="8"/>
        <v>1.1736989264879973</v>
      </c>
      <c r="V7" s="29">
        <f t="shared" si="8"/>
        <v>1.1620405747714186</v>
      </c>
      <c r="W7" s="29">
        <f t="shared" ref="W7:Y7" si="9">W20*W72/11630</f>
        <v>1.117019840582318</v>
      </c>
      <c r="X7" s="29">
        <f t="shared" si="9"/>
        <v>1.0519744373698081</v>
      </c>
      <c r="Y7" s="29">
        <f t="shared" si="9"/>
        <v>1.0398107248157888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0.29431860612845345</v>
      </c>
      <c r="C8" s="29">
        <f t="shared" ref="C8:V8" si="10">C21*C73/11630</f>
        <v>0.32889729622204944</v>
      </c>
      <c r="D8" s="29">
        <f t="shared" si="10"/>
        <v>0.35458170482144408</v>
      </c>
      <c r="E8" s="29">
        <f t="shared" si="10"/>
        <v>0.37899967181052946</v>
      </c>
      <c r="F8" s="29">
        <f t="shared" si="10"/>
        <v>0.40747973738589177</v>
      </c>
      <c r="G8" s="29">
        <f t="shared" si="10"/>
        <v>0.43381560812916997</v>
      </c>
      <c r="H8" s="29">
        <f t="shared" si="10"/>
        <v>0.45274194678255769</v>
      </c>
      <c r="I8" s="29">
        <f t="shared" si="10"/>
        <v>0.4666249928789219</v>
      </c>
      <c r="J8" s="29">
        <f t="shared" si="10"/>
        <v>0.48332330718530975</v>
      </c>
      <c r="K8" s="29">
        <f t="shared" si="10"/>
        <v>0.49762472126520635</v>
      </c>
      <c r="L8" s="29">
        <f t="shared" si="10"/>
        <v>0.51579888793285844</v>
      </c>
      <c r="M8" s="29">
        <f t="shared" si="10"/>
        <v>0.52742504792237488</v>
      </c>
      <c r="N8" s="29">
        <f t="shared" si="10"/>
        <v>0.55221504605074623</v>
      </c>
      <c r="O8" s="29">
        <f t="shared" si="10"/>
        <v>0.58528231376174455</v>
      </c>
      <c r="P8" s="29">
        <f t="shared" si="10"/>
        <v>0.622272904452014</v>
      </c>
      <c r="Q8" s="29">
        <f t="shared" si="10"/>
        <v>0.66415673551468768</v>
      </c>
      <c r="R8" s="29">
        <f t="shared" si="10"/>
        <v>0.68513170819714941</v>
      </c>
      <c r="S8" s="29">
        <f t="shared" si="10"/>
        <v>0.70210982087550033</v>
      </c>
      <c r="T8" s="29">
        <f t="shared" si="10"/>
        <v>0.74364929565030091</v>
      </c>
      <c r="U8" s="29">
        <f t="shared" si="10"/>
        <v>0.80051502492774362</v>
      </c>
      <c r="V8" s="29">
        <f t="shared" si="10"/>
        <v>0.88281547900736368</v>
      </c>
      <c r="W8" s="29">
        <f t="shared" ref="W8:Y8" si="11">W21*W73/11630</f>
        <v>0.95561556248399038</v>
      </c>
      <c r="X8" s="29">
        <f t="shared" si="11"/>
        <v>0.93810625149828741</v>
      </c>
      <c r="Y8" s="29">
        <f t="shared" si="11"/>
        <v>0.96940306247435815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2.9929084177296512</v>
      </c>
      <c r="C9" s="22">
        <f t="shared" ref="C9:V9" si="12">SUM(C10:C11)</f>
        <v>3.4797338848621231</v>
      </c>
      <c r="D9" s="22">
        <f t="shared" si="12"/>
        <v>3.9015316932587076</v>
      </c>
      <c r="E9" s="22">
        <f t="shared" si="12"/>
        <v>4.4142514485472644</v>
      </c>
      <c r="F9" s="22">
        <f t="shared" si="12"/>
        <v>4.8800245254162924</v>
      </c>
      <c r="G9" s="22">
        <f t="shared" si="12"/>
        <v>5.2547168078186122</v>
      </c>
      <c r="H9" s="22">
        <f t="shared" si="12"/>
        <v>5.6116657656107138</v>
      </c>
      <c r="I9" s="22">
        <f t="shared" si="12"/>
        <v>5.7003285567622601</v>
      </c>
      <c r="J9" s="22">
        <f t="shared" si="12"/>
        <v>5.7364415160343079</v>
      </c>
      <c r="K9" s="22">
        <f t="shared" si="12"/>
        <v>5.9331072040050739</v>
      </c>
      <c r="L9" s="22">
        <f t="shared" si="12"/>
        <v>6.090793316931749</v>
      </c>
      <c r="M9" s="22">
        <f t="shared" si="12"/>
        <v>6.2312305113120043</v>
      </c>
      <c r="N9" s="22">
        <f t="shared" si="12"/>
        <v>6.5216538492391134</v>
      </c>
      <c r="O9" s="22">
        <f t="shared" si="12"/>
        <v>6.7845558331901366</v>
      </c>
      <c r="P9" s="22">
        <f t="shared" si="12"/>
        <v>7.0154973910125245</v>
      </c>
      <c r="Q9" s="22">
        <f t="shared" si="12"/>
        <v>7.5840367642349209</v>
      </c>
      <c r="R9" s="22">
        <f t="shared" si="12"/>
        <v>8.2581479086274605</v>
      </c>
      <c r="S9" s="22">
        <f t="shared" si="12"/>
        <v>8.7118992136398656</v>
      </c>
      <c r="T9" s="22">
        <f t="shared" si="12"/>
        <v>9.2731807950548095</v>
      </c>
      <c r="U9" s="22">
        <f t="shared" si="12"/>
        <v>10.819118972298895</v>
      </c>
      <c r="V9" s="22">
        <f t="shared" si="12"/>
        <v>11.22296116740047</v>
      </c>
      <c r="W9" s="22">
        <f t="shared" ref="W9:Y9" si="13">SUM(W10:W11)</f>
        <v>11.556506718086636</v>
      </c>
      <c r="X9" s="22">
        <f t="shared" si="13"/>
        <v>11.939529233880979</v>
      </c>
      <c r="Y9" s="22">
        <f t="shared" si="13"/>
        <v>12.667357630590887</v>
      </c>
      <c r="DA9" s="57"/>
    </row>
    <row r="10" spans="1:105" ht="12" customHeight="1" x14ac:dyDescent="0.25">
      <c r="A10" s="28" t="s">
        <v>28</v>
      </c>
      <c r="B10" s="29">
        <f>B23*B75/11630</f>
        <v>2.5686962581231256</v>
      </c>
      <c r="C10" s="29">
        <f t="shared" ref="C10:V10" si="14">C23*C75/11630</f>
        <v>2.9112017358104616</v>
      </c>
      <c r="D10" s="29">
        <f t="shared" si="14"/>
        <v>3.2274607137249087</v>
      </c>
      <c r="E10" s="29">
        <f t="shared" si="14"/>
        <v>3.6112126027784268</v>
      </c>
      <c r="F10" s="29">
        <f t="shared" si="14"/>
        <v>3.951242331266926</v>
      </c>
      <c r="G10" s="29">
        <f t="shared" si="14"/>
        <v>4.1761506341382653</v>
      </c>
      <c r="H10" s="29">
        <f t="shared" si="14"/>
        <v>4.4262305006009415</v>
      </c>
      <c r="I10" s="29">
        <f t="shared" si="14"/>
        <v>4.4346677976328168</v>
      </c>
      <c r="J10" s="29">
        <f t="shared" si="14"/>
        <v>4.3960165174092376</v>
      </c>
      <c r="K10" s="29">
        <f t="shared" si="14"/>
        <v>4.5457258899010107</v>
      </c>
      <c r="L10" s="29">
        <f t="shared" si="14"/>
        <v>4.6459753662551089</v>
      </c>
      <c r="M10" s="29">
        <f t="shared" si="14"/>
        <v>4.7267856457270705</v>
      </c>
      <c r="N10" s="29">
        <f t="shared" si="14"/>
        <v>4.9359434978765835</v>
      </c>
      <c r="O10" s="29">
        <f t="shared" si="14"/>
        <v>5.1232958856350042</v>
      </c>
      <c r="P10" s="29">
        <f t="shared" si="14"/>
        <v>5.2332682816212088</v>
      </c>
      <c r="Q10" s="29">
        <f t="shared" si="14"/>
        <v>5.6200525132207773</v>
      </c>
      <c r="R10" s="29">
        <f t="shared" si="14"/>
        <v>6.1231547977988745</v>
      </c>
      <c r="S10" s="29">
        <f t="shared" si="14"/>
        <v>6.4089412521976481</v>
      </c>
      <c r="T10" s="29">
        <f t="shared" si="14"/>
        <v>6.7394954534287859</v>
      </c>
      <c r="U10" s="29">
        <f t="shared" si="14"/>
        <v>7.754047249116212</v>
      </c>
      <c r="V10" s="29">
        <f t="shared" si="14"/>
        <v>7.9994164128459913</v>
      </c>
      <c r="W10" s="29">
        <f t="shared" ref="W10:Y10" si="15">W23*W75/11630</f>
        <v>8.1454919893717346</v>
      </c>
      <c r="X10" s="29">
        <f t="shared" si="15"/>
        <v>8.3099408140714512</v>
      </c>
      <c r="Y10" s="29">
        <f t="shared" si="15"/>
        <v>8.7467924930675185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0.42421215960652575</v>
      </c>
      <c r="C11" s="29">
        <f t="shared" ref="C11:V11" si="16">C24*C76/11630</f>
        <v>0.56853214905166161</v>
      </c>
      <c r="D11" s="29">
        <f t="shared" si="16"/>
        <v>0.6740709795337988</v>
      </c>
      <c r="E11" s="29">
        <f t="shared" si="16"/>
        <v>0.80303884576883777</v>
      </c>
      <c r="F11" s="29">
        <f t="shared" si="16"/>
        <v>0.92878219414936614</v>
      </c>
      <c r="G11" s="29">
        <f t="shared" si="16"/>
        <v>1.0785661736803471</v>
      </c>
      <c r="H11" s="29">
        <f t="shared" si="16"/>
        <v>1.1854352650097721</v>
      </c>
      <c r="I11" s="29">
        <f t="shared" si="16"/>
        <v>1.2656607591294438</v>
      </c>
      <c r="J11" s="29">
        <f t="shared" si="16"/>
        <v>1.3404249986250705</v>
      </c>
      <c r="K11" s="29">
        <f t="shared" si="16"/>
        <v>1.3873813141040627</v>
      </c>
      <c r="L11" s="29">
        <f t="shared" si="16"/>
        <v>1.4448179506766401</v>
      </c>
      <c r="M11" s="29">
        <f t="shared" si="16"/>
        <v>1.5044448655849343</v>
      </c>
      <c r="N11" s="29">
        <f t="shared" si="16"/>
        <v>1.5857103513625297</v>
      </c>
      <c r="O11" s="29">
        <f t="shared" si="16"/>
        <v>1.6612599475551326</v>
      </c>
      <c r="P11" s="29">
        <f t="shared" si="16"/>
        <v>1.7822291093913158</v>
      </c>
      <c r="Q11" s="29">
        <f t="shared" si="16"/>
        <v>1.9639842510141436</v>
      </c>
      <c r="R11" s="29">
        <f t="shared" si="16"/>
        <v>2.1349931108285856</v>
      </c>
      <c r="S11" s="29">
        <f t="shared" si="16"/>
        <v>2.302957961442218</v>
      </c>
      <c r="T11" s="29">
        <f t="shared" si="16"/>
        <v>2.5336853416260237</v>
      </c>
      <c r="U11" s="29">
        <f t="shared" si="16"/>
        <v>3.0650717231826823</v>
      </c>
      <c r="V11" s="29">
        <f t="shared" si="16"/>
        <v>3.2235447545544789</v>
      </c>
      <c r="W11" s="29">
        <f t="shared" ref="W11:Y11" si="17">W24*W76/11630</f>
        <v>3.4110147287149011</v>
      </c>
      <c r="X11" s="29">
        <f t="shared" si="17"/>
        <v>3.6295884198095272</v>
      </c>
      <c r="Y11" s="29">
        <f t="shared" si="17"/>
        <v>3.9205651375233685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5.2086027164287083</v>
      </c>
      <c r="C12" s="22">
        <f t="shared" ref="C12:V12" si="18">SUM(C13:C14)</f>
        <v>5.4748145815942504</v>
      </c>
      <c r="D12" s="22">
        <f t="shared" si="18"/>
        <v>5.7184363174976252</v>
      </c>
      <c r="E12" s="22">
        <f t="shared" si="18"/>
        <v>5.8906124588661939</v>
      </c>
      <c r="F12" s="22">
        <f t="shared" si="18"/>
        <v>6.0306814763082333</v>
      </c>
      <c r="G12" s="22">
        <f t="shared" si="18"/>
        <v>6.1531894517825432</v>
      </c>
      <c r="H12" s="22">
        <f t="shared" si="18"/>
        <v>6.2838305364160938</v>
      </c>
      <c r="I12" s="22">
        <f t="shared" si="18"/>
        <v>6.3987029748970823</v>
      </c>
      <c r="J12" s="22">
        <f t="shared" si="18"/>
        <v>6.5194241562042166</v>
      </c>
      <c r="K12" s="22">
        <f t="shared" si="18"/>
        <v>6.5426634560777908</v>
      </c>
      <c r="L12" s="22">
        <f t="shared" si="18"/>
        <v>6.5523434268406939</v>
      </c>
      <c r="M12" s="22">
        <f t="shared" si="18"/>
        <v>6.5041295504714931</v>
      </c>
      <c r="N12" s="22">
        <f t="shared" si="18"/>
        <v>6.4967572023176405</v>
      </c>
      <c r="O12" s="22">
        <f t="shared" si="18"/>
        <v>6.5783942293091062</v>
      </c>
      <c r="P12" s="22">
        <f t="shared" si="18"/>
        <v>6.6304522897305569</v>
      </c>
      <c r="Q12" s="22">
        <f t="shared" si="18"/>
        <v>6.6790401293763111</v>
      </c>
      <c r="R12" s="22">
        <f t="shared" si="18"/>
        <v>6.7329795055049093</v>
      </c>
      <c r="S12" s="22">
        <f t="shared" si="18"/>
        <v>6.5959463301097578</v>
      </c>
      <c r="T12" s="22">
        <f t="shared" si="18"/>
        <v>6.5393616568527548</v>
      </c>
      <c r="U12" s="22">
        <f t="shared" si="18"/>
        <v>7.2092041564713067</v>
      </c>
      <c r="V12" s="22">
        <f t="shared" si="18"/>
        <v>6.9880876773555141</v>
      </c>
      <c r="W12" s="22">
        <f t="shared" ref="W12:Y12" si="19">SUM(W13:W14)</f>
        <v>6.9084289970433659</v>
      </c>
      <c r="X12" s="22">
        <f t="shared" si="19"/>
        <v>6.8436101214594016</v>
      </c>
      <c r="Y12" s="22">
        <f t="shared" si="19"/>
        <v>6.9146031027050299</v>
      </c>
      <c r="DA12" s="57"/>
    </row>
    <row r="13" spans="1:105" ht="12" customHeight="1" x14ac:dyDescent="0.25">
      <c r="A13" s="30" t="s">
        <v>44</v>
      </c>
      <c r="B13" s="31">
        <f>B26*B78/11630</f>
        <v>4.1779726635307792</v>
      </c>
      <c r="C13" s="31">
        <f t="shared" ref="C13:V13" si="20">C26*C78/11630</f>
        <v>4.3406863365656303</v>
      </c>
      <c r="D13" s="31">
        <f t="shared" si="20"/>
        <v>4.4740770285723173</v>
      </c>
      <c r="E13" s="31">
        <f t="shared" si="20"/>
        <v>4.5778514029365169</v>
      </c>
      <c r="F13" s="31">
        <f t="shared" si="20"/>
        <v>4.6470895283160418</v>
      </c>
      <c r="G13" s="31">
        <f t="shared" si="20"/>
        <v>4.7062139136246204</v>
      </c>
      <c r="H13" s="31">
        <f t="shared" si="20"/>
        <v>4.7760018209738488</v>
      </c>
      <c r="I13" s="31">
        <f t="shared" si="20"/>
        <v>4.8342709221087432</v>
      </c>
      <c r="J13" s="31">
        <f t="shared" si="20"/>
        <v>4.9033815645481198</v>
      </c>
      <c r="K13" s="31">
        <f t="shared" si="20"/>
        <v>4.88534199862716</v>
      </c>
      <c r="L13" s="31">
        <f t="shared" si="20"/>
        <v>4.849715477991646</v>
      </c>
      <c r="M13" s="31">
        <f t="shared" si="20"/>
        <v>4.7426832148640292</v>
      </c>
      <c r="N13" s="31">
        <f t="shared" si="20"/>
        <v>4.6587207249446605</v>
      </c>
      <c r="O13" s="31">
        <f t="shared" si="20"/>
        <v>4.6474735356356929</v>
      </c>
      <c r="P13" s="31">
        <f t="shared" si="20"/>
        <v>4.6169640774661529</v>
      </c>
      <c r="Q13" s="31">
        <f t="shared" si="20"/>
        <v>4.5602728448160406</v>
      </c>
      <c r="R13" s="31">
        <f t="shared" si="20"/>
        <v>4.4960801284732375</v>
      </c>
      <c r="S13" s="31">
        <f t="shared" si="20"/>
        <v>4.2992129774312442</v>
      </c>
      <c r="T13" s="31">
        <f t="shared" si="20"/>
        <v>4.1493919234263483</v>
      </c>
      <c r="U13" s="31">
        <f t="shared" si="20"/>
        <v>4.4014292682782683</v>
      </c>
      <c r="V13" s="31">
        <f t="shared" si="20"/>
        <v>4.13249930446334</v>
      </c>
      <c r="W13" s="31">
        <f t="shared" ref="W13:Y13" si="21">W26*W78/11630</f>
        <v>3.9630706712595578</v>
      </c>
      <c r="X13" s="31">
        <f t="shared" si="21"/>
        <v>3.8230120118152193</v>
      </c>
      <c r="Y13" s="31">
        <f t="shared" si="21"/>
        <v>3.730484647684039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1.0306300528979291</v>
      </c>
      <c r="C14" s="33">
        <f t="shared" ref="C14:V14" si="22">C27*C79/11630</f>
        <v>1.1341282450286201</v>
      </c>
      <c r="D14" s="33">
        <f t="shared" si="22"/>
        <v>1.2443592889253079</v>
      </c>
      <c r="E14" s="33">
        <f t="shared" si="22"/>
        <v>1.3127610559296772</v>
      </c>
      <c r="F14" s="33">
        <f t="shared" si="22"/>
        <v>1.383591947992191</v>
      </c>
      <c r="G14" s="33">
        <f t="shared" si="22"/>
        <v>1.446975538157923</v>
      </c>
      <c r="H14" s="33">
        <f t="shared" si="22"/>
        <v>1.5078287154422452</v>
      </c>
      <c r="I14" s="33">
        <f t="shared" si="22"/>
        <v>1.5644320527883395</v>
      </c>
      <c r="J14" s="33">
        <f t="shared" si="22"/>
        <v>1.6160425916560963</v>
      </c>
      <c r="K14" s="33">
        <f t="shared" si="22"/>
        <v>1.6573214574506308</v>
      </c>
      <c r="L14" s="33">
        <f t="shared" si="22"/>
        <v>1.7026279488490479</v>
      </c>
      <c r="M14" s="33">
        <f t="shared" si="22"/>
        <v>1.7614463356074637</v>
      </c>
      <c r="N14" s="33">
        <f t="shared" si="22"/>
        <v>1.8380364773729798</v>
      </c>
      <c r="O14" s="33">
        <f t="shared" si="22"/>
        <v>1.9309206936734131</v>
      </c>
      <c r="P14" s="33">
        <f t="shared" si="22"/>
        <v>2.013488212264404</v>
      </c>
      <c r="Q14" s="33">
        <f t="shared" si="22"/>
        <v>2.1187672845602701</v>
      </c>
      <c r="R14" s="33">
        <f t="shared" si="22"/>
        <v>2.2368993770316719</v>
      </c>
      <c r="S14" s="33">
        <f t="shared" si="22"/>
        <v>2.2967333526785132</v>
      </c>
      <c r="T14" s="33">
        <f t="shared" si="22"/>
        <v>2.3899697334264065</v>
      </c>
      <c r="U14" s="33">
        <f t="shared" si="22"/>
        <v>2.8077748881930389</v>
      </c>
      <c r="V14" s="33">
        <f t="shared" si="22"/>
        <v>2.8555883728921736</v>
      </c>
      <c r="W14" s="33">
        <f t="shared" ref="W14:Y14" si="23">W27*W79/11630</f>
        <v>2.9453583257838085</v>
      </c>
      <c r="X14" s="33">
        <f t="shared" si="23"/>
        <v>3.0205981096441823</v>
      </c>
      <c r="Y14" s="33">
        <f t="shared" si="23"/>
        <v>3.1841184550209909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700.97287598847197</v>
      </c>
      <c r="C16" s="19">
        <f t="shared" ref="C16:Q16" si="24">SUM(C17,C22,C25)</f>
        <v>752.42915901272363</v>
      </c>
      <c r="D16" s="19">
        <f t="shared" si="24"/>
        <v>803.67730357712878</v>
      </c>
      <c r="E16" s="19">
        <f t="shared" si="24"/>
        <v>839.03389297946842</v>
      </c>
      <c r="F16" s="19">
        <f t="shared" si="24"/>
        <v>874.60998935421912</v>
      </c>
      <c r="G16" s="19">
        <f t="shared" si="24"/>
        <v>906.35600689198395</v>
      </c>
      <c r="H16" s="19">
        <f t="shared" si="24"/>
        <v>937.03727399935246</v>
      </c>
      <c r="I16" s="19">
        <f t="shared" si="24"/>
        <v>963.86452142937128</v>
      </c>
      <c r="J16" s="19">
        <f t="shared" si="24"/>
        <v>991.11730276563708</v>
      </c>
      <c r="K16" s="19">
        <f t="shared" si="24"/>
        <v>1015.5719328935509</v>
      </c>
      <c r="L16" s="19">
        <f t="shared" si="24"/>
        <v>1038.7657109157392</v>
      </c>
      <c r="M16" s="19">
        <f t="shared" si="24"/>
        <v>1057.9469593624708</v>
      </c>
      <c r="N16" s="19">
        <f t="shared" si="24"/>
        <v>1087.9689572987347</v>
      </c>
      <c r="O16" s="19">
        <f t="shared" si="24"/>
        <v>1124.9367204665452</v>
      </c>
      <c r="P16" s="19">
        <f t="shared" si="24"/>
        <v>1157.6337124884585</v>
      </c>
      <c r="Q16" s="19">
        <f t="shared" si="24"/>
        <v>1202.3452212841098</v>
      </c>
      <c r="R16" s="19">
        <f t="shared" ref="R16" si="25">SUM(R17,R22,R25)</f>
        <v>1245.360177112012</v>
      </c>
      <c r="S16" s="19">
        <f t="shared" ref="S16" si="26">SUM(S17,S22,S25)</f>
        <v>1282.7193478898334</v>
      </c>
      <c r="T16" s="19">
        <f t="shared" ref="T16" si="27">SUM(T17,T22,T25)</f>
        <v>1315.5875524636836</v>
      </c>
      <c r="U16" s="19">
        <f t="shared" ref="U16" si="28">SUM(U17,U22,U25)</f>
        <v>1360.277976344114</v>
      </c>
      <c r="V16" s="19">
        <f t="shared" ref="V16:W16" si="29">SUM(V17,V22,V25)</f>
        <v>1402.1559343104423</v>
      </c>
      <c r="W16" s="19">
        <f t="shared" si="29"/>
        <v>1416.1368510524605</v>
      </c>
      <c r="X16" s="19">
        <f t="shared" ref="X16:Y16" si="30">SUM(X17,X22,X25)</f>
        <v>1434.669567666542</v>
      </c>
      <c r="Y16" s="19">
        <f t="shared" si="30"/>
        <v>1496.4536149493833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139.54202563297645</v>
      </c>
      <c r="C17" s="22">
        <f t="shared" ref="C17:Q17" si="31">SUM(C18:C21)</f>
        <v>144.24289605494945</v>
      </c>
      <c r="D17" s="22">
        <f t="shared" si="31"/>
        <v>147.48900764055605</v>
      </c>
      <c r="E17" s="22">
        <f t="shared" si="31"/>
        <v>150.40883909085966</v>
      </c>
      <c r="F17" s="22">
        <f t="shared" si="31"/>
        <v>153.98125869184503</v>
      </c>
      <c r="G17" s="22">
        <f t="shared" si="31"/>
        <v>157.0333348115563</v>
      </c>
      <c r="H17" s="22">
        <f t="shared" si="31"/>
        <v>159.47591388814124</v>
      </c>
      <c r="I17" s="22">
        <f t="shared" si="31"/>
        <v>161.74650286558887</v>
      </c>
      <c r="J17" s="22">
        <f t="shared" si="31"/>
        <v>164.05583042489729</v>
      </c>
      <c r="K17" s="22">
        <f t="shared" si="31"/>
        <v>166.8733055166517</v>
      </c>
      <c r="L17" s="22">
        <f t="shared" si="31"/>
        <v>168.83394815300787</v>
      </c>
      <c r="M17" s="22">
        <f t="shared" si="31"/>
        <v>168.6400804385278</v>
      </c>
      <c r="N17" s="22">
        <f t="shared" si="31"/>
        <v>168.69617731714925</v>
      </c>
      <c r="O17" s="22">
        <f t="shared" si="31"/>
        <v>167.91298250443904</v>
      </c>
      <c r="P17" s="22">
        <f t="shared" si="31"/>
        <v>167.79379911239391</v>
      </c>
      <c r="Q17" s="22">
        <f t="shared" si="31"/>
        <v>168.68906031547991</v>
      </c>
      <c r="R17" s="22">
        <f t="shared" ref="R17" si="32">SUM(R18:R21)</f>
        <v>167.83764500106304</v>
      </c>
      <c r="S17" s="22">
        <f t="shared" ref="S17" si="33">SUM(S18:S21)</f>
        <v>166.98931128889379</v>
      </c>
      <c r="T17" s="22">
        <f t="shared" ref="T17" si="34">SUM(T18:T21)</f>
        <v>167.91575462196232</v>
      </c>
      <c r="U17" s="22">
        <f t="shared" ref="U17" si="35">SUM(U18:U21)</f>
        <v>170.21673678260362</v>
      </c>
      <c r="V17" s="22">
        <f t="shared" ref="V17:W17" si="36">SUM(V18:V21)</f>
        <v>173.51323829374013</v>
      </c>
      <c r="W17" s="22">
        <f t="shared" si="36"/>
        <v>170.08681004077346</v>
      </c>
      <c r="X17" s="22">
        <f t="shared" ref="X17:Y17" si="37">SUM(X18:X21)</f>
        <v>167.90691756924284</v>
      </c>
      <c r="Y17" s="22">
        <f t="shared" si="37"/>
        <v>171.57419624072577</v>
      </c>
      <c r="DA17" s="57"/>
    </row>
    <row r="18" spans="1:105" ht="12" customHeight="1" x14ac:dyDescent="0.25">
      <c r="A18" s="28" t="s">
        <v>32</v>
      </c>
      <c r="B18" s="29">
        <f>B31*B83/1000000</f>
        <v>8.9700767628817957</v>
      </c>
      <c r="C18" s="29">
        <f t="shared" ref="C18:Q18" si="38">C31*C83/1000000</f>
        <v>9.0896909062349174</v>
      </c>
      <c r="D18" s="29">
        <f t="shared" si="38"/>
        <v>9.2065711220548376</v>
      </c>
      <c r="E18" s="29">
        <f t="shared" si="38"/>
        <v>9.2508346199744089</v>
      </c>
      <c r="F18" s="29">
        <f t="shared" si="38"/>
        <v>9.2832064296389074</v>
      </c>
      <c r="G18" s="29">
        <f t="shared" si="38"/>
        <v>9.3111501073536029</v>
      </c>
      <c r="H18" s="29">
        <f t="shared" si="38"/>
        <v>9.363407719976065</v>
      </c>
      <c r="I18" s="29">
        <f t="shared" si="38"/>
        <v>9.4164898481279824</v>
      </c>
      <c r="J18" s="29">
        <f t="shared" si="38"/>
        <v>9.5374370181162078</v>
      </c>
      <c r="K18" s="29">
        <f t="shared" si="38"/>
        <v>9.6450778206490089</v>
      </c>
      <c r="L18" s="29">
        <f t="shared" si="38"/>
        <v>9.7336551797261084</v>
      </c>
      <c r="M18" s="29">
        <f t="shared" si="38"/>
        <v>9.7495225907982856</v>
      </c>
      <c r="N18" s="29">
        <f t="shared" si="38"/>
        <v>9.8005496806728072</v>
      </c>
      <c r="O18" s="29">
        <f t="shared" si="38"/>
        <v>9.8191709660496418</v>
      </c>
      <c r="P18" s="29">
        <f t="shared" si="38"/>
        <v>9.8694514693280624</v>
      </c>
      <c r="Q18" s="29">
        <f t="shared" si="38"/>
        <v>9.9598777642726795</v>
      </c>
      <c r="R18" s="29">
        <f t="shared" ref="R18:V18" si="39">R31*R83/1000000</f>
        <v>9.8925937663896413</v>
      </c>
      <c r="S18" s="29">
        <f t="shared" si="39"/>
        <v>9.8116937869953382</v>
      </c>
      <c r="T18" s="29">
        <f t="shared" si="39"/>
        <v>9.7892736907681819</v>
      </c>
      <c r="U18" s="29">
        <f t="shared" si="39"/>
        <v>9.8573287319177307</v>
      </c>
      <c r="V18" s="29">
        <f t="shared" si="39"/>
        <v>9.9758907886128139</v>
      </c>
      <c r="W18" s="29">
        <f t="shared" ref="W18:Y18" si="40">W31*W83/1000000</f>
        <v>9.7780883037633668</v>
      </c>
      <c r="X18" s="29">
        <f t="shared" si="40"/>
        <v>9.6122444633010442</v>
      </c>
      <c r="Y18" s="29">
        <f t="shared" si="40"/>
        <v>9.6830630223263316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94.65584676980572</v>
      </c>
      <c r="C19" s="29">
        <f t="shared" ref="C19:Q19" si="41">C32*C84/1000000</f>
        <v>94.748949491940053</v>
      </c>
      <c r="D19" s="29">
        <f t="shared" si="41"/>
        <v>94.363596375476916</v>
      </c>
      <c r="E19" s="29">
        <f t="shared" si="41"/>
        <v>93.576436909470658</v>
      </c>
      <c r="F19" s="29">
        <f t="shared" si="41"/>
        <v>92.950340005330048</v>
      </c>
      <c r="G19" s="29">
        <f t="shared" si="41"/>
        <v>91.802545471620192</v>
      </c>
      <c r="H19" s="29">
        <f t="shared" si="41"/>
        <v>90.565087551966528</v>
      </c>
      <c r="I19" s="29">
        <f t="shared" si="41"/>
        <v>88.979365212608201</v>
      </c>
      <c r="J19" s="29">
        <f t="shared" si="41"/>
        <v>87.458101437244679</v>
      </c>
      <c r="K19" s="29">
        <f t="shared" si="41"/>
        <v>85.775996912547129</v>
      </c>
      <c r="L19" s="29">
        <f t="shared" si="41"/>
        <v>83.932557339352385</v>
      </c>
      <c r="M19" s="29">
        <f t="shared" si="41"/>
        <v>81.53102808181859</v>
      </c>
      <c r="N19" s="29">
        <f t="shared" si="41"/>
        <v>79.431316487421697</v>
      </c>
      <c r="O19" s="29">
        <f t="shared" si="41"/>
        <v>77.571437462668513</v>
      </c>
      <c r="P19" s="29">
        <f t="shared" si="41"/>
        <v>76.189276431635861</v>
      </c>
      <c r="Q19" s="29">
        <f t="shared" si="41"/>
        <v>75.771203284360823</v>
      </c>
      <c r="R19" s="29">
        <f t="shared" ref="R19:V19" si="42">R32*R84/1000000</f>
        <v>75.491110253424424</v>
      </c>
      <c r="S19" s="29">
        <f t="shared" si="42"/>
        <v>75.605854366810078</v>
      </c>
      <c r="T19" s="29">
        <f t="shared" si="42"/>
        <v>76.765255442368328</v>
      </c>
      <c r="U19" s="29">
        <f t="shared" si="42"/>
        <v>78.707904638181063</v>
      </c>
      <c r="V19" s="29">
        <f t="shared" si="42"/>
        <v>81.20539405284309</v>
      </c>
      <c r="W19" s="29">
        <f t="shared" ref="W19:Y19" si="43">W32*W84/1000000</f>
        <v>80.507925597010797</v>
      </c>
      <c r="X19" s="29">
        <f t="shared" si="43"/>
        <v>80.273734875354734</v>
      </c>
      <c r="Y19" s="29">
        <f t="shared" si="43"/>
        <v>82.690624254216615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27.886536477635463</v>
      </c>
      <c r="C20" s="29">
        <f t="shared" ref="C20:Q20" si="45">C33*C85/1000000</f>
        <v>31.462346491999089</v>
      </c>
      <c r="D20" s="29">
        <f t="shared" si="45"/>
        <v>34.297473539278052</v>
      </c>
      <c r="E20" s="29">
        <f t="shared" si="45"/>
        <v>37.327788161846662</v>
      </c>
      <c r="F20" s="29">
        <f t="shared" si="45"/>
        <v>40.754325887967511</v>
      </c>
      <c r="G20" s="29">
        <f t="shared" si="45"/>
        <v>44.25568395886021</v>
      </c>
      <c r="H20" s="29">
        <f t="shared" si="45"/>
        <v>47.406385466309061</v>
      </c>
      <c r="I20" s="29">
        <f t="shared" si="45"/>
        <v>50.852160989942412</v>
      </c>
      <c r="J20" s="29">
        <f t="shared" si="45"/>
        <v>54.088308252062177</v>
      </c>
      <c r="K20" s="29">
        <f t="shared" si="45"/>
        <v>58.045845541281651</v>
      </c>
      <c r="L20" s="29">
        <f t="shared" si="45"/>
        <v>61.26138875591807</v>
      </c>
      <c r="M20" s="29">
        <f t="shared" si="45"/>
        <v>63.188859107697887</v>
      </c>
      <c r="N20" s="29">
        <f t="shared" si="45"/>
        <v>64.685864416657466</v>
      </c>
      <c r="O20" s="29">
        <f t="shared" si="45"/>
        <v>64.939766959253802</v>
      </c>
      <c r="P20" s="29">
        <f t="shared" si="45"/>
        <v>65.233009491104085</v>
      </c>
      <c r="Q20" s="29">
        <f t="shared" si="45"/>
        <v>65.433873869804088</v>
      </c>
      <c r="R20" s="29">
        <f t="shared" ref="R20:V20" si="46">R33*R85/1000000</f>
        <v>64.291820602446961</v>
      </c>
      <c r="S20" s="29">
        <f t="shared" si="46"/>
        <v>62.738086705437283</v>
      </c>
      <c r="T20" s="29">
        <f t="shared" si="46"/>
        <v>61.667368261146393</v>
      </c>
      <c r="U20" s="29">
        <f t="shared" si="46"/>
        <v>60.875771126482711</v>
      </c>
      <c r="V20" s="29">
        <f t="shared" si="46"/>
        <v>60.315605498780258</v>
      </c>
      <c r="W20" s="29">
        <f t="shared" ref="W20:Y20" si="47">W33*W85/1000000</f>
        <v>57.338582388585053</v>
      </c>
      <c r="X20" s="29">
        <f t="shared" si="47"/>
        <v>54.963360994589912</v>
      </c>
      <c r="Y20" s="29">
        <f t="shared" si="47"/>
        <v>54.816962613524403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8.0295656226534362</v>
      </c>
      <c r="C21" s="29">
        <f t="shared" ref="C21:Q21" si="49">C34*C86/1000000</f>
        <v>8.9419091647753817</v>
      </c>
      <c r="D21" s="29">
        <f t="shared" si="49"/>
        <v>9.6213666037462549</v>
      </c>
      <c r="E21" s="29">
        <f t="shared" si="49"/>
        <v>10.253779399567913</v>
      </c>
      <c r="F21" s="29">
        <f t="shared" si="49"/>
        <v>10.993386368908535</v>
      </c>
      <c r="G21" s="29">
        <f t="shared" si="49"/>
        <v>11.663955273722312</v>
      </c>
      <c r="H21" s="29">
        <f t="shared" si="49"/>
        <v>12.141033149889591</v>
      </c>
      <c r="I21" s="29">
        <f t="shared" si="49"/>
        <v>12.498486814910276</v>
      </c>
      <c r="J21" s="29">
        <f t="shared" si="49"/>
        <v>12.971983717474245</v>
      </c>
      <c r="K21" s="29">
        <f t="shared" si="49"/>
        <v>13.406385242173918</v>
      </c>
      <c r="L21" s="29">
        <f t="shared" si="49"/>
        <v>13.906346878011306</v>
      </c>
      <c r="M21" s="29">
        <f t="shared" si="49"/>
        <v>14.170670658213048</v>
      </c>
      <c r="N21" s="29">
        <f t="shared" si="49"/>
        <v>14.778446732397306</v>
      </c>
      <c r="O21" s="29">
        <f t="shared" si="49"/>
        <v>15.582607116467074</v>
      </c>
      <c r="P21" s="29">
        <f t="shared" si="49"/>
        <v>16.502061720325909</v>
      </c>
      <c r="Q21" s="29">
        <f t="shared" si="49"/>
        <v>17.524105397042316</v>
      </c>
      <c r="R21" s="29">
        <f t="shared" ref="R21:V21" si="50">R34*R86/1000000</f>
        <v>18.162120378801987</v>
      </c>
      <c r="S21" s="29">
        <f t="shared" si="50"/>
        <v>18.833676429651099</v>
      </c>
      <c r="T21" s="29">
        <f t="shared" si="50"/>
        <v>19.693857227679413</v>
      </c>
      <c r="U21" s="29">
        <f t="shared" si="50"/>
        <v>20.775732286022119</v>
      </c>
      <c r="V21" s="29">
        <f t="shared" si="50"/>
        <v>22.016347953503946</v>
      </c>
      <c r="W21" s="29">
        <f t="shared" ref="W21:Y21" si="51">W34*W86/1000000</f>
        <v>22.462213751414268</v>
      </c>
      <c r="X21" s="29">
        <f t="shared" si="51"/>
        <v>23.057577235997133</v>
      </c>
      <c r="Y21" s="29">
        <f t="shared" si="51"/>
        <v>24.383546350658413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32.62306214296386</v>
      </c>
      <c r="C22" s="22">
        <f t="shared" ref="C22:Q22" si="52">SUM(C23:C24)</f>
        <v>38.304538533391671</v>
      </c>
      <c r="D22" s="22">
        <f t="shared" si="52"/>
        <v>42.918335478404238</v>
      </c>
      <c r="E22" s="22">
        <f t="shared" si="52"/>
        <v>48.569356888886801</v>
      </c>
      <c r="F22" s="22">
        <f t="shared" si="52"/>
        <v>53.710778953810603</v>
      </c>
      <c r="G22" s="22">
        <f t="shared" si="52"/>
        <v>58.226066828148177</v>
      </c>
      <c r="H22" s="22">
        <f t="shared" si="52"/>
        <v>62.179480604302306</v>
      </c>
      <c r="I22" s="22">
        <f t="shared" si="52"/>
        <v>63.482858453157874</v>
      </c>
      <c r="J22" s="22">
        <f t="shared" si="52"/>
        <v>64.418912140122146</v>
      </c>
      <c r="K22" s="22">
        <f t="shared" si="52"/>
        <v>66.73969060306942</v>
      </c>
      <c r="L22" s="22">
        <f t="shared" si="52"/>
        <v>68.679471335244315</v>
      </c>
      <c r="M22" s="22">
        <f t="shared" si="52"/>
        <v>69.98758568591289</v>
      </c>
      <c r="N22" s="22">
        <f t="shared" si="52"/>
        <v>72.954888095699886</v>
      </c>
      <c r="O22" s="22">
        <f t="shared" si="52"/>
        <v>75.563302507321509</v>
      </c>
      <c r="P22" s="22">
        <f t="shared" si="52"/>
        <v>78.159352311562714</v>
      </c>
      <c r="Q22" s="22">
        <f t="shared" si="52"/>
        <v>84.224354523924916</v>
      </c>
      <c r="R22" s="22">
        <f t="shared" ref="R22" si="53">SUM(R23:R24)</f>
        <v>90.600355970712599</v>
      </c>
      <c r="S22" s="22">
        <f t="shared" ref="S22" si="54">SUM(S23:S24)</f>
        <v>96.333337915362677</v>
      </c>
      <c r="T22" s="22">
        <f t="shared" ref="T22" si="55">SUM(T23:T24)</f>
        <v>102.0224089934797</v>
      </c>
      <c r="U22" s="22">
        <f t="shared" ref="U22" si="56">SUM(U23:U24)</f>
        <v>107.5231221685284</v>
      </c>
      <c r="V22" s="22">
        <f t="shared" ref="V22:W22" si="57">SUM(V23:V24)</f>
        <v>114.29285637483824</v>
      </c>
      <c r="W22" s="22">
        <f t="shared" si="57"/>
        <v>117.6746131048323</v>
      </c>
      <c r="X22" s="22">
        <f t="shared" ref="X22:Y22" si="58">SUM(X23:X24)</f>
        <v>121.31398769639272</v>
      </c>
      <c r="Y22" s="22">
        <f t="shared" si="58"/>
        <v>128.59117089271138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23.986187864859872</v>
      </c>
      <c r="C23" s="29">
        <f t="shared" ref="C23:Q23" si="60">C36*C88/1000000</f>
        <v>26.986956495959618</v>
      </c>
      <c r="D23" s="29">
        <f t="shared" si="60"/>
        <v>29.769825753136679</v>
      </c>
      <c r="E23" s="29">
        <f t="shared" si="60"/>
        <v>33.19846733705743</v>
      </c>
      <c r="F23" s="29">
        <f t="shared" si="60"/>
        <v>36.246059889411256</v>
      </c>
      <c r="G23" s="29">
        <f t="shared" si="60"/>
        <v>38.277600955200761</v>
      </c>
      <c r="H23" s="29">
        <f t="shared" si="60"/>
        <v>40.586454440964523</v>
      </c>
      <c r="I23" s="29">
        <f t="shared" si="60"/>
        <v>40.747190697768808</v>
      </c>
      <c r="J23" s="29">
        <f t="shared" si="60"/>
        <v>40.59963118951508</v>
      </c>
      <c r="K23" s="29">
        <f t="shared" si="60"/>
        <v>42.299414129567786</v>
      </c>
      <c r="L23" s="29">
        <f t="shared" si="60"/>
        <v>43.488919250138267</v>
      </c>
      <c r="M23" s="29">
        <f t="shared" si="60"/>
        <v>44.057879904703199</v>
      </c>
      <c r="N23" s="29">
        <f t="shared" si="60"/>
        <v>45.891988203531724</v>
      </c>
      <c r="O23" s="29">
        <f t="shared" si="60"/>
        <v>47.500821888933068</v>
      </c>
      <c r="P23" s="29">
        <f t="shared" si="60"/>
        <v>48.372095346660011</v>
      </c>
      <c r="Q23" s="29">
        <f t="shared" si="60"/>
        <v>51.76663297716135</v>
      </c>
      <c r="R23" s="29">
        <f t="shared" ref="R23:V23" si="61">R36*R88/1000000</f>
        <v>55.649561783285229</v>
      </c>
      <c r="S23" s="29">
        <f t="shared" si="61"/>
        <v>58.44927866505337</v>
      </c>
      <c r="T23" s="29">
        <f t="shared" si="61"/>
        <v>60.765075508145706</v>
      </c>
      <c r="U23" s="29">
        <f t="shared" si="61"/>
        <v>62.635884902384632</v>
      </c>
      <c r="V23" s="29">
        <f t="shared" si="61"/>
        <v>65.871556860908782</v>
      </c>
      <c r="W23" s="29">
        <f t="shared" ref="W23:Y23" si="62">W36*W88/1000000</f>
        <v>66.305701553037665</v>
      </c>
      <c r="X23" s="29">
        <f t="shared" si="62"/>
        <v>67.425166542143515</v>
      </c>
      <c r="Y23" s="29">
        <f t="shared" si="62"/>
        <v>70.819026594534833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8.6368742781039867</v>
      </c>
      <c r="C24" s="29">
        <f t="shared" ref="C24:Q24" si="64">C37*C89/1000000</f>
        <v>11.317582037432055</v>
      </c>
      <c r="D24" s="29">
        <f t="shared" si="64"/>
        <v>13.148509725267559</v>
      </c>
      <c r="E24" s="29">
        <f t="shared" si="64"/>
        <v>15.370889551829375</v>
      </c>
      <c r="F24" s="29">
        <f t="shared" si="64"/>
        <v>17.464719064399347</v>
      </c>
      <c r="G24" s="29">
        <f t="shared" si="64"/>
        <v>19.948465872947416</v>
      </c>
      <c r="H24" s="29">
        <f t="shared" si="64"/>
        <v>21.593026163337782</v>
      </c>
      <c r="I24" s="29">
        <f t="shared" si="64"/>
        <v>22.735667755389066</v>
      </c>
      <c r="J24" s="29">
        <f t="shared" si="64"/>
        <v>23.819280950607066</v>
      </c>
      <c r="K24" s="29">
        <f t="shared" si="64"/>
        <v>24.44027647350164</v>
      </c>
      <c r="L24" s="29">
        <f t="shared" si="64"/>
        <v>25.190552085106049</v>
      </c>
      <c r="M24" s="29">
        <f t="shared" si="64"/>
        <v>25.929705781209687</v>
      </c>
      <c r="N24" s="29">
        <f t="shared" si="64"/>
        <v>27.062899892168154</v>
      </c>
      <c r="O24" s="29">
        <f t="shared" si="64"/>
        <v>28.062480618388445</v>
      </c>
      <c r="P24" s="29">
        <f t="shared" si="64"/>
        <v>29.787256964902699</v>
      </c>
      <c r="Q24" s="29">
        <f t="shared" si="64"/>
        <v>32.457721546763572</v>
      </c>
      <c r="R24" s="29">
        <f t="shared" ref="R24:V24" si="65">R37*R89/1000000</f>
        <v>34.95079418742737</v>
      </c>
      <c r="S24" s="29">
        <f t="shared" si="65"/>
        <v>37.884059250309313</v>
      </c>
      <c r="T24" s="29">
        <f t="shared" si="65"/>
        <v>41.257333485334001</v>
      </c>
      <c r="U24" s="29">
        <f t="shared" si="65"/>
        <v>44.887237266143771</v>
      </c>
      <c r="V24" s="29">
        <f t="shared" si="65"/>
        <v>48.421299513929462</v>
      </c>
      <c r="W24" s="29">
        <f t="shared" ref="W24:Y24" si="66">W37*W89/1000000</f>
        <v>51.368911551794632</v>
      </c>
      <c r="X24" s="29">
        <f t="shared" si="66"/>
        <v>53.8888211542492</v>
      </c>
      <c r="Y24" s="29">
        <f t="shared" si="66"/>
        <v>57.772144298176542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528.8077882125317</v>
      </c>
      <c r="C25" s="22">
        <f t="shared" ref="C25:Q25" si="67">SUM(C26:C27)</f>
        <v>569.88172442438247</v>
      </c>
      <c r="D25" s="22">
        <f t="shared" si="67"/>
        <v>613.2699604581685</v>
      </c>
      <c r="E25" s="22">
        <f t="shared" si="67"/>
        <v>640.05569699972193</v>
      </c>
      <c r="F25" s="22">
        <f t="shared" si="67"/>
        <v>666.91795170856346</v>
      </c>
      <c r="G25" s="22">
        <f t="shared" si="67"/>
        <v>691.09660525227946</v>
      </c>
      <c r="H25" s="22">
        <f t="shared" si="67"/>
        <v>715.38187950690894</v>
      </c>
      <c r="I25" s="22">
        <f t="shared" si="67"/>
        <v>738.63516011062461</v>
      </c>
      <c r="J25" s="22">
        <f t="shared" si="67"/>
        <v>762.64256020061771</v>
      </c>
      <c r="K25" s="22">
        <f t="shared" si="67"/>
        <v>781.95893677382969</v>
      </c>
      <c r="L25" s="22">
        <f t="shared" si="67"/>
        <v>801.25229142748708</v>
      </c>
      <c r="M25" s="22">
        <f t="shared" si="67"/>
        <v>819.31929323803013</v>
      </c>
      <c r="N25" s="22">
        <f t="shared" si="67"/>
        <v>846.31789188588562</v>
      </c>
      <c r="O25" s="22">
        <f t="shared" si="67"/>
        <v>881.4604354547846</v>
      </c>
      <c r="P25" s="22">
        <f t="shared" si="67"/>
        <v>911.68056106450194</v>
      </c>
      <c r="Q25" s="22">
        <f t="shared" si="67"/>
        <v>949.43180644470488</v>
      </c>
      <c r="R25" s="22">
        <f t="shared" ref="R25" si="68">SUM(R26:R27)</f>
        <v>986.92217614023627</v>
      </c>
      <c r="S25" s="22">
        <f t="shared" ref="S25" si="69">SUM(S26:S27)</f>
        <v>1019.396698685577</v>
      </c>
      <c r="T25" s="22">
        <f t="shared" ref="T25" si="70">SUM(T26:T27)</f>
        <v>1045.6493888482414</v>
      </c>
      <c r="U25" s="22">
        <f t="shared" ref="U25" si="71">SUM(U26:U27)</f>
        <v>1082.538117392982</v>
      </c>
      <c r="V25" s="22">
        <f t="shared" ref="V25:W25" si="72">SUM(V26:V27)</f>
        <v>1114.3498396418638</v>
      </c>
      <c r="W25" s="22">
        <f t="shared" si="72"/>
        <v>1128.3754279068548</v>
      </c>
      <c r="X25" s="22">
        <f t="shared" ref="X25:Y25" si="73">SUM(X26:X27)</f>
        <v>1145.4486624009064</v>
      </c>
      <c r="Y25" s="22">
        <f t="shared" si="73"/>
        <v>1196.2882478159463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124.44746458641715</v>
      </c>
      <c r="C26" s="31">
        <f t="shared" ref="C26:Q26" si="75">C39*C91/1000000</f>
        <v>128.62956261201444</v>
      </c>
      <c r="D26" s="31">
        <f t="shared" si="75"/>
        <v>132.03075492756491</v>
      </c>
      <c r="E26" s="31">
        <f t="shared" si="75"/>
        <v>134.58777141025573</v>
      </c>
      <c r="F26" s="31">
        <f t="shared" si="75"/>
        <v>136.08068508106842</v>
      </c>
      <c r="G26" s="31">
        <f t="shared" si="75"/>
        <v>137.29406877459826</v>
      </c>
      <c r="H26" s="31">
        <f t="shared" si="75"/>
        <v>138.88609028874149</v>
      </c>
      <c r="I26" s="31">
        <f t="shared" si="75"/>
        <v>140.23404035829068</v>
      </c>
      <c r="J26" s="31">
        <f t="shared" si="75"/>
        <v>142.24485618441238</v>
      </c>
      <c r="K26" s="31">
        <f t="shared" si="75"/>
        <v>141.95578764501562</v>
      </c>
      <c r="L26" s="31">
        <f t="shared" si="75"/>
        <v>140.85839512760052</v>
      </c>
      <c r="M26" s="31">
        <f t="shared" si="75"/>
        <v>137.24420532321338</v>
      </c>
      <c r="N26" s="31">
        <f t="shared" si="75"/>
        <v>134.50151494301284</v>
      </c>
      <c r="O26" s="31">
        <f t="shared" si="75"/>
        <v>133.77778749189889</v>
      </c>
      <c r="P26" s="31">
        <f t="shared" si="75"/>
        <v>132.40882654729862</v>
      </c>
      <c r="Q26" s="31">
        <f t="shared" si="75"/>
        <v>130.19445319141107</v>
      </c>
      <c r="R26" s="31">
        <f t="shared" ref="R26:V26" si="76">R39*R91/1000000</f>
        <v>127.07992391974183</v>
      </c>
      <c r="S26" s="31">
        <f t="shared" si="76"/>
        <v>123.11280710082133</v>
      </c>
      <c r="T26" s="31">
        <f t="shared" si="76"/>
        <v>117.59389891222027</v>
      </c>
      <c r="U26" s="31">
        <f t="shared" si="76"/>
        <v>111.95822641479111</v>
      </c>
      <c r="V26" s="31">
        <f t="shared" si="76"/>
        <v>107.25581803408029</v>
      </c>
      <c r="W26" s="31">
        <f t="shared" ref="W26:Y26" si="77">W39*W91/1000000</f>
        <v>102.48466700026128</v>
      </c>
      <c r="X26" s="31">
        <f t="shared" si="77"/>
        <v>98.31680358053768</v>
      </c>
      <c r="Y26" s="31">
        <f t="shared" si="77"/>
        <v>95.624819483139603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404.36032362611456</v>
      </c>
      <c r="C27" s="33">
        <f t="shared" ref="C27:Q27" si="79">C40*C92/1000000</f>
        <v>441.252161812368</v>
      </c>
      <c r="D27" s="33">
        <f t="shared" si="79"/>
        <v>481.23920553060356</v>
      </c>
      <c r="E27" s="33">
        <f t="shared" si="79"/>
        <v>505.46792558946623</v>
      </c>
      <c r="F27" s="33">
        <f t="shared" si="79"/>
        <v>530.83726662749507</v>
      </c>
      <c r="G27" s="33">
        <f t="shared" si="79"/>
        <v>553.8025364776812</v>
      </c>
      <c r="H27" s="33">
        <f t="shared" si="79"/>
        <v>576.49578921816749</v>
      </c>
      <c r="I27" s="33">
        <f t="shared" si="79"/>
        <v>598.4011197523339</v>
      </c>
      <c r="J27" s="33">
        <f t="shared" si="79"/>
        <v>620.39770401620535</v>
      </c>
      <c r="K27" s="33">
        <f t="shared" si="79"/>
        <v>640.00314912881413</v>
      </c>
      <c r="L27" s="33">
        <f t="shared" si="79"/>
        <v>660.39389629988659</v>
      </c>
      <c r="M27" s="33">
        <f t="shared" si="79"/>
        <v>682.07508791481678</v>
      </c>
      <c r="N27" s="33">
        <f t="shared" si="79"/>
        <v>711.81637694287281</v>
      </c>
      <c r="O27" s="33">
        <f t="shared" si="79"/>
        <v>747.68264796288565</v>
      </c>
      <c r="P27" s="33">
        <f t="shared" si="79"/>
        <v>779.2717345172033</v>
      </c>
      <c r="Q27" s="33">
        <f t="shared" si="79"/>
        <v>819.2373532532938</v>
      </c>
      <c r="R27" s="33">
        <f t="shared" ref="R27:V27" si="80">R40*R92/1000000</f>
        <v>859.8422522204944</v>
      </c>
      <c r="S27" s="33">
        <f t="shared" si="80"/>
        <v>896.28389158475568</v>
      </c>
      <c r="T27" s="33">
        <f t="shared" si="80"/>
        <v>928.05548993602122</v>
      </c>
      <c r="U27" s="33">
        <f t="shared" si="80"/>
        <v>970.57989097819086</v>
      </c>
      <c r="V27" s="33">
        <f t="shared" si="80"/>
        <v>1007.0940216077835</v>
      </c>
      <c r="W27" s="33">
        <f t="shared" ref="W27:Y27" si="81">W40*W92/1000000</f>
        <v>1025.8907609065936</v>
      </c>
      <c r="X27" s="33">
        <f t="shared" si="81"/>
        <v>1047.1318588203687</v>
      </c>
      <c r="Y27" s="33">
        <f t="shared" si="81"/>
        <v>1100.6634283328067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148868</v>
      </c>
      <c r="C31" s="34">
        <v>152823</v>
      </c>
      <c r="D31" s="34">
        <v>157408</v>
      </c>
      <c r="E31" s="34">
        <v>160931</v>
      </c>
      <c r="F31" s="34">
        <v>164600</v>
      </c>
      <c r="G31" s="34">
        <v>168610</v>
      </c>
      <c r="H31" s="34">
        <v>173597</v>
      </c>
      <c r="I31" s="34">
        <v>179306</v>
      </c>
      <c r="J31" s="34">
        <v>187693</v>
      </c>
      <c r="K31" s="34">
        <v>196751</v>
      </c>
      <c r="L31" s="34">
        <v>206402</v>
      </c>
      <c r="M31" s="34">
        <v>214697</v>
      </c>
      <c r="N31" s="34">
        <v>225079</v>
      </c>
      <c r="O31" s="34">
        <v>235252</v>
      </c>
      <c r="P31" s="34">
        <v>247701</v>
      </c>
      <c r="Q31" s="34">
        <v>263492</v>
      </c>
      <c r="R31" s="34">
        <v>273531</v>
      </c>
      <c r="S31" s="34">
        <v>283441</v>
      </c>
      <c r="T31" s="34">
        <v>296323</v>
      </c>
      <c r="U31" s="34">
        <v>313441</v>
      </c>
      <c r="V31" s="34">
        <v>332108</v>
      </c>
      <c r="W31" s="34">
        <v>335399</v>
      </c>
      <c r="X31" s="34">
        <v>340158</v>
      </c>
      <c r="Y31" s="34">
        <v>356752</v>
      </c>
      <c r="DA31" s="58" t="s">
        <v>985</v>
      </c>
    </row>
    <row r="32" spans="1:105" ht="12" customHeight="1" x14ac:dyDescent="0.25">
      <c r="A32" s="28" t="s">
        <v>47</v>
      </c>
      <c r="B32" s="34">
        <v>119833</v>
      </c>
      <c r="C32" s="34">
        <v>121283</v>
      </c>
      <c r="D32" s="34">
        <v>122961</v>
      </c>
      <c r="E32" s="34">
        <v>124717</v>
      </c>
      <c r="F32" s="34">
        <v>127316</v>
      </c>
      <c r="G32" s="34">
        <v>129280</v>
      </c>
      <c r="H32" s="34">
        <v>131609</v>
      </c>
      <c r="I32" s="34">
        <v>133655</v>
      </c>
      <c r="J32" s="34">
        <v>136453</v>
      </c>
      <c r="K32" s="34">
        <v>139438</v>
      </c>
      <c r="L32" s="34">
        <v>142674</v>
      </c>
      <c r="M32" s="34">
        <v>144975</v>
      </c>
      <c r="N32" s="34">
        <v>148199</v>
      </c>
      <c r="O32" s="34">
        <v>152223</v>
      </c>
      <c r="P32" s="34">
        <v>157691</v>
      </c>
      <c r="Q32" s="34">
        <v>165967</v>
      </c>
      <c r="R32" s="34">
        <v>172039</v>
      </c>
      <c r="S32" s="34">
        <v>177997</v>
      </c>
      <c r="T32" s="34">
        <v>186027</v>
      </c>
      <c r="U32" s="34">
        <v>196288</v>
      </c>
      <c r="V32" s="34">
        <v>207767</v>
      </c>
      <c r="W32" s="34">
        <v>209768</v>
      </c>
      <c r="X32" s="34">
        <v>212640</v>
      </c>
      <c r="Y32" s="34">
        <v>223002</v>
      </c>
      <c r="DA32" s="58" t="s">
        <v>986</v>
      </c>
    </row>
    <row r="33" spans="1:105" ht="12" customHeight="1" x14ac:dyDescent="0.25">
      <c r="A33" s="28" t="s">
        <v>46</v>
      </c>
      <c r="B33" s="34">
        <v>15013</v>
      </c>
      <c r="C33" s="34">
        <v>17018</v>
      </c>
      <c r="D33" s="34">
        <v>18635</v>
      </c>
      <c r="E33" s="34">
        <v>20375</v>
      </c>
      <c r="F33" s="34">
        <v>22375</v>
      </c>
      <c r="G33" s="34">
        <v>24440</v>
      </c>
      <c r="H33" s="34">
        <v>26328</v>
      </c>
      <c r="I33" s="34">
        <v>28402</v>
      </c>
      <c r="J33" s="34">
        <v>30378</v>
      </c>
      <c r="K33" s="34">
        <v>32886</v>
      </c>
      <c r="L33" s="34">
        <v>35094</v>
      </c>
      <c r="M33" s="34">
        <v>36649</v>
      </c>
      <c r="N33" s="34">
        <v>38119</v>
      </c>
      <c r="O33" s="34">
        <v>39449</v>
      </c>
      <c r="P33" s="34">
        <v>41477</v>
      </c>
      <c r="Q33" s="34">
        <v>44319</v>
      </c>
      <c r="R33" s="34">
        <v>46198</v>
      </c>
      <c r="S33" s="34">
        <v>48057</v>
      </c>
      <c r="T33" s="34">
        <v>50418</v>
      </c>
      <c r="U33" s="34">
        <v>53537</v>
      </c>
      <c r="V33" s="34">
        <v>56936</v>
      </c>
      <c r="W33" s="34">
        <v>57723</v>
      </c>
      <c r="X33" s="34">
        <v>58764</v>
      </c>
      <c r="Y33" s="34">
        <v>61871</v>
      </c>
      <c r="DA33" s="58" t="s">
        <v>987</v>
      </c>
    </row>
    <row r="34" spans="1:105" ht="12" customHeight="1" x14ac:dyDescent="0.25">
      <c r="A34" s="28" t="s">
        <v>45</v>
      </c>
      <c r="B34" s="34">
        <v>10907</v>
      </c>
      <c r="C34" s="34">
        <v>12314</v>
      </c>
      <c r="D34" s="34">
        <v>13431</v>
      </c>
      <c r="E34" s="34">
        <v>14526</v>
      </c>
      <c r="F34" s="34">
        <v>15849</v>
      </c>
      <c r="G34" s="34">
        <v>17120</v>
      </c>
      <c r="H34" s="34">
        <v>18122</v>
      </c>
      <c r="I34" s="34">
        <v>18966</v>
      </c>
      <c r="J34" s="34">
        <v>20069</v>
      </c>
      <c r="K34" s="34">
        <v>21161</v>
      </c>
      <c r="L34" s="34">
        <v>22440</v>
      </c>
      <c r="M34" s="34">
        <v>23347</v>
      </c>
      <c r="N34" s="34">
        <v>24974</v>
      </c>
      <c r="O34" s="34">
        <v>27085</v>
      </c>
      <c r="P34" s="34">
        <v>29476</v>
      </c>
      <c r="Q34" s="34">
        <v>32167</v>
      </c>
      <c r="R34" s="34">
        <v>34319</v>
      </c>
      <c r="S34" s="34">
        <v>36402</v>
      </c>
      <c r="T34" s="34">
        <v>38897</v>
      </c>
      <c r="U34" s="34">
        <v>41980</v>
      </c>
      <c r="V34" s="34">
        <v>45420</v>
      </c>
      <c r="W34" s="34">
        <v>46941</v>
      </c>
      <c r="X34" s="34">
        <v>48730</v>
      </c>
      <c r="Y34" s="34">
        <v>52248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50159.39342412899</v>
      </c>
      <c r="C36" s="34">
        <v>57476.07644841892</v>
      </c>
      <c r="D36" s="34">
        <v>64856.446626164172</v>
      </c>
      <c r="E36" s="34">
        <v>74441.023785048688</v>
      </c>
      <c r="F36" s="34">
        <v>83788.982138659019</v>
      </c>
      <c r="G36" s="34">
        <v>91170.222421693237</v>
      </c>
      <c r="H36" s="34">
        <v>100410.53013737222</v>
      </c>
      <c r="I36" s="34">
        <v>104409.63773718916</v>
      </c>
      <c r="J36" s="34">
        <v>108546.09985252046</v>
      </c>
      <c r="K36" s="34">
        <v>121404.8764244831</v>
      </c>
      <c r="L36" s="34">
        <v>133480.47732291464</v>
      </c>
      <c r="M36" s="34">
        <v>145692.97999781015</v>
      </c>
      <c r="N36" s="34">
        <v>164130.81835634247</v>
      </c>
      <c r="O36" s="34">
        <v>180714.94219152792</v>
      </c>
      <c r="P36" s="34">
        <v>198416.14887353653</v>
      </c>
      <c r="Q36" s="34">
        <v>227858.69758759241</v>
      </c>
      <c r="R36" s="34">
        <v>264217.54729417287</v>
      </c>
      <c r="S36" s="34">
        <v>303410.35556991224</v>
      </c>
      <c r="T36" s="34">
        <v>337776.065603033</v>
      </c>
      <c r="U36" s="34">
        <v>369425.35142247466</v>
      </c>
      <c r="V36" s="34">
        <v>412561.98081122281</v>
      </c>
      <c r="W36" s="34">
        <v>433276.97534239769</v>
      </c>
      <c r="X36" s="34">
        <v>454958.54659153963</v>
      </c>
      <c r="Y36" s="34">
        <v>492453.44495361269</v>
      </c>
      <c r="DA36" s="58" t="s">
        <v>989</v>
      </c>
    </row>
    <row r="37" spans="1:105" ht="12" customHeight="1" x14ac:dyDescent="0.25">
      <c r="A37" s="28" t="s">
        <v>27</v>
      </c>
      <c r="B37" s="34">
        <v>23016.315449114583</v>
      </c>
      <c r="C37" s="34">
        <v>31111.70446481571</v>
      </c>
      <c r="D37" s="34">
        <v>37110.21154730094</v>
      </c>
      <c r="E37" s="34">
        <v>44680.91268854541</v>
      </c>
      <c r="F37" s="34">
        <v>52203.139162158739</v>
      </c>
      <c r="G37" s="34">
        <v>61521.581852178904</v>
      </c>
      <c r="H37" s="34">
        <v>69698.12544055919</v>
      </c>
      <c r="I37" s="34">
        <v>75967.956278664002</v>
      </c>
      <c r="J37" s="34">
        <v>82980.582618979257</v>
      </c>
      <c r="K37" s="34">
        <v>88841.641794197494</v>
      </c>
      <c r="L37" s="34">
        <v>97094.81076709929</v>
      </c>
      <c r="M37" s="34">
        <v>107994.13788278206</v>
      </c>
      <c r="N37" s="34">
        <v>119705.81507878007</v>
      </c>
      <c r="O37" s="34">
        <v>132658.96277808846</v>
      </c>
      <c r="P37" s="34">
        <v>149341.17462528966</v>
      </c>
      <c r="Q37" s="34">
        <v>170510.98917622308</v>
      </c>
      <c r="R37" s="34">
        <v>190881.68922768094</v>
      </c>
      <c r="S37" s="34">
        <v>212030.62181236307</v>
      </c>
      <c r="T37" s="34">
        <v>234102.09423620318</v>
      </c>
      <c r="U37" s="34">
        <v>256892.16819352141</v>
      </c>
      <c r="V37" s="34">
        <v>280098.03356390045</v>
      </c>
      <c r="W37" s="34">
        <v>300777.96072259697</v>
      </c>
      <c r="X37" s="34">
        <v>319085.88974833704</v>
      </c>
      <c r="Y37" s="34">
        <v>346044.63818724465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1802949.4401437403</v>
      </c>
      <c r="C39" s="35">
        <v>1881922.5660374772</v>
      </c>
      <c r="D39" s="35">
        <v>1956356.7262346488</v>
      </c>
      <c r="E39" s="35">
        <v>2035309.9073486864</v>
      </c>
      <c r="F39" s="35">
        <v>2102999.7559448625</v>
      </c>
      <c r="G39" s="35">
        <v>2172011.6588908033</v>
      </c>
      <c r="H39" s="35">
        <v>2248590.2916175751</v>
      </c>
      <c r="I39" s="35">
        <v>2336933.618988093</v>
      </c>
      <c r="J39" s="35">
        <v>2450862.0664256448</v>
      </c>
      <c r="K39" s="35">
        <v>2549914.7409268999</v>
      </c>
      <c r="L39" s="35">
        <v>2663550.0241022543</v>
      </c>
      <c r="M39" s="35">
        <v>2723392.2175144297</v>
      </c>
      <c r="N39" s="35">
        <v>2796395.0313033876</v>
      </c>
      <c r="O39" s="35">
        <v>2881074.7754425067</v>
      </c>
      <c r="P39" s="35">
        <v>2974760.3286663727</v>
      </c>
      <c r="Q39" s="35">
        <v>3134585.1843673796</v>
      </c>
      <c r="R39" s="35">
        <v>3309776.8720434024</v>
      </c>
      <c r="S39" s="35">
        <v>3484321.3419714337</v>
      </c>
      <c r="T39" s="35">
        <v>3664497.3080956764</v>
      </c>
      <c r="U39" s="35">
        <v>3848999.0193335023</v>
      </c>
      <c r="V39" s="35">
        <v>4037176.8217246821</v>
      </c>
      <c r="W39" s="35">
        <v>4133756.4815771007</v>
      </c>
      <c r="X39" s="35">
        <v>4245317.7755233292</v>
      </c>
      <c r="Y39" s="35">
        <v>4522817.3369270833</v>
      </c>
      <c r="DA39" s="59" t="s">
        <v>991</v>
      </c>
    </row>
    <row r="40" spans="1:105" ht="12" customHeight="1" x14ac:dyDescent="0.25">
      <c r="A40" s="32" t="s">
        <v>25</v>
      </c>
      <c r="B40" s="36">
        <v>45846.821321916497</v>
      </c>
      <c r="C40" s="36">
        <v>50364.840619159018</v>
      </c>
      <c r="D40" s="36">
        <v>55259.665750789136</v>
      </c>
      <c r="E40" s="36">
        <v>58313.710057073971</v>
      </c>
      <c r="F40" s="36">
        <v>61513.641517211989</v>
      </c>
      <c r="G40" s="36">
        <v>64448.321345196397</v>
      </c>
      <c r="H40" s="36">
        <v>67380.322160638578</v>
      </c>
      <c r="I40" s="36">
        <v>70314.911766379548</v>
      </c>
      <c r="J40" s="36">
        <v>73408.887967990508</v>
      </c>
      <c r="K40" s="36">
        <v>76318.289511644805</v>
      </c>
      <c r="L40" s="36">
        <v>79606.322665302214</v>
      </c>
      <c r="M40" s="36">
        <v>83185.448931001141</v>
      </c>
      <c r="N40" s="36">
        <v>88102.49957651482</v>
      </c>
      <c r="O40" s="36">
        <v>94018.648378756436</v>
      </c>
      <c r="P40" s="36">
        <v>99473.947807035904</v>
      </c>
      <c r="Q40" s="36">
        <v>106067.44792991788</v>
      </c>
      <c r="R40" s="36">
        <v>112870.87866566605</v>
      </c>
      <c r="S40" s="36">
        <v>119742.12467669396</v>
      </c>
      <c r="T40" s="36">
        <v>126201.35243209693</v>
      </c>
      <c r="U40" s="36">
        <v>134141.7219910234</v>
      </c>
      <c r="V40" s="36">
        <v>141550.20685349617</v>
      </c>
      <c r="W40" s="36">
        <v>146356.13756202121</v>
      </c>
      <c r="X40" s="36">
        <v>151537.03241344189</v>
      </c>
      <c r="Y40" s="36">
        <v>161965.90034129182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11782.443230014935</v>
      </c>
      <c r="D44" s="37">
        <v>12462.791383938078</v>
      </c>
      <c r="E44" s="37">
        <v>11451.463390303106</v>
      </c>
      <c r="F44" s="37">
        <v>11648.461332213221</v>
      </c>
      <c r="G44" s="37">
        <v>12040.787306170794</v>
      </c>
      <c r="H44" s="37">
        <v>13069.443422163429</v>
      </c>
      <c r="I44" s="37">
        <v>13843.431803750631</v>
      </c>
      <c r="J44" s="37">
        <v>16573.754588151322</v>
      </c>
      <c r="K44" s="37">
        <v>17297.413926331501</v>
      </c>
      <c r="L44" s="37">
        <v>17943.411983092723</v>
      </c>
      <c r="M44" s="37">
        <v>16640.750937161152</v>
      </c>
      <c r="N44" s="37">
        <v>18781.432981277088</v>
      </c>
      <c r="O44" s="37">
        <v>18626.460322285071</v>
      </c>
      <c r="P44" s="37">
        <v>20956.835181224655</v>
      </c>
      <c r="Q44" s="37">
        <v>24353.559793421737</v>
      </c>
      <c r="R44" s="37">
        <v>18656.636408580351</v>
      </c>
      <c r="S44" s="37">
        <v>18583.067290875246</v>
      </c>
      <c r="T44" s="37">
        <v>21610.85471904499</v>
      </c>
      <c r="U44" s="37">
        <v>28900.443230014935</v>
      </c>
      <c r="V44" s="37">
        <v>31129.791383938049</v>
      </c>
      <c r="W44" s="37">
        <v>14742.463390303077</v>
      </c>
      <c r="X44" s="37">
        <v>16407.46133221325</v>
      </c>
      <c r="Y44" s="37">
        <v>28634.787306170794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8741.5631449761568</v>
      </c>
      <c r="D45" s="37">
        <v>9063.7013872556272</v>
      </c>
      <c r="E45" s="37">
        <v>9237.0550079777167</v>
      </c>
      <c r="F45" s="37">
        <v>10176.639698371888</v>
      </c>
      <c r="G45" s="37">
        <v>9639.4713522503007</v>
      </c>
      <c r="H45" s="37">
        <v>10103.566068623302</v>
      </c>
      <c r="I45" s="37">
        <v>9920.9401543486892</v>
      </c>
      <c r="J45" s="37">
        <v>10774.610126815038</v>
      </c>
      <c r="K45" s="37">
        <v>11064.592716659914</v>
      </c>
      <c r="L45" s="37">
        <v>11419.904870522878</v>
      </c>
      <c r="M45" s="37">
        <v>10590.563753834373</v>
      </c>
      <c r="N45" s="37">
        <v>11620.586753640295</v>
      </c>
      <c r="O45" s="37">
        <v>12528.991481463221</v>
      </c>
      <c r="P45" s="37">
        <v>14082.795776200539</v>
      </c>
      <c r="Q45" s="37">
        <v>17002.017707060033</v>
      </c>
      <c r="R45" s="37">
        <v>14813.563144976157</v>
      </c>
      <c r="S45" s="37">
        <v>15021.701387255627</v>
      </c>
      <c r="T45" s="37">
        <v>17267.055007977702</v>
      </c>
      <c r="U45" s="37">
        <v>20437.639698371873</v>
      </c>
      <c r="V45" s="37">
        <v>21118.471352250315</v>
      </c>
      <c r="W45" s="37">
        <v>12104.566068623302</v>
      </c>
      <c r="X45" s="37">
        <v>12792.940154348675</v>
      </c>
      <c r="Y45" s="37">
        <v>21136.610126815038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2972.2609403331953</v>
      </c>
      <c r="D46" s="37">
        <v>2628.4062968890157</v>
      </c>
      <c r="E46" s="37">
        <v>2797.5664277670257</v>
      </c>
      <c r="F46" s="37">
        <v>3105.8332863658652</v>
      </c>
      <c r="G46" s="37">
        <v>3221.303022796139</v>
      </c>
      <c r="H46" s="37">
        <v>3097.0761754164923</v>
      </c>
      <c r="I46" s="37">
        <v>3338.2578711112692</v>
      </c>
      <c r="J46" s="37">
        <v>3297.9580347087831</v>
      </c>
      <c r="K46" s="37">
        <v>3890.2916079573297</v>
      </c>
      <c r="L46" s="37">
        <v>3653.3787784951746</v>
      </c>
      <c r="M46" s="37">
        <v>3066.3452192706172</v>
      </c>
      <c r="N46" s="37">
        <v>3050.3223388890838</v>
      </c>
      <c r="O46" s="37">
        <v>4302.2609403331953</v>
      </c>
      <c r="P46" s="37">
        <v>4656.4062968890139</v>
      </c>
      <c r="Q46" s="37">
        <v>5639.5664277670294</v>
      </c>
      <c r="R46" s="37">
        <v>4984.8332863658652</v>
      </c>
      <c r="S46" s="37">
        <v>5080.3030227961426</v>
      </c>
      <c r="T46" s="37">
        <v>5458.0761754164923</v>
      </c>
      <c r="U46" s="37">
        <v>6457.2578711112728</v>
      </c>
      <c r="V46" s="37">
        <v>6696.9580347087831</v>
      </c>
      <c r="W46" s="37">
        <v>4677.2916079573333</v>
      </c>
      <c r="X46" s="37">
        <v>4694.378778495171</v>
      </c>
      <c r="Y46" s="37">
        <v>6173.3452192706172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1905.5035445056837</v>
      </c>
      <c r="D47" s="37">
        <v>1641.3449592720553</v>
      </c>
      <c r="E47" s="37">
        <v>1646.5259406763907</v>
      </c>
      <c r="F47" s="37">
        <v>1903.1159291418971</v>
      </c>
      <c r="G47" s="37">
        <v>1881.1879647427668</v>
      </c>
      <c r="H47" s="37">
        <v>1643.8188738028039</v>
      </c>
      <c r="I47" s="37">
        <v>1519.0894651669441</v>
      </c>
      <c r="J47" s="37">
        <v>1813.0847366470771</v>
      </c>
      <c r="K47" s="37">
        <v>1838.8940921696376</v>
      </c>
      <c r="L47" s="37">
        <v>2064.6115701796443</v>
      </c>
      <c r="M47" s="37">
        <v>1733.336083884762</v>
      </c>
      <c r="N47" s="37">
        <v>2496.1716739531512</v>
      </c>
      <c r="O47" s="37">
        <v>3025.2277743106242</v>
      </c>
      <c r="P47" s="37">
        <v>3352.6194917162102</v>
      </c>
      <c r="Q47" s="37">
        <v>3702.4678998303534</v>
      </c>
      <c r="R47" s="37">
        <v>4057.5035445056856</v>
      </c>
      <c r="S47" s="37">
        <v>3724.3449592720572</v>
      </c>
      <c r="T47" s="37">
        <v>4141.5259406763944</v>
      </c>
      <c r="U47" s="37">
        <v>4986.1159291418953</v>
      </c>
      <c r="V47" s="37">
        <v>5321.1879647427704</v>
      </c>
      <c r="W47" s="37">
        <v>3164.8188738028039</v>
      </c>
      <c r="X47" s="37">
        <v>3308.0894651669441</v>
      </c>
      <c r="Y47" s="37">
        <v>5331.0847366470771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12080.029330108497</v>
      </c>
      <c r="D49" s="37">
        <v>12511.529438690624</v>
      </c>
      <c r="E49" s="37">
        <v>15111.950914814057</v>
      </c>
      <c r="F49" s="37">
        <v>15302.141235883537</v>
      </c>
      <c r="G49" s="37">
        <v>13795.189359215932</v>
      </c>
      <c r="H49" s="37">
        <v>16149.524910590902</v>
      </c>
      <c r="I49" s="37">
        <v>11441.836202658451</v>
      </c>
      <c r="J49" s="37">
        <v>12153.898460558456</v>
      </c>
      <c r="K49" s="37">
        <v>24938.805902071137</v>
      </c>
      <c r="L49" s="37">
        <v>24587.130337122158</v>
      </c>
      <c r="M49" s="37">
        <v>27324.453589709563</v>
      </c>
      <c r="N49" s="37">
        <v>33739.979594415854</v>
      </c>
      <c r="O49" s="37">
        <v>30379.313194401388</v>
      </c>
      <c r="P49" s="37">
        <v>33850.731592599506</v>
      </c>
      <c r="Q49" s="37">
        <v>40884.384916714334</v>
      </c>
      <c r="R49" s="37">
        <v>48512.748167138896</v>
      </c>
      <c r="S49" s="37">
        <v>64131.614177810494</v>
      </c>
      <c r="T49" s="37">
        <v>58952.840370242891</v>
      </c>
      <c r="U49" s="37">
        <v>58973.739409151196</v>
      </c>
      <c r="V49" s="37">
        <v>76876.608983164013</v>
      </c>
      <c r="W49" s="37">
        <v>51094.307725576276</v>
      </c>
      <c r="X49" s="37">
        <v>55532.302841741475</v>
      </c>
      <c r="Y49" s="37">
        <v>78379.283278787392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12389.331573536881</v>
      </c>
      <c r="D50" s="37">
        <v>10441.822669746951</v>
      </c>
      <c r="E50" s="37">
        <v>12168.585985319773</v>
      </c>
      <c r="F50" s="37">
        <v>12280.057562628019</v>
      </c>
      <c r="G50" s="37">
        <v>14241.784060947277</v>
      </c>
      <c r="H50" s="37">
        <v>20565.875161917167</v>
      </c>
      <c r="I50" s="37">
        <v>16711.653507851763</v>
      </c>
      <c r="J50" s="37">
        <v>19181.212325635031</v>
      </c>
      <c r="K50" s="37">
        <v>18141.116737846256</v>
      </c>
      <c r="L50" s="37">
        <v>22494.953033849073</v>
      </c>
      <c r="M50" s="37">
        <v>31465.202277599936</v>
      </c>
      <c r="N50" s="37">
        <v>28423.330703849773</v>
      </c>
      <c r="O50" s="37">
        <v>32134.360024943424</v>
      </c>
      <c r="P50" s="37">
        <v>34823.328585047449</v>
      </c>
      <c r="Q50" s="37">
        <v>43664.767584782501</v>
      </c>
      <c r="R50" s="37">
        <v>51835.902329057775</v>
      </c>
      <c r="S50" s="37">
        <v>49572.263288531889</v>
      </c>
      <c r="T50" s="37">
        <v>54205.832448783534</v>
      </c>
      <c r="U50" s="37">
        <v>57613.402542365686</v>
      </c>
      <c r="V50" s="37">
        <v>66870.632955161534</v>
      </c>
      <c r="W50" s="37">
        <v>72515.829487754294</v>
      </c>
      <c r="X50" s="37">
        <v>67880.192314271961</v>
      </c>
      <c r="Y50" s="37">
        <v>81164.580887691118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512967.50394346635</v>
      </c>
      <c r="D52" s="38">
        <v>512593.35619092616</v>
      </c>
      <c r="E52" s="38">
        <v>527304.61024141172</v>
      </c>
      <c r="F52" s="38">
        <v>522112.16019286634</v>
      </c>
      <c r="G52" s="38">
        <v>546309.28752472904</v>
      </c>
      <c r="H52" s="38">
        <v>568030.30934706843</v>
      </c>
      <c r="I52" s="38">
        <v>609664.10166502907</v>
      </c>
      <c r="J52" s="38">
        <v>643076.01232977491</v>
      </c>
      <c r="K52" s="38">
        <v>642600.50061646616</v>
      </c>
      <c r="L52" s="38">
        <v>681934.52985393442</v>
      </c>
      <c r="M52" s="38">
        <v>646983.12035995862</v>
      </c>
      <c r="N52" s="38">
        <v>614299.81825206103</v>
      </c>
      <c r="O52" s="38">
        <v>497806.06048648478</v>
      </c>
      <c r="P52" s="38">
        <v>508632.78891375475</v>
      </c>
      <c r="Q52" s="38">
        <v>651544.68742659455</v>
      </c>
      <c r="R52" s="38">
        <v>583478.09583486803</v>
      </c>
      <c r="S52" s="38">
        <v>500993.92506014369</v>
      </c>
      <c r="T52" s="38">
        <v>490082.73963281559</v>
      </c>
      <c r="U52" s="38">
        <v>454098.04029850569</v>
      </c>
      <c r="V52" s="38">
        <v>416442.25334172882</v>
      </c>
      <c r="W52" s="38">
        <v>291243.11432368401</v>
      </c>
      <c r="X52" s="38">
        <v>294292.76671778131</v>
      </c>
      <c r="Y52" s="38">
        <v>469099.08332726406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9911.8449186662692</v>
      </c>
      <c r="D53" s="39">
        <v>10381.666025558538</v>
      </c>
      <c r="E53" s="39">
        <v>8635.5044995304997</v>
      </c>
      <c r="F53" s="39">
        <v>8877.6426405840612</v>
      </c>
      <c r="G53" s="39">
        <v>8710.301821593268</v>
      </c>
      <c r="H53" s="39">
        <v>8807.2220714902505</v>
      </c>
      <c r="I53" s="39">
        <v>8911.1276904210172</v>
      </c>
      <c r="J53" s="39">
        <v>9173.5783001466043</v>
      </c>
      <c r="K53" s="39">
        <v>12821.246462320567</v>
      </c>
      <c r="L53" s="39">
        <v>13669.699179215953</v>
      </c>
      <c r="M53" s="39">
        <v>12214.63076522942</v>
      </c>
      <c r="N53" s="39">
        <v>13794.693286097739</v>
      </c>
      <c r="O53" s="39">
        <v>14626.450623834884</v>
      </c>
      <c r="P53" s="39">
        <v>14262.521499769719</v>
      </c>
      <c r="Q53" s="39">
        <v>15504.627813302985</v>
      </c>
      <c r="R53" s="39">
        <v>15977.009035894778</v>
      </c>
      <c r="S53" s="39">
        <v>19692.49247334848</v>
      </c>
      <c r="T53" s="39">
        <v>20128.926934618925</v>
      </c>
      <c r="U53" s="39">
        <v>20155.000324155888</v>
      </c>
      <c r="V53" s="39">
        <v>21203.178148570514</v>
      </c>
      <c r="W53" s="39">
        <v>19432.381332359917</v>
      </c>
      <c r="X53" s="39">
        <v>19443.41635119039</v>
      </c>
      <c r="Y53" s="39">
        <v>25933.495741152932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7827.4432300149347</v>
      </c>
      <c r="D57" s="37">
        <v>7877.7913839380781</v>
      </c>
      <c r="E57" s="37">
        <v>7928.4633903031063</v>
      </c>
      <c r="F57" s="37">
        <v>7979.4613322132209</v>
      </c>
      <c r="G57" s="37">
        <v>8030.7873061707942</v>
      </c>
      <c r="H57" s="37">
        <v>8082.4434221634292</v>
      </c>
      <c r="I57" s="37">
        <v>8134.4318037506309</v>
      </c>
      <c r="J57" s="37">
        <v>8186.7545881513215</v>
      </c>
      <c r="K57" s="37">
        <v>8239.413926331501</v>
      </c>
      <c r="L57" s="37">
        <v>8292.4119830927229</v>
      </c>
      <c r="M57" s="37">
        <v>8345.7509371611523</v>
      </c>
      <c r="N57" s="37">
        <v>8399.4329812770884</v>
      </c>
      <c r="O57" s="37">
        <v>8453.460322285071</v>
      </c>
      <c r="P57" s="37">
        <v>8507.8351812246547</v>
      </c>
      <c r="Q57" s="37">
        <v>8562.5597934217658</v>
      </c>
      <c r="R57" s="37">
        <v>8617.6364085803507</v>
      </c>
      <c r="S57" s="37">
        <v>8673.0672908752458</v>
      </c>
      <c r="T57" s="37">
        <v>8728.8547190449899</v>
      </c>
      <c r="U57" s="37">
        <v>11782.443230014935</v>
      </c>
      <c r="V57" s="37">
        <v>12462.791383938049</v>
      </c>
      <c r="W57" s="37">
        <v>11451.463390303077</v>
      </c>
      <c r="X57" s="37">
        <v>11648.46133221325</v>
      </c>
      <c r="Y57" s="37">
        <v>12040.787306170794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7291.5631449761568</v>
      </c>
      <c r="D58" s="37">
        <v>7385.7013872556272</v>
      </c>
      <c r="E58" s="37">
        <v>7481.0550079777022</v>
      </c>
      <c r="F58" s="37">
        <v>7577.6396983718732</v>
      </c>
      <c r="G58" s="37">
        <v>7675.4713522503152</v>
      </c>
      <c r="H58" s="37">
        <v>7774.5660686233023</v>
      </c>
      <c r="I58" s="37">
        <v>7874.9401543486747</v>
      </c>
      <c r="J58" s="37">
        <v>7976.6101268150378</v>
      </c>
      <c r="K58" s="37">
        <v>8079.592716659914</v>
      </c>
      <c r="L58" s="37">
        <v>8183.9048705228779</v>
      </c>
      <c r="M58" s="37">
        <v>8289.5637538343726</v>
      </c>
      <c r="N58" s="37">
        <v>8396.5867536402948</v>
      </c>
      <c r="O58" s="37">
        <v>8504.9914814632211</v>
      </c>
      <c r="P58" s="37">
        <v>8614.795776200539</v>
      </c>
      <c r="Q58" s="37">
        <v>8726.017707060033</v>
      </c>
      <c r="R58" s="37">
        <v>8741.5631449761568</v>
      </c>
      <c r="S58" s="37">
        <v>9063.7013872556272</v>
      </c>
      <c r="T58" s="37">
        <v>9237.0550079777022</v>
      </c>
      <c r="U58" s="37">
        <v>10176.639698371873</v>
      </c>
      <c r="V58" s="37">
        <v>9639.4713522503152</v>
      </c>
      <c r="W58" s="37">
        <v>10103.566068623302</v>
      </c>
      <c r="X58" s="37">
        <v>9920.9401543486747</v>
      </c>
      <c r="Y58" s="37">
        <v>10774.610126815038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967.26094033319532</v>
      </c>
      <c r="D59" s="37">
        <v>1011.4062968890139</v>
      </c>
      <c r="E59" s="37">
        <v>1057.5664277670257</v>
      </c>
      <c r="F59" s="37">
        <v>1105.8332863658652</v>
      </c>
      <c r="G59" s="37">
        <v>1156.303022796139</v>
      </c>
      <c r="H59" s="37">
        <v>1209.0761754164923</v>
      </c>
      <c r="I59" s="37">
        <v>1264.2578711112692</v>
      </c>
      <c r="J59" s="37">
        <v>1321.9580347087831</v>
      </c>
      <c r="K59" s="37">
        <v>1382.2916079573333</v>
      </c>
      <c r="L59" s="37">
        <v>1445.378778495171</v>
      </c>
      <c r="M59" s="37">
        <v>1511.3452192706172</v>
      </c>
      <c r="N59" s="37">
        <v>1580.3223388890838</v>
      </c>
      <c r="O59" s="37">
        <v>2972.2609403331953</v>
      </c>
      <c r="P59" s="37">
        <v>2628.4062968890139</v>
      </c>
      <c r="Q59" s="37">
        <v>2797.5664277670294</v>
      </c>
      <c r="R59" s="37">
        <v>3105.8332863658652</v>
      </c>
      <c r="S59" s="37">
        <v>3221.3030227961426</v>
      </c>
      <c r="T59" s="37">
        <v>3097.0761754164923</v>
      </c>
      <c r="U59" s="37">
        <v>3338.2578711112728</v>
      </c>
      <c r="V59" s="37">
        <v>3297.9580347087831</v>
      </c>
      <c r="W59" s="37">
        <v>3890.2916079573333</v>
      </c>
      <c r="X59" s="37">
        <v>3653.378778495171</v>
      </c>
      <c r="Y59" s="37">
        <v>3066.3452192706172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498.50354450568375</v>
      </c>
      <c r="D60" s="37">
        <v>524.34495927205535</v>
      </c>
      <c r="E60" s="37">
        <v>551.52594067639075</v>
      </c>
      <c r="F60" s="37">
        <v>580.11592914189532</v>
      </c>
      <c r="G60" s="37">
        <v>610.18796474276678</v>
      </c>
      <c r="H60" s="37">
        <v>641.81887380280386</v>
      </c>
      <c r="I60" s="37">
        <v>675.08946516694414</v>
      </c>
      <c r="J60" s="37">
        <v>710.08473664707708</v>
      </c>
      <c r="K60" s="37">
        <v>746.89409216963759</v>
      </c>
      <c r="L60" s="37">
        <v>785.61157017964433</v>
      </c>
      <c r="M60" s="37">
        <v>826.33608388476205</v>
      </c>
      <c r="N60" s="37">
        <v>869.17167395315118</v>
      </c>
      <c r="O60" s="37">
        <v>914.22777431062423</v>
      </c>
      <c r="P60" s="37">
        <v>961.61949171621018</v>
      </c>
      <c r="Q60" s="37">
        <v>1011.4678998303571</v>
      </c>
      <c r="R60" s="37">
        <v>1905.5035445056856</v>
      </c>
      <c r="S60" s="37">
        <v>1641.3449592720572</v>
      </c>
      <c r="T60" s="37">
        <v>1646.5259406763944</v>
      </c>
      <c r="U60" s="37">
        <v>1903.1159291418953</v>
      </c>
      <c r="V60" s="37">
        <v>1881.1879647427704</v>
      </c>
      <c r="W60" s="37">
        <v>1643.8188738028039</v>
      </c>
      <c r="X60" s="37">
        <v>1519.0894651669441</v>
      </c>
      <c r="Y60" s="37">
        <v>1813.0847366470771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4763.3463058185662</v>
      </c>
      <c r="D62" s="37">
        <v>5131.1592609453728</v>
      </c>
      <c r="E62" s="37">
        <v>5527.3737559295405</v>
      </c>
      <c r="F62" s="37">
        <v>5954.1828822732059</v>
      </c>
      <c r="G62" s="37">
        <v>6413.9490761817142</v>
      </c>
      <c r="H62" s="37">
        <v>6909.217194911922</v>
      </c>
      <c r="I62" s="37">
        <v>7442.728602841511</v>
      </c>
      <c r="J62" s="37">
        <v>8017.43634522715</v>
      </c>
      <c r="K62" s="37">
        <v>12080.029330108504</v>
      </c>
      <c r="L62" s="37">
        <v>12511.529438690632</v>
      </c>
      <c r="M62" s="37">
        <v>15111.95091481405</v>
      </c>
      <c r="N62" s="37">
        <v>15302.141235883551</v>
      </c>
      <c r="O62" s="37">
        <v>13795.189359215932</v>
      </c>
      <c r="P62" s="37">
        <v>16149.524910590902</v>
      </c>
      <c r="Q62" s="37">
        <v>11441.836202658451</v>
      </c>
      <c r="R62" s="37">
        <v>12153.898460558441</v>
      </c>
      <c r="S62" s="37">
        <v>24938.805902071123</v>
      </c>
      <c r="T62" s="37">
        <v>24587.130337122129</v>
      </c>
      <c r="U62" s="37">
        <v>27324.453589709534</v>
      </c>
      <c r="V62" s="37">
        <v>33739.979594415869</v>
      </c>
      <c r="W62" s="37">
        <v>30379.313194401388</v>
      </c>
      <c r="X62" s="37">
        <v>33850.731592599535</v>
      </c>
      <c r="Y62" s="37">
        <v>40884.384916714334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4293.942557835755</v>
      </c>
      <c r="D63" s="37">
        <v>4443.3155872617208</v>
      </c>
      <c r="E63" s="37">
        <v>4597.884844075299</v>
      </c>
      <c r="F63" s="37">
        <v>4757.8310890146895</v>
      </c>
      <c r="G63" s="37">
        <v>4923.3413709271117</v>
      </c>
      <c r="H63" s="37">
        <v>12389.331573536881</v>
      </c>
      <c r="I63" s="37">
        <v>10441.822669746951</v>
      </c>
      <c r="J63" s="37">
        <v>12168.585985319776</v>
      </c>
      <c r="K63" s="37">
        <v>12280.057562628019</v>
      </c>
      <c r="L63" s="37">
        <v>14241.784060947277</v>
      </c>
      <c r="M63" s="37">
        <v>20565.875161917167</v>
      </c>
      <c r="N63" s="37">
        <v>16711.653507851748</v>
      </c>
      <c r="O63" s="37">
        <v>19181.212325635017</v>
      </c>
      <c r="P63" s="37">
        <v>18141.116737846256</v>
      </c>
      <c r="Q63" s="37">
        <v>22494.953033849073</v>
      </c>
      <c r="R63" s="37">
        <v>31465.202277599921</v>
      </c>
      <c r="S63" s="37">
        <v>28423.330703849759</v>
      </c>
      <c r="T63" s="37">
        <v>32134.360024943424</v>
      </c>
      <c r="U63" s="37">
        <v>34823.32858504742</v>
      </c>
      <c r="V63" s="37">
        <v>43664.767584782501</v>
      </c>
      <c r="W63" s="37">
        <v>51835.902329057804</v>
      </c>
      <c r="X63" s="37">
        <v>49572.26328853186</v>
      </c>
      <c r="Y63" s="37">
        <v>54205.832448783505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433994.37804972916</v>
      </c>
      <c r="D65" s="38">
        <v>438159.19599375455</v>
      </c>
      <c r="E65" s="38">
        <v>448351.4291273742</v>
      </c>
      <c r="F65" s="38">
        <v>454422.31159669021</v>
      </c>
      <c r="G65" s="38">
        <v>477297.38457878819</v>
      </c>
      <c r="H65" s="38">
        <v>491451.67662029667</v>
      </c>
      <c r="I65" s="38">
        <v>521320.77429451142</v>
      </c>
      <c r="J65" s="38">
        <v>529147.5648922231</v>
      </c>
      <c r="K65" s="38">
        <v>543547.82611521101</v>
      </c>
      <c r="L65" s="38">
        <v>568299.24667858006</v>
      </c>
      <c r="M65" s="38">
        <v>587140.92694778321</v>
      </c>
      <c r="N65" s="38">
        <v>541297.00446310313</v>
      </c>
      <c r="O65" s="38">
        <v>413126.31634736573</v>
      </c>
      <c r="P65" s="38">
        <v>414947.23568988871</v>
      </c>
      <c r="Q65" s="38">
        <v>491719.8317255876</v>
      </c>
      <c r="R65" s="38">
        <v>408286.40815884527</v>
      </c>
      <c r="S65" s="38">
        <v>326449.45513211237</v>
      </c>
      <c r="T65" s="38">
        <v>309906.77350857295</v>
      </c>
      <c r="U65" s="38">
        <v>269596.32906067977</v>
      </c>
      <c r="V65" s="38">
        <v>228264.45095054898</v>
      </c>
      <c r="W65" s="38">
        <v>194663.45447126543</v>
      </c>
      <c r="X65" s="38">
        <v>182731.47277155332</v>
      </c>
      <c r="Y65" s="38">
        <v>191599.52192350943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5393.8256214237481</v>
      </c>
      <c r="D66" s="39">
        <v>5486.84089392842</v>
      </c>
      <c r="E66" s="39">
        <v>5581.4601932456644</v>
      </c>
      <c r="F66" s="39">
        <v>5677.7111804460437</v>
      </c>
      <c r="G66" s="39">
        <v>5775.6219936088601</v>
      </c>
      <c r="H66" s="39">
        <v>5875.2212560480693</v>
      </c>
      <c r="I66" s="39">
        <v>5976.5380846800399</v>
      </c>
      <c r="J66" s="39">
        <v>6079.6020985356445</v>
      </c>
      <c r="K66" s="39">
        <v>9911.8449186662619</v>
      </c>
      <c r="L66" s="39">
        <v>10381.666025558545</v>
      </c>
      <c r="M66" s="39">
        <v>8635.5044995304925</v>
      </c>
      <c r="N66" s="39">
        <v>8877.6426405840612</v>
      </c>
      <c r="O66" s="39">
        <v>8710.301821593268</v>
      </c>
      <c r="P66" s="39">
        <v>8807.2220714902505</v>
      </c>
      <c r="Q66" s="39">
        <v>8911.1276904210099</v>
      </c>
      <c r="R66" s="39">
        <v>9173.5783001466043</v>
      </c>
      <c r="S66" s="39">
        <v>12821.246462320589</v>
      </c>
      <c r="T66" s="39">
        <v>13669.699179215968</v>
      </c>
      <c r="U66" s="39">
        <v>12214.630765229405</v>
      </c>
      <c r="V66" s="39">
        <v>13794.693286097754</v>
      </c>
      <c r="W66" s="39">
        <v>14626.450623834884</v>
      </c>
      <c r="X66" s="39">
        <v>14262.521499769704</v>
      </c>
      <c r="Y66" s="39">
        <v>15504.627813302999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8759.9999999999945</v>
      </c>
      <c r="E70" s="40">
        <v>8759.9999999999982</v>
      </c>
      <c r="F70" s="40">
        <v>8759.9999999999945</v>
      </c>
      <c r="G70" s="40">
        <v>8759.9999999999927</v>
      </c>
      <c r="H70" s="40">
        <v>8759.9999999999909</v>
      </c>
      <c r="I70" s="40">
        <v>8759.9999999999982</v>
      </c>
      <c r="J70" s="40">
        <v>8759.9999999999945</v>
      </c>
      <c r="K70" s="40">
        <v>8759.9999999999945</v>
      </c>
      <c r="L70" s="40">
        <v>8759.9999999999982</v>
      </c>
      <c r="M70" s="40">
        <v>8759.9999999999909</v>
      </c>
      <c r="N70" s="40">
        <v>8759.9999999999982</v>
      </c>
      <c r="O70" s="40">
        <v>8759.9999999999927</v>
      </c>
      <c r="P70" s="40">
        <v>8759.9999999999927</v>
      </c>
      <c r="Q70" s="40">
        <v>8760</v>
      </c>
      <c r="R70" s="40">
        <v>8759.9999999999964</v>
      </c>
      <c r="S70" s="40">
        <v>8760</v>
      </c>
      <c r="T70" s="40">
        <v>8760</v>
      </c>
      <c r="U70" s="40">
        <v>8759.9999999999982</v>
      </c>
      <c r="V70" s="40">
        <v>8759.9999999999982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411.47134158400007</v>
      </c>
      <c r="C71" s="40">
        <v>408.06494800380307</v>
      </c>
      <c r="D71" s="40">
        <v>407.62972823577303</v>
      </c>
      <c r="E71" s="40">
        <v>408.12966878972503</v>
      </c>
      <c r="F71" s="40">
        <v>408.57558963370423</v>
      </c>
      <c r="G71" s="40">
        <v>408.96456812630976</v>
      </c>
      <c r="H71" s="40">
        <v>410.90710513572697</v>
      </c>
      <c r="I71" s="40">
        <v>407.69423516704813</v>
      </c>
      <c r="J71" s="40">
        <v>404.43220725895679</v>
      </c>
      <c r="K71" s="40">
        <v>404.10433974980162</v>
      </c>
      <c r="L71" s="40">
        <v>402.56046486218241</v>
      </c>
      <c r="M71" s="40">
        <v>402.30699210046362</v>
      </c>
      <c r="N71" s="40">
        <v>402.09336264149067</v>
      </c>
      <c r="O71" s="40">
        <v>402.06197880772658</v>
      </c>
      <c r="P71" s="40">
        <v>401.08742884836124</v>
      </c>
      <c r="Q71" s="40">
        <v>402.1457744519999</v>
      </c>
      <c r="R71" s="40">
        <v>402.96867929455567</v>
      </c>
      <c r="S71" s="40">
        <v>398.56103535831198</v>
      </c>
      <c r="T71" s="40">
        <v>397.06339033074005</v>
      </c>
      <c r="U71" s="40">
        <v>398.66833916668838</v>
      </c>
      <c r="V71" s="40">
        <v>399.41955950224053</v>
      </c>
      <c r="W71" s="40">
        <v>400.56849756978005</v>
      </c>
      <c r="X71" s="40">
        <v>400.76984964604287</v>
      </c>
      <c r="Y71" s="40">
        <v>400.87052568417425</v>
      </c>
      <c r="DA71" s="58" t="s">
        <v>1010</v>
      </c>
    </row>
    <row r="72" spans="1:105" ht="12" customHeight="1" x14ac:dyDescent="0.25">
      <c r="A72" s="28" t="s">
        <v>46</v>
      </c>
      <c r="B72" s="40">
        <v>258.19602680955234</v>
      </c>
      <c r="C72" s="40">
        <v>257.13755211175703</v>
      </c>
      <c r="D72" s="40">
        <v>255.08534733985735</v>
      </c>
      <c r="E72" s="40">
        <v>255.26450781288281</v>
      </c>
      <c r="F72" s="40">
        <v>253.35473074060266</v>
      </c>
      <c r="G72" s="40">
        <v>251.28272727603934</v>
      </c>
      <c r="H72" s="40">
        <v>249.00793483152052</v>
      </c>
      <c r="I72" s="40">
        <v>246.47823239109607</v>
      </c>
      <c r="J72" s="40">
        <v>244.47280036528051</v>
      </c>
      <c r="K72" s="40">
        <v>238.77167824194319</v>
      </c>
      <c r="L72" s="40">
        <v>231.3636356516692</v>
      </c>
      <c r="M72" s="40">
        <v>224.73163005024219</v>
      </c>
      <c r="N72" s="40">
        <v>221.0263200618927</v>
      </c>
      <c r="O72" s="40">
        <v>220.0923471304622</v>
      </c>
      <c r="P72" s="40">
        <v>217.32509368258715</v>
      </c>
      <c r="Q72" s="40">
        <v>217.87339448102679</v>
      </c>
      <c r="R72" s="40">
        <v>221.19389944471774</v>
      </c>
      <c r="S72" s="40">
        <v>220.83189332966836</v>
      </c>
      <c r="T72" s="40">
        <v>221.39571308629721</v>
      </c>
      <c r="U72" s="40">
        <v>224.22908593131916</v>
      </c>
      <c r="V72" s="40">
        <v>224.06360299018965</v>
      </c>
      <c r="W72" s="40">
        <v>226.56543299121725</v>
      </c>
      <c r="X72" s="40">
        <v>222.59305990794695</v>
      </c>
      <c r="Y72" s="40">
        <v>220.60687336631179</v>
      </c>
      <c r="DA72" s="58" t="s">
        <v>1011</v>
      </c>
    </row>
    <row r="73" spans="1:105" ht="12" customHeight="1" x14ac:dyDescent="0.25">
      <c r="A73" s="28" t="s">
        <v>45</v>
      </c>
      <c r="B73" s="40">
        <v>426.29023164303874</v>
      </c>
      <c r="C73" s="40">
        <v>427.76944884773047</v>
      </c>
      <c r="D73" s="40">
        <v>428.60701570894554</v>
      </c>
      <c r="E73" s="40">
        <v>429.86746753516053</v>
      </c>
      <c r="F73" s="40">
        <v>431.07639327593523</v>
      </c>
      <c r="G73" s="40">
        <v>432.5527151076044</v>
      </c>
      <c r="H73" s="40">
        <v>433.68540189918093</v>
      </c>
      <c r="I73" s="40">
        <v>434.20045542695726</v>
      </c>
      <c r="J73" s="40">
        <v>433.32231869773102</v>
      </c>
      <c r="K73" s="40">
        <v>431.68799074252883</v>
      </c>
      <c r="L73" s="40">
        <v>431.36713899639187</v>
      </c>
      <c r="M73" s="40">
        <v>432.86259735223604</v>
      </c>
      <c r="N73" s="40">
        <v>434.5694173320191</v>
      </c>
      <c r="O73" s="40">
        <v>436.82249434729704</v>
      </c>
      <c r="P73" s="40">
        <v>438.553315423789</v>
      </c>
      <c r="Q73" s="40">
        <v>440.77244795272026</v>
      </c>
      <c r="R73" s="40">
        <v>438.71979703607934</v>
      </c>
      <c r="S73" s="40">
        <v>433.5604494046911</v>
      </c>
      <c r="T73" s="40">
        <v>439.15426056087523</v>
      </c>
      <c r="U73" s="40">
        <v>448.11848803872994</v>
      </c>
      <c r="V73" s="40">
        <v>466.34183119465109</v>
      </c>
      <c r="W73" s="40">
        <v>494.77799092660933</v>
      </c>
      <c r="X73" s="40">
        <v>473.17094910961782</v>
      </c>
      <c r="Y73" s="40">
        <v>462.36742820112204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1245.4641667231217</v>
      </c>
      <c r="C75" s="40">
        <v>1254.5792702687556</v>
      </c>
      <c r="D75" s="40">
        <v>1260.8527981278426</v>
      </c>
      <c r="E75" s="40">
        <v>1265.070527018964</v>
      </c>
      <c r="F75" s="40">
        <v>1267.8053408519256</v>
      </c>
      <c r="G75" s="40">
        <v>1268.8525577104913</v>
      </c>
      <c r="H75" s="40">
        <v>1268.3310585029169</v>
      </c>
      <c r="I75" s="40">
        <v>1265.7360078886068</v>
      </c>
      <c r="J75" s="40">
        <v>1259.2644464876992</v>
      </c>
      <c r="K75" s="40">
        <v>1249.8232703084709</v>
      </c>
      <c r="L75" s="40">
        <v>1242.4473737496967</v>
      </c>
      <c r="M75" s="40">
        <v>1247.7340529937185</v>
      </c>
      <c r="N75" s="40">
        <v>1250.872431713188</v>
      </c>
      <c r="O75" s="40">
        <v>1254.376846136576</v>
      </c>
      <c r="P75" s="40">
        <v>1258.2235621400905</v>
      </c>
      <c r="Q75" s="40">
        <v>1262.6127482077889</v>
      </c>
      <c r="R75" s="40">
        <v>1279.6559041331045</v>
      </c>
      <c r="S75" s="40">
        <v>1275.2250920014087</v>
      </c>
      <c r="T75" s="40">
        <v>1289.8911334829118</v>
      </c>
      <c r="U75" s="40">
        <v>1439.7428829777464</v>
      </c>
      <c r="V75" s="40">
        <v>1412.3427062433541</v>
      </c>
      <c r="W75" s="40">
        <v>1428.7168315475476</v>
      </c>
      <c r="X75" s="40">
        <v>1433.361111644331</v>
      </c>
      <c r="Y75" s="40">
        <v>1436.4105465158352</v>
      </c>
      <c r="DA75" s="58" t="s">
        <v>1013</v>
      </c>
    </row>
    <row r="76" spans="1:105" ht="12" customHeight="1" x14ac:dyDescent="0.25">
      <c r="A76" s="28" t="s">
        <v>27</v>
      </c>
      <c r="B76" s="40">
        <v>571.22371559018939</v>
      </c>
      <c r="C76" s="40">
        <v>584.22628363567719</v>
      </c>
      <c r="D76" s="40">
        <v>596.22312001739465</v>
      </c>
      <c r="E76" s="40">
        <v>607.59930287704503</v>
      </c>
      <c r="F76" s="40">
        <v>618.48901652106974</v>
      </c>
      <c r="G76" s="40">
        <v>628.80647964579964</v>
      </c>
      <c r="H76" s="40">
        <v>638.47522009080728</v>
      </c>
      <c r="I76" s="40">
        <v>647.42477709661352</v>
      </c>
      <c r="J76" s="40">
        <v>654.47579069813446</v>
      </c>
      <c r="K76" s="40">
        <v>660.19075931993746</v>
      </c>
      <c r="L76" s="40">
        <v>667.04503774271234</v>
      </c>
      <c r="M76" s="40">
        <v>674.77409633517709</v>
      </c>
      <c r="N76" s="40">
        <v>681.44254532320736</v>
      </c>
      <c r="O76" s="40">
        <v>688.47987648697449</v>
      </c>
      <c r="P76" s="40">
        <v>695.84535986792264</v>
      </c>
      <c r="Q76" s="40">
        <v>703.71966209599907</v>
      </c>
      <c r="R76" s="40">
        <v>710.42648546934538</v>
      </c>
      <c r="S76" s="40">
        <v>706.98340203219686</v>
      </c>
      <c r="T76" s="40">
        <v>714.21873479984811</v>
      </c>
      <c r="U76" s="40">
        <v>794.14074716291805</v>
      </c>
      <c r="V76" s="40">
        <v>774.24244850520404</v>
      </c>
      <c r="W76" s="40">
        <v>772.25894216106633</v>
      </c>
      <c r="X76" s="40">
        <v>783.31855138486958</v>
      </c>
      <c r="Y76" s="40">
        <v>789.24147793551651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390.44445170774742</v>
      </c>
      <c r="C78" s="41">
        <v>392.46174105814055</v>
      </c>
      <c r="D78" s="41">
        <v>394.10147939275834</v>
      </c>
      <c r="E78" s="41">
        <v>395.58134634581455</v>
      </c>
      <c r="F78" s="41">
        <v>397.15887072525044</v>
      </c>
      <c r="G78" s="41">
        <v>398.65719112245381</v>
      </c>
      <c r="H78" s="41">
        <v>399.93134706613949</v>
      </c>
      <c r="I78" s="41">
        <v>400.91956760625976</v>
      </c>
      <c r="J78" s="41">
        <v>400.90256424993839</v>
      </c>
      <c r="K78" s="41">
        <v>400.24100733471448</v>
      </c>
      <c r="L78" s="41">
        <v>400.41767448755428</v>
      </c>
      <c r="M78" s="41">
        <v>401.89241985824941</v>
      </c>
      <c r="N78" s="41">
        <v>402.8275968048568</v>
      </c>
      <c r="O78" s="41">
        <v>404.02908608961849</v>
      </c>
      <c r="P78" s="41">
        <v>405.52653188683394</v>
      </c>
      <c r="Q78" s="41">
        <v>407.35969839849776</v>
      </c>
      <c r="R78" s="41">
        <v>411.46870631719514</v>
      </c>
      <c r="S78" s="41">
        <v>406.13034585897122</v>
      </c>
      <c r="T78" s="41">
        <v>410.37356968213891</v>
      </c>
      <c r="U78" s="41">
        <v>457.21180148414339</v>
      </c>
      <c r="V78" s="41">
        <v>448.09659552116216</v>
      </c>
      <c r="W78" s="41">
        <v>449.73080613738205</v>
      </c>
      <c r="X78" s="41">
        <v>452.22818560196163</v>
      </c>
      <c r="Y78" s="41">
        <v>453.70581285348237</v>
      </c>
      <c r="DA78" s="59" t="s">
        <v>1015</v>
      </c>
    </row>
    <row r="79" spans="1:105" ht="12" customHeight="1" x14ac:dyDescent="0.25">
      <c r="A79" s="32" t="s">
        <v>25</v>
      </c>
      <c r="B79" s="42">
        <v>29.642442185514202</v>
      </c>
      <c r="C79" s="42">
        <v>29.892004235191823</v>
      </c>
      <c r="D79" s="42">
        <v>30.072151985715585</v>
      </c>
      <c r="E79" s="42">
        <v>30.204510133175329</v>
      </c>
      <c r="F79" s="42">
        <v>30.31281970344568</v>
      </c>
      <c r="G79" s="42">
        <v>30.386869687901552</v>
      </c>
      <c r="H79" s="42">
        <v>30.418345265583575</v>
      </c>
      <c r="I79" s="42">
        <v>30.404931029304652</v>
      </c>
      <c r="J79" s="42">
        <v>30.294398608008819</v>
      </c>
      <c r="K79" s="42">
        <v>30.116490171006028</v>
      </c>
      <c r="L79" s="42">
        <v>29.984473139531392</v>
      </c>
      <c r="M79" s="42">
        <v>30.03426051777047</v>
      </c>
      <c r="N79" s="42">
        <v>30.030728323019918</v>
      </c>
      <c r="O79" s="42">
        <v>30.034945613097232</v>
      </c>
      <c r="P79" s="42">
        <v>30.049682121657995</v>
      </c>
      <c r="Q79" s="42">
        <v>30.078295895057042</v>
      </c>
      <c r="R79" s="42">
        <v>30.255712239885522</v>
      </c>
      <c r="S79" s="42">
        <v>29.801951304092164</v>
      </c>
      <c r="T79" s="42">
        <v>29.950092748942499</v>
      </c>
      <c r="U79" s="42">
        <v>33.644239132931709</v>
      </c>
      <c r="V79" s="42">
        <v>32.976556373273681</v>
      </c>
      <c r="W79" s="42">
        <v>33.390024195748204</v>
      </c>
      <c r="X79" s="42">
        <v>33.548359472833283</v>
      </c>
      <c r="Y79" s="42">
        <v>33.644524455569538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60.255237948261517</v>
      </c>
      <c r="C83" s="29">
        <v>59.478553007302033</v>
      </c>
      <c r="D83" s="29">
        <v>58.488584583088773</v>
      </c>
      <c r="E83" s="29">
        <v>57.483235796548882</v>
      </c>
      <c r="F83" s="29">
        <v>56.398580982010373</v>
      </c>
      <c r="G83" s="29">
        <v>55.223000458772333</v>
      </c>
      <c r="H83" s="29">
        <v>53.937612516207459</v>
      </c>
      <c r="I83" s="29">
        <v>52.516312048274912</v>
      </c>
      <c r="J83" s="29">
        <v>50.814026192325805</v>
      </c>
      <c r="K83" s="29">
        <v>49.021747389588917</v>
      </c>
      <c r="L83" s="29">
        <v>47.158725107925839</v>
      </c>
      <c r="M83" s="29">
        <v>45.410613985282907</v>
      </c>
      <c r="N83" s="29">
        <v>43.542710251390879</v>
      </c>
      <c r="O83" s="29">
        <v>41.73894787738103</v>
      </c>
      <c r="P83" s="29">
        <v>39.844213262473964</v>
      </c>
      <c r="Q83" s="29">
        <v>37.799545201648165</v>
      </c>
      <c r="R83" s="29">
        <v>36.166261836463299</v>
      </c>
      <c r="S83" s="29">
        <v>34.616353269270633</v>
      </c>
      <c r="T83" s="29">
        <v>33.035821352943181</v>
      </c>
      <c r="U83" s="29">
        <v>31.448753455730845</v>
      </c>
      <c r="V83" s="29">
        <v>30.038092393476866</v>
      </c>
      <c r="W83" s="29">
        <v>29.153600051769288</v>
      </c>
      <c r="X83" s="29">
        <v>28.258175504621512</v>
      </c>
      <c r="Y83" s="29">
        <v>27.142280974812564</v>
      </c>
      <c r="DA83" s="58" t="s">
        <v>1017</v>
      </c>
    </row>
    <row r="84" spans="1:105" ht="12" customHeight="1" x14ac:dyDescent="0.25">
      <c r="A84" s="28" t="s">
        <v>47</v>
      </c>
      <c r="B84" s="29">
        <v>789.89799779531279</v>
      </c>
      <c r="C84" s="29">
        <v>781.22201373597329</v>
      </c>
      <c r="D84" s="29">
        <v>767.4270408948928</v>
      </c>
      <c r="E84" s="29">
        <v>750.31019756304806</v>
      </c>
      <c r="F84" s="29">
        <v>730.07587424463577</v>
      </c>
      <c r="G84" s="29">
        <v>710.10632326438883</v>
      </c>
      <c r="H84" s="29">
        <v>688.1374947911354</v>
      </c>
      <c r="I84" s="29">
        <v>665.7391434110823</v>
      </c>
      <c r="J84" s="29">
        <v>640.93938159838683</v>
      </c>
      <c r="K84" s="29">
        <v>615.15510056474648</v>
      </c>
      <c r="L84" s="29">
        <v>588.28207900074563</v>
      </c>
      <c r="M84" s="29">
        <v>562.37991434260107</v>
      </c>
      <c r="N84" s="29">
        <v>535.97741204341253</v>
      </c>
      <c r="O84" s="29">
        <v>509.59078104273669</v>
      </c>
      <c r="P84" s="29">
        <v>483.15551573416275</v>
      </c>
      <c r="Q84" s="29">
        <v>456.54379053884702</v>
      </c>
      <c r="R84" s="29">
        <v>438.80230792683301</v>
      </c>
      <c r="S84" s="29">
        <v>424.75914968684913</v>
      </c>
      <c r="T84" s="29">
        <v>412.65652535582643</v>
      </c>
      <c r="U84" s="29">
        <v>400.98174436634469</v>
      </c>
      <c r="V84" s="29">
        <v>390.84837367263856</v>
      </c>
      <c r="W84" s="29">
        <v>383.79507645117843</v>
      </c>
      <c r="X84" s="29">
        <v>377.51003985776305</v>
      </c>
      <c r="Y84" s="29">
        <v>370.80664861398827</v>
      </c>
      <c r="DA84" s="58" t="s">
        <v>1018</v>
      </c>
    </row>
    <row r="85" spans="1:105" ht="12" customHeight="1" x14ac:dyDescent="0.25">
      <c r="A85" s="28" t="s">
        <v>46</v>
      </c>
      <c r="B85" s="29">
        <v>1857.4926049181017</v>
      </c>
      <c r="C85" s="29">
        <v>1848.7687443882412</v>
      </c>
      <c r="D85" s="29">
        <v>1840.4869084667589</v>
      </c>
      <c r="E85" s="29">
        <v>1832.0386827900202</v>
      </c>
      <c r="F85" s="29">
        <v>1821.4223860544139</v>
      </c>
      <c r="G85" s="29">
        <v>1810.7890326865879</v>
      </c>
      <c r="H85" s="29">
        <v>1800.6071659947229</v>
      </c>
      <c r="I85" s="29">
        <v>1790.4429614091405</v>
      </c>
      <c r="J85" s="29">
        <v>1780.5091925756199</v>
      </c>
      <c r="K85" s="29">
        <v>1765.0625050563051</v>
      </c>
      <c r="L85" s="29">
        <v>1745.6371105008855</v>
      </c>
      <c r="M85" s="29">
        <v>1724.1632543233891</v>
      </c>
      <c r="N85" s="29">
        <v>1696.9454711995977</v>
      </c>
      <c r="O85" s="29">
        <v>1646.1701680461813</v>
      </c>
      <c r="P85" s="29">
        <v>1572.7513921234438</v>
      </c>
      <c r="Q85" s="29">
        <v>1476.4293840069518</v>
      </c>
      <c r="R85" s="29">
        <v>1391.6580934769245</v>
      </c>
      <c r="S85" s="29">
        <v>1305.4931998551153</v>
      </c>
      <c r="T85" s="29">
        <v>1223.1220647615216</v>
      </c>
      <c r="U85" s="29">
        <v>1137.0784901373388</v>
      </c>
      <c r="V85" s="29">
        <v>1059.3579720876116</v>
      </c>
      <c r="W85" s="29">
        <v>993.34030436022124</v>
      </c>
      <c r="X85" s="29">
        <v>935.32368447671888</v>
      </c>
      <c r="Y85" s="29">
        <v>885.98798489638762</v>
      </c>
      <c r="DA85" s="58" t="s">
        <v>1019</v>
      </c>
    </row>
    <row r="86" spans="1:105" ht="12" customHeight="1" x14ac:dyDescent="0.25">
      <c r="A86" s="28" t="s">
        <v>45</v>
      </c>
      <c r="B86" s="29">
        <v>736.18461746157845</v>
      </c>
      <c r="C86" s="29">
        <v>726.15796368161284</v>
      </c>
      <c r="D86" s="29">
        <v>716.35519348866455</v>
      </c>
      <c r="E86" s="29">
        <v>705.89146355279593</v>
      </c>
      <c r="F86" s="29">
        <v>693.63280767925642</v>
      </c>
      <c r="G86" s="29">
        <v>681.30579869873316</v>
      </c>
      <c r="H86" s="29">
        <v>669.96099491720508</v>
      </c>
      <c r="I86" s="29">
        <v>658.99434856639652</v>
      </c>
      <c r="J86" s="29">
        <v>646.36921209199488</v>
      </c>
      <c r="K86" s="29">
        <v>633.54214083332158</v>
      </c>
      <c r="L86" s="29">
        <v>619.71242771886386</v>
      </c>
      <c r="M86" s="29">
        <v>606.95895225138338</v>
      </c>
      <c r="N86" s="29">
        <v>591.75329272032138</v>
      </c>
      <c r="O86" s="29">
        <v>575.32239676821393</v>
      </c>
      <c r="P86" s="29">
        <v>559.84739178741722</v>
      </c>
      <c r="Q86" s="29">
        <v>544.78519591638371</v>
      </c>
      <c r="R86" s="29">
        <v>529.21473174632092</v>
      </c>
      <c r="S86" s="29">
        <v>517.38026563516019</v>
      </c>
      <c r="T86" s="29">
        <v>506.30787021311187</v>
      </c>
      <c r="U86" s="29">
        <v>494.89595726589135</v>
      </c>
      <c r="V86" s="29">
        <v>484.72804829379004</v>
      </c>
      <c r="W86" s="29">
        <v>478.52013701059349</v>
      </c>
      <c r="X86" s="29">
        <v>473.17006435454817</v>
      </c>
      <c r="Y86" s="29">
        <v>466.68860723201681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478.19932075417415</v>
      </c>
      <c r="C88" s="29">
        <v>469.53372887550307</v>
      </c>
      <c r="D88" s="29">
        <v>459.01105135672105</v>
      </c>
      <c r="E88" s="29">
        <v>445.97005319162827</v>
      </c>
      <c r="F88" s="29">
        <v>432.5874233610943</v>
      </c>
      <c r="G88" s="29">
        <v>419.84762062062174</v>
      </c>
      <c r="H88" s="29">
        <v>404.20516040935109</v>
      </c>
      <c r="I88" s="29">
        <v>390.26273417722302</v>
      </c>
      <c r="J88" s="29">
        <v>374.03122953912697</v>
      </c>
      <c r="K88" s="29">
        <v>348.41610465193378</v>
      </c>
      <c r="L88" s="29">
        <v>325.80733993728768</v>
      </c>
      <c r="M88" s="29">
        <v>302.40221529798771</v>
      </c>
      <c r="N88" s="29">
        <v>279.60616210354948</v>
      </c>
      <c r="O88" s="29">
        <v>262.84944295635535</v>
      </c>
      <c r="P88" s="29">
        <v>243.79112094092039</v>
      </c>
      <c r="Q88" s="29">
        <v>227.18743469189477</v>
      </c>
      <c r="R88" s="29">
        <v>210.62023454985172</v>
      </c>
      <c r="S88" s="29">
        <v>192.6410143624297</v>
      </c>
      <c r="T88" s="29">
        <v>179.89751701222988</v>
      </c>
      <c r="U88" s="29">
        <v>169.54950346857561</v>
      </c>
      <c r="V88" s="29">
        <v>159.66463204240293</v>
      </c>
      <c r="W88" s="29">
        <v>153.03306043585513</v>
      </c>
      <c r="X88" s="29">
        <v>148.20068124289489</v>
      </c>
      <c r="Y88" s="29">
        <v>143.80857179546328</v>
      </c>
      <c r="DA88" s="58" t="s">
        <v>1021</v>
      </c>
    </row>
    <row r="89" spans="1:105" ht="12" customHeight="1" x14ac:dyDescent="0.25">
      <c r="A89" s="28" t="s">
        <v>27</v>
      </c>
      <c r="B89" s="29">
        <v>375.25008280316388</v>
      </c>
      <c r="C89" s="29">
        <v>363.77248473259101</v>
      </c>
      <c r="D89" s="29">
        <v>354.3097486390875</v>
      </c>
      <c r="E89" s="29">
        <v>344.01467264051485</v>
      </c>
      <c r="F89" s="29">
        <v>334.55304306793977</v>
      </c>
      <c r="G89" s="29">
        <v>324.25151097185102</v>
      </c>
      <c r="H89" s="29">
        <v>309.80784672254941</v>
      </c>
      <c r="I89" s="29">
        <v>299.27970777561245</v>
      </c>
      <c r="J89" s="29">
        <v>287.04644145459565</v>
      </c>
      <c r="K89" s="29">
        <v>275.09933382498463</v>
      </c>
      <c r="L89" s="29">
        <v>259.44282589448028</v>
      </c>
      <c r="M89" s="29">
        <v>240.10290085702667</v>
      </c>
      <c r="N89" s="29">
        <v>226.07840625250896</v>
      </c>
      <c r="O89" s="29">
        <v>211.53851975558774</v>
      </c>
      <c r="P89" s="29">
        <v>199.45776534597098</v>
      </c>
      <c r="Q89" s="29">
        <v>190.35559938731294</v>
      </c>
      <c r="R89" s="29">
        <v>183.10186969132783</v>
      </c>
      <c r="S89" s="29">
        <v>178.67258477332055</v>
      </c>
      <c r="T89" s="29">
        <v>176.23649895120707</v>
      </c>
      <c r="U89" s="29">
        <v>174.73182456979154</v>
      </c>
      <c r="V89" s="29">
        <v>172.8726863870782</v>
      </c>
      <c r="W89" s="29">
        <v>170.786820378676</v>
      </c>
      <c r="X89" s="29">
        <v>168.88500208126189</v>
      </c>
      <c r="Y89" s="29">
        <v>166.94997674524305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69.024378507527956</v>
      </c>
      <c r="C91" s="31">
        <v>68.350082481264465</v>
      </c>
      <c r="D91" s="31">
        <v>67.488077791252934</v>
      </c>
      <c r="E91" s="31">
        <v>66.126426705001222</v>
      </c>
      <c r="F91" s="31">
        <v>64.707893900790481</v>
      </c>
      <c r="G91" s="31">
        <v>63.210557923391264</v>
      </c>
      <c r="H91" s="31">
        <v>61.76584983333295</v>
      </c>
      <c r="I91" s="31">
        <v>60.007712336738471</v>
      </c>
      <c r="J91" s="31">
        <v>58.038703251816749</v>
      </c>
      <c r="K91" s="31">
        <v>55.670797680637108</v>
      </c>
      <c r="L91" s="31">
        <v>52.883705525702162</v>
      </c>
      <c r="M91" s="31">
        <v>50.394579392781196</v>
      </c>
      <c r="N91" s="31">
        <v>48.098181207367638</v>
      </c>
      <c r="O91" s="31">
        <v>46.433292406078507</v>
      </c>
      <c r="P91" s="31">
        <v>44.510754453505626</v>
      </c>
      <c r="Q91" s="31">
        <v>41.534826949578289</v>
      </c>
      <c r="R91" s="31">
        <v>38.395314497827385</v>
      </c>
      <c r="S91" s="31">
        <v>35.333367682776334</v>
      </c>
      <c r="T91" s="31">
        <v>32.090049200590109</v>
      </c>
      <c r="U91" s="31">
        <v>29.087621444543245</v>
      </c>
      <c r="V91" s="31">
        <v>26.567035027279434</v>
      </c>
      <c r="W91" s="31">
        <v>24.792139415324623</v>
      </c>
      <c r="X91" s="31">
        <v>23.158879683257151</v>
      </c>
      <c r="Y91" s="31">
        <v>21.142755136803629</v>
      </c>
      <c r="DA91" s="59" t="s">
        <v>1023</v>
      </c>
    </row>
    <row r="92" spans="1:105" ht="12" customHeight="1" x14ac:dyDescent="0.25">
      <c r="A92" s="32" t="s">
        <v>25</v>
      </c>
      <c r="B92" s="33">
        <v>8819.8115369192492</v>
      </c>
      <c r="C92" s="33">
        <v>8761.1150236523063</v>
      </c>
      <c r="D92" s="33">
        <v>8708.6883170973797</v>
      </c>
      <c r="E92" s="33">
        <v>8668.0803724329053</v>
      </c>
      <c r="F92" s="33">
        <v>8629.5861134958614</v>
      </c>
      <c r="G92" s="33">
        <v>8592.9706921522229</v>
      </c>
      <c r="H92" s="33">
        <v>8555.8479201653008</v>
      </c>
      <c r="I92" s="33">
        <v>8510.3017940279078</v>
      </c>
      <c r="J92" s="33">
        <v>8451.2614369901075</v>
      </c>
      <c r="K92" s="33">
        <v>8385.9734439037857</v>
      </c>
      <c r="L92" s="33">
        <v>8295.7467973549628</v>
      </c>
      <c r="M92" s="33">
        <v>8199.4519075153348</v>
      </c>
      <c r="N92" s="33">
        <v>8079.4118255938702</v>
      </c>
      <c r="O92" s="33">
        <v>7952.4930517063776</v>
      </c>
      <c r="P92" s="33">
        <v>7833.927894657103</v>
      </c>
      <c r="Q92" s="33">
        <v>7723.7396509680311</v>
      </c>
      <c r="R92" s="33">
        <v>7617.9282236955596</v>
      </c>
      <c r="S92" s="33">
        <v>7485.1176560023423</v>
      </c>
      <c r="T92" s="33">
        <v>7353.7681811719458</v>
      </c>
      <c r="U92" s="33">
        <v>7235.4810760752043</v>
      </c>
      <c r="V92" s="33">
        <v>7114.7477915742029</v>
      </c>
      <c r="W92" s="33">
        <v>7009.5506618016134</v>
      </c>
      <c r="X92" s="33">
        <v>6910.0723575175698</v>
      </c>
      <c r="Y92" s="33">
        <v>6795.6491212873025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50.181323700163674</v>
      </c>
      <c r="D96" s="29">
        <v>47.465964240424192</v>
      </c>
      <c r="E96" s="29">
        <v>45.583252399722213</v>
      </c>
      <c r="F96" s="29">
        <v>44.055273593671785</v>
      </c>
      <c r="G96" s="29">
        <v>42.508904504739739</v>
      </c>
      <c r="H96" s="29">
        <v>41.261677854910054</v>
      </c>
      <c r="I96" s="29">
        <v>39.240577030447056</v>
      </c>
      <c r="J96" s="29">
        <v>37.061126521110182</v>
      </c>
      <c r="K96" s="29">
        <v>34.924795798434481</v>
      </c>
      <c r="L96" s="29">
        <v>32.782985579199668</v>
      </c>
      <c r="M96" s="29">
        <v>31.173029486867808</v>
      </c>
      <c r="N96" s="29">
        <v>29.66423932333857</v>
      </c>
      <c r="O96" s="29">
        <v>28.346048548505753</v>
      </c>
      <c r="P96" s="29">
        <v>26.861027997778429</v>
      </c>
      <c r="Q96" s="29">
        <v>24.8984287261055</v>
      </c>
      <c r="R96" s="29">
        <v>24.22589606021943</v>
      </c>
      <c r="S96" s="29">
        <v>23.768829281243086</v>
      </c>
      <c r="T96" s="29">
        <v>23.300287213580322</v>
      </c>
      <c r="U96" s="29">
        <v>22.813270841776994</v>
      </c>
      <c r="V96" s="29">
        <v>22.811603781815077</v>
      </c>
      <c r="W96" s="29">
        <v>21.990386045669734</v>
      </c>
      <c r="X96" s="29">
        <v>21.169168309524391</v>
      </c>
      <c r="Y96" s="29">
        <v>20.347950573379045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669.52486118145634</v>
      </c>
      <c r="D97" s="29">
        <v>601.14487325292475</v>
      </c>
      <c r="E97" s="29">
        <v>554.51774421264804</v>
      </c>
      <c r="F97" s="29">
        <v>526.64392967307651</v>
      </c>
      <c r="G97" s="29">
        <v>509.88739319408302</v>
      </c>
      <c r="H97" s="29">
        <v>485.33915831041202</v>
      </c>
      <c r="I97" s="29">
        <v>467.16108042321605</v>
      </c>
      <c r="J97" s="29">
        <v>443.58399392167064</v>
      </c>
      <c r="K97" s="29">
        <v>424.77384441968547</v>
      </c>
      <c r="L97" s="29">
        <v>404.64527074182536</v>
      </c>
      <c r="M97" s="29">
        <v>391.5165094696078</v>
      </c>
      <c r="N97" s="29">
        <v>390.06080903774341</v>
      </c>
      <c r="O97" s="29">
        <v>387.7564068032579</v>
      </c>
      <c r="P97" s="29">
        <v>385.05485630685445</v>
      </c>
      <c r="Q97" s="29">
        <v>380.81308229490782</v>
      </c>
      <c r="R97" s="29">
        <v>376.18233815019494</v>
      </c>
      <c r="S97" s="29">
        <v>370.35363648952062</v>
      </c>
      <c r="T97" s="29">
        <v>363.78594837672171</v>
      </c>
      <c r="U97" s="29">
        <v>357.28757455353576</v>
      </c>
      <c r="V97" s="29">
        <v>350.99767452818634</v>
      </c>
      <c r="W97" s="29">
        <v>347.48769778290449</v>
      </c>
      <c r="X97" s="29">
        <v>343.97772103762259</v>
      </c>
      <c r="Y97" s="29">
        <v>340.46774429234074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1807.5432022655457</v>
      </c>
      <c r="D98" s="29">
        <v>1793.4087168704386</v>
      </c>
      <c r="E98" s="29">
        <v>1785.3861812826494</v>
      </c>
      <c r="F98" s="29">
        <v>1764.6197887944563</v>
      </c>
      <c r="G98" s="29">
        <v>1753.694807599134</v>
      </c>
      <c r="H98" s="29">
        <v>1742.4665253323724</v>
      </c>
      <c r="I98" s="29">
        <v>1735.6733343081214</v>
      </c>
      <c r="J98" s="29">
        <v>1725.8177562304818</v>
      </c>
      <c r="K98" s="29">
        <v>1677.2865343805688</v>
      </c>
      <c r="L98" s="29">
        <v>1615.0319922280589</v>
      </c>
      <c r="M98" s="29">
        <v>1544.1128057915007</v>
      </c>
      <c r="N98" s="29">
        <v>1453.1062210452201</v>
      </c>
      <c r="O98" s="29">
        <v>1307.7757669015893</v>
      </c>
      <c r="P98" s="29">
        <v>1075.3033513234116</v>
      </c>
      <c r="Q98" s="29">
        <v>921.27664184863863</v>
      </c>
      <c r="R98" s="29">
        <v>870.35239921204402</v>
      </c>
      <c r="S98" s="29">
        <v>806.14256066899054</v>
      </c>
      <c r="T98" s="29">
        <v>792.55638410848678</v>
      </c>
      <c r="U98" s="29">
        <v>774.71399394607556</v>
      </c>
      <c r="V98" s="29">
        <v>766.24474594368496</v>
      </c>
      <c r="W98" s="29">
        <v>758.5822984842481</v>
      </c>
      <c r="X98" s="29">
        <v>750.91985102481124</v>
      </c>
      <c r="Y98" s="29">
        <v>743.25740356537437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671.38903363676548</v>
      </c>
      <c r="D99" s="29">
        <v>649.14576683686312</v>
      </c>
      <c r="E99" s="29">
        <v>630.68408691578725</v>
      </c>
      <c r="F99" s="29">
        <v>613.03642876099889</v>
      </c>
      <c r="G99" s="29">
        <v>595.25146832985774</v>
      </c>
      <c r="H99" s="29">
        <v>577.6640440078869</v>
      </c>
      <c r="I99" s="29">
        <v>562.47124628242443</v>
      </c>
      <c r="J99" s="29">
        <v>549.4781036104041</v>
      </c>
      <c r="K99" s="29">
        <v>535.24206229115055</v>
      </c>
      <c r="L99" s="29">
        <v>522.28554982361811</v>
      </c>
      <c r="M99" s="29">
        <v>503.45671686204906</v>
      </c>
      <c r="N99" s="29">
        <v>499.82415212092377</v>
      </c>
      <c r="O99" s="29">
        <v>488.29407852108091</v>
      </c>
      <c r="P99" s="29">
        <v>485.40673510147576</v>
      </c>
      <c r="Q99" s="29">
        <v>477.16032479542258</v>
      </c>
      <c r="R99" s="29">
        <v>472.54405179585859</v>
      </c>
      <c r="S99" s="29">
        <v>466.39830683651422</v>
      </c>
      <c r="T99" s="29">
        <v>458.43453227215025</v>
      </c>
      <c r="U99" s="29">
        <v>450.96313102551494</v>
      </c>
      <c r="V99" s="29">
        <v>443.58432390266364</v>
      </c>
      <c r="W99" s="29">
        <v>440.92281795924765</v>
      </c>
      <c r="X99" s="29">
        <v>438.26131201583166</v>
      </c>
      <c r="Y99" s="29">
        <v>435.59980607241567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436.96893896628325</v>
      </c>
      <c r="D101" s="29">
        <v>418.5408471524691</v>
      </c>
      <c r="E101" s="29">
        <v>401.78981481527717</v>
      </c>
      <c r="F101" s="29">
        <v>385.23228033469672</v>
      </c>
      <c r="G101" s="29">
        <v>369.59892500245115</v>
      </c>
      <c r="H101" s="29">
        <v>347.55427706933887</v>
      </c>
      <c r="I101" s="29">
        <v>325.10900814822747</v>
      </c>
      <c r="J101" s="29">
        <v>303.30787427479765</v>
      </c>
      <c r="K101" s="29">
        <v>279.82015524377039</v>
      </c>
      <c r="L101" s="29">
        <v>261.3599538824941</v>
      </c>
      <c r="M101" s="29">
        <v>243.03463534314062</v>
      </c>
      <c r="N101" s="29">
        <v>229.0750366194865</v>
      </c>
      <c r="O101" s="29">
        <v>220.79237933558491</v>
      </c>
      <c r="P101" s="29">
        <v>191.55006725048739</v>
      </c>
      <c r="Q101" s="29">
        <v>174.01219718077786</v>
      </c>
      <c r="R101" s="29">
        <v>156.02706913798019</v>
      </c>
      <c r="S101" s="29">
        <v>152.46922358400818</v>
      </c>
      <c r="T101" s="29">
        <v>148.28612224964169</v>
      </c>
      <c r="U101" s="29">
        <v>144.32861293248394</v>
      </c>
      <c r="V101" s="29">
        <v>142.62672566706146</v>
      </c>
      <c r="W101" s="29">
        <v>139.77419115372024</v>
      </c>
      <c r="X101" s="29">
        <v>136.92165664037901</v>
      </c>
      <c r="Y101" s="29">
        <v>134.06912212703776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346.42789518003758</v>
      </c>
      <c r="D102" s="29">
        <v>335.02601418539808</v>
      </c>
      <c r="E102" s="29">
        <v>324.42031471717843</v>
      </c>
      <c r="F102" s="29">
        <v>315.89477515901984</v>
      </c>
      <c r="G102" s="29">
        <v>304.12138304592628</v>
      </c>
      <c r="H102" s="29">
        <v>288.66120713848176</v>
      </c>
      <c r="I102" s="29">
        <v>277.70584279687546</v>
      </c>
      <c r="J102" s="29">
        <v>262.30613606806628</v>
      </c>
      <c r="K102" s="29">
        <v>248.06640134740925</v>
      </c>
      <c r="L102" s="29">
        <v>225.89541172256585</v>
      </c>
      <c r="M102" s="29">
        <v>212.16212078682287</v>
      </c>
      <c r="N102" s="29">
        <v>203.14712561479396</v>
      </c>
      <c r="O102" s="29">
        <v>187.67856001418536</v>
      </c>
      <c r="P102" s="29">
        <v>178.7588419898473</v>
      </c>
      <c r="Q102" s="29">
        <v>177.53378038873637</v>
      </c>
      <c r="R102" s="29">
        <v>176.88120153984468</v>
      </c>
      <c r="S102" s="29">
        <v>175.65030156252956</v>
      </c>
      <c r="T102" s="29">
        <v>173.49064162733876</v>
      </c>
      <c r="U102" s="29">
        <v>171.0518948374567</v>
      </c>
      <c r="V102" s="29">
        <v>168.77413908247672</v>
      </c>
      <c r="W102" s="29">
        <v>167.08639769165197</v>
      </c>
      <c r="X102" s="29">
        <v>165.39865630082718</v>
      </c>
      <c r="Y102" s="29">
        <v>163.71091491000243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66.550590405436992</v>
      </c>
      <c r="D104" s="31">
        <v>65.634131760746527</v>
      </c>
      <c r="E104" s="31">
        <v>63.463688267257481</v>
      </c>
      <c r="F104" s="31">
        <v>62.391711591877034</v>
      </c>
      <c r="G104" s="31">
        <v>60.808205412971624</v>
      </c>
      <c r="H104" s="31">
        <v>59.39679567207083</v>
      </c>
      <c r="I104" s="31">
        <v>56.944724032364803</v>
      </c>
      <c r="J104" s="31">
        <v>54.542882998122046</v>
      </c>
      <c r="K104" s="31">
        <v>51.161029535696599</v>
      </c>
      <c r="L104" s="31">
        <v>47.826720343288933</v>
      </c>
      <c r="M104" s="31">
        <v>46.445821554270353</v>
      </c>
      <c r="N104" s="31">
        <v>44.269986954159322</v>
      </c>
      <c r="O104" s="31">
        <v>42.421003155359053</v>
      </c>
      <c r="P104" s="31">
        <v>38.159668004310511</v>
      </c>
      <c r="Q104" s="31">
        <v>33.465145181983708</v>
      </c>
      <c r="R104" s="31">
        <v>27.913208712947334</v>
      </c>
      <c r="S104" s="31">
        <v>22.161189468957907</v>
      </c>
      <c r="T104" s="31">
        <v>17.37795122085371</v>
      </c>
      <c r="U104" s="31">
        <v>13.910669718226806</v>
      </c>
      <c r="V104" s="31">
        <v>12.414428584560143</v>
      </c>
      <c r="W104" s="31">
        <v>11.669562869486533</v>
      </c>
      <c r="X104" s="31">
        <v>10.924697154412925</v>
      </c>
      <c r="Y104" s="31">
        <v>10.179831439339315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8521.5582288975875</v>
      </c>
      <c r="D105" s="33">
        <v>8513.0793186916089</v>
      </c>
      <c r="E105" s="33">
        <v>8506.2948051384865</v>
      </c>
      <c r="F105" s="33">
        <v>8498.3915961792682</v>
      </c>
      <c r="G105" s="33">
        <v>8484.7998216419455</v>
      </c>
      <c r="H105" s="33">
        <v>8460.2836571741409</v>
      </c>
      <c r="I105" s="33">
        <v>8373.4935326394516</v>
      </c>
      <c r="J105" s="33">
        <v>8242.9698115953397</v>
      </c>
      <c r="K105" s="33">
        <v>8116.9805953476753</v>
      </c>
      <c r="L105" s="33">
        <v>7957.0656296663956</v>
      </c>
      <c r="M105" s="33">
        <v>7788.8018481784666</v>
      </c>
      <c r="N105" s="33">
        <v>7625.1766137261957</v>
      </c>
      <c r="O105" s="33">
        <v>7504.9949701012401</v>
      </c>
      <c r="P105" s="33">
        <v>7439.1252284922493</v>
      </c>
      <c r="Q105" s="33">
        <v>7390.2379470239857</v>
      </c>
      <c r="R105" s="33">
        <v>7274.3545239602654</v>
      </c>
      <c r="S105" s="33">
        <v>7135.2800209142324</v>
      </c>
      <c r="T105" s="33">
        <v>6982.10551981143</v>
      </c>
      <c r="U105" s="33">
        <v>6830.1531881504234</v>
      </c>
      <c r="V105" s="33">
        <v>6683.0124368796169</v>
      </c>
      <c r="W105" s="33">
        <v>6616.1823125108203</v>
      </c>
      <c r="X105" s="33">
        <v>6549.3521881420247</v>
      </c>
      <c r="Y105" s="33">
        <v>6482.5220637732282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1.1054362919454366</v>
      </c>
      <c r="C109" s="43">
        <f>C31/RES_summary!C$6</f>
        <v>1.1255606702264775</v>
      </c>
      <c r="D109" s="43">
        <f>D31/RES_summary!D$6</f>
        <v>1.1482762142367342</v>
      </c>
      <c r="E109" s="43">
        <f>E31/RES_summary!E$6</f>
        <v>1.1645295743664703</v>
      </c>
      <c r="F109" s="43">
        <f>F31/RES_summary!F$6</f>
        <v>1.181792073520965</v>
      </c>
      <c r="G109" s="43">
        <f>G31/RES_summary!G$6</f>
        <v>1.2005069455816701</v>
      </c>
      <c r="H109" s="43">
        <f>H31/RES_summary!H$6</f>
        <v>1.2207517316550052</v>
      </c>
      <c r="I109" s="43">
        <f>I31/RES_summary!I$6</f>
        <v>1.2452756807811707</v>
      </c>
      <c r="J109" s="43">
        <f>J31/RES_summary!J$6</f>
        <v>1.2798791672633294</v>
      </c>
      <c r="K109" s="43">
        <f>K31/RES_summary!K$6</f>
        <v>1.318132181020333</v>
      </c>
      <c r="L109" s="43">
        <f>L31/RES_summary!L$6</f>
        <v>1.3569794351233366</v>
      </c>
      <c r="M109" s="43">
        <f>M31/RES_summary!M$6</f>
        <v>1.3937562482959194</v>
      </c>
      <c r="N109" s="43">
        <f>N31/RES_summary!N$6</f>
        <v>1.4354985809496477</v>
      </c>
      <c r="O109" s="43">
        <f>O31/RES_summary!O$6</f>
        <v>1.4674542925402183</v>
      </c>
      <c r="P109" s="43">
        <f>P31/RES_summary!P$6</f>
        <v>1.4995459608678807</v>
      </c>
      <c r="Q109" s="43">
        <f>Q31/RES_summary!Q$6</f>
        <v>1.5270118339766101</v>
      </c>
      <c r="R109" s="43">
        <f>R31/RES_summary!R$6</f>
        <v>1.5360610536128441</v>
      </c>
      <c r="S109" s="43">
        <f>S31/RES_summary!S$6</f>
        <v>1.5450080673294959</v>
      </c>
      <c r="T109" s="43">
        <f>T31/RES_summary!T$6</f>
        <v>1.5513968293857721</v>
      </c>
      <c r="U109" s="43">
        <f>U31/RES_summary!U$6</f>
        <v>1.5615833001195696</v>
      </c>
      <c r="V109" s="43">
        <f>V31/RES_summary!V$6</f>
        <v>1.5687671232876712</v>
      </c>
      <c r="W109" s="43">
        <f>W31/RES_summary!W$6</f>
        <v>1.5745618770861598</v>
      </c>
      <c r="X109" s="43">
        <f>X31/RES_summary!X$6</f>
        <v>1.5805496828752643</v>
      </c>
      <c r="Y109" s="43">
        <f>Y31/RES_summary!Y$6</f>
        <v>1.5854869317500033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0.88983359199221801</v>
      </c>
      <c r="C110" s="43">
        <f>C32/RES_summary!C$6</f>
        <v>0.89326459215614062</v>
      </c>
      <c r="D110" s="43">
        <f>D32/RES_summary!D$6</f>
        <v>0.89698866371952557</v>
      </c>
      <c r="E110" s="43">
        <f>E32/RES_summary!E$6</f>
        <v>0.90247767631011477</v>
      </c>
      <c r="F110" s="43">
        <f>F32/RES_summary!F$6</f>
        <v>0.91410109132682371</v>
      </c>
      <c r="G110" s="43">
        <f>G32/RES_summary!G$6</f>
        <v>0.92047647188659232</v>
      </c>
      <c r="H110" s="43">
        <f>H32/RES_summary!H$6</f>
        <v>0.9254878520445835</v>
      </c>
      <c r="I110" s="43">
        <f>I32/RES_summary!I$6</f>
        <v>0.92823062872858342</v>
      </c>
      <c r="J110" s="43">
        <f>J32/RES_summary!J$6</f>
        <v>0.93047344339204496</v>
      </c>
      <c r="K110" s="43">
        <f>K32/RES_summary!K$6</f>
        <v>0.93416407061266871</v>
      </c>
      <c r="L110" s="43">
        <f>L32/RES_summary!L$6</f>
        <v>0.93800294535317941</v>
      </c>
      <c r="M110" s="43">
        <f>M32/RES_summary!M$6</f>
        <v>0.94113942950623852</v>
      </c>
      <c r="N110" s="43">
        <f>N32/RES_summary!N$6</f>
        <v>0.94517682324053698</v>
      </c>
      <c r="O110" s="43">
        <f>O32/RES_summary!O$6</f>
        <v>0.94953621977007474</v>
      </c>
      <c r="P110" s="43">
        <f>P32/RES_summary!P$6</f>
        <v>0.95463846377373107</v>
      </c>
      <c r="Q110" s="43">
        <f>Q32/RES_summary!Q$6</f>
        <v>0.96182644273676643</v>
      </c>
      <c r="R110" s="43">
        <f>R32/RES_summary!R$6</f>
        <v>0.96611502024450646</v>
      </c>
      <c r="S110" s="43">
        <f>S32/RES_summary!S$6</f>
        <v>0.97024354613640329</v>
      </c>
      <c r="T110" s="43">
        <f>T32/RES_summary!T$6</f>
        <v>0.97394295407426024</v>
      </c>
      <c r="U110" s="43">
        <f>U32/RES_summary!U$6</f>
        <v>0.97791948983658827</v>
      </c>
      <c r="V110" s="43">
        <f>V32/RES_summary!V$6</f>
        <v>0.98142182333490791</v>
      </c>
      <c r="W110" s="43">
        <f>W32/RES_summary!W$6</f>
        <v>0.98477543413250956</v>
      </c>
      <c r="X110" s="43">
        <f>X32/RES_summary!X$6</f>
        <v>0.98803522059336013</v>
      </c>
      <c r="Y110" s="43">
        <f>Y32/RES_summary!Y$6</f>
        <v>0.9910715476132278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0.11148074167031759</v>
      </c>
      <c r="C111" s="43">
        <f>C33/RES_summary!C$6</f>
        <v>0.12533971644264408</v>
      </c>
      <c r="D111" s="43">
        <f>D33/RES_summary!D$6</f>
        <v>0.13594053194438366</v>
      </c>
      <c r="E111" s="43">
        <f>E33/RES_summary!E$6</f>
        <v>0.14743766010101741</v>
      </c>
      <c r="F111" s="43">
        <f>F33/RES_summary!F$6</f>
        <v>0.1606476163124641</v>
      </c>
      <c r="G111" s="43">
        <f>G33/RES_summary!G$6</f>
        <v>0.17401334292162993</v>
      </c>
      <c r="H111" s="43">
        <f>H33/RES_summary!H$6</f>
        <v>0.18514116943848669</v>
      </c>
      <c r="I111" s="43">
        <f>I33/RES_summary!I$6</f>
        <v>0.19725117890950003</v>
      </c>
      <c r="J111" s="43">
        <f>J33/RES_summary!J$6</f>
        <v>0.20714767915226151</v>
      </c>
      <c r="K111" s="43">
        <f>K33/RES_summary!K$6</f>
        <v>0.2203195658727766</v>
      </c>
      <c r="L111" s="43">
        <f>L33/RES_summary!L$6</f>
        <v>0.23072371535265346</v>
      </c>
      <c r="M111" s="43">
        <f>M33/RES_summary!M$6</f>
        <v>0.23791563339868346</v>
      </c>
      <c r="N111" s="43">
        <f>N33/RES_summary!N$6</f>
        <v>0.24311361969450557</v>
      </c>
      <c r="O111" s="43">
        <f>O33/RES_summary!O$6</f>
        <v>0.24607486604330278</v>
      </c>
      <c r="P111" s="43">
        <f>P33/RES_summary!P$6</f>
        <v>0.2510957477721813</v>
      </c>
      <c r="Q111" s="43">
        <f>Q33/RES_summary!Q$6</f>
        <v>0.25684133662505648</v>
      </c>
      <c r="R111" s="43">
        <f>R33/RES_summary!R$6</f>
        <v>0.25943292919196059</v>
      </c>
      <c r="S111" s="43">
        <f>S33/RES_summary!S$6</f>
        <v>0.26195381998953426</v>
      </c>
      <c r="T111" s="43">
        <f>T33/RES_summary!T$6</f>
        <v>0.26396305836526984</v>
      </c>
      <c r="U111" s="43">
        <f>U33/RES_summary!U$6</f>
        <v>0.26672479075328814</v>
      </c>
      <c r="V111" s="43">
        <f>V33/RES_summary!V$6</f>
        <v>0.26894662257912139</v>
      </c>
      <c r="W111" s="43">
        <f>W33/RES_summary!W$6</f>
        <v>0.27098600541756057</v>
      </c>
      <c r="X111" s="43">
        <f>X33/RES_summary!X$6</f>
        <v>0.27304788235020794</v>
      </c>
      <c r="Y111" s="43">
        <f>Y33/RES_summary!Y$6</f>
        <v>0.27496877930412289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8.099117094505788E-2</v>
      </c>
      <c r="C112" s="43">
        <f>C34/RES_summary!C$6</f>
        <v>9.0694163137543735E-2</v>
      </c>
      <c r="D112" s="43">
        <f>D34/RES_summary!D$6</f>
        <v>9.797785267212325E-2</v>
      </c>
      <c r="E112" s="43">
        <f>E34/RES_summary!E$6</f>
        <v>0.10511310187128239</v>
      </c>
      <c r="F112" s="43">
        <f>F34/RES_summary!F$6</f>
        <v>0.11379236071223435</v>
      </c>
      <c r="G112" s="43">
        <f>G34/RES_summary!G$6</f>
        <v>0.12189478031171458</v>
      </c>
      <c r="H112" s="43">
        <f>H34/RES_summary!H$6</f>
        <v>0.12743574417214584</v>
      </c>
      <c r="I112" s="43">
        <f>I34/RES_summary!I$6</f>
        <v>0.13171839515518546</v>
      </c>
      <c r="J112" s="43">
        <f>J34/RES_summary!J$6</f>
        <v>0.13685057518291976</v>
      </c>
      <c r="K112" s="43">
        <f>K34/RES_summary!K$6</f>
        <v>0.14176799651626301</v>
      </c>
      <c r="L112" s="43">
        <f>L34/RES_summary!L$6</f>
        <v>0.14753063693262505</v>
      </c>
      <c r="M112" s="43">
        <f>M34/RES_summary!M$6</f>
        <v>0.15156256086002518</v>
      </c>
      <c r="N112" s="43">
        <f>N34/RES_summary!N$6</f>
        <v>0.1592780382027488</v>
      </c>
      <c r="O112" s="43">
        <f>O34/RES_summary!O$6</f>
        <v>0.16895074011465072</v>
      </c>
      <c r="P112" s="43">
        <f>P34/RES_summary!P$6</f>
        <v>0.17844343277799302</v>
      </c>
      <c r="Q112" s="43">
        <f>Q34/RES_summary!Q$6</f>
        <v>0.18641700569097211</v>
      </c>
      <c r="R112" s="43">
        <f>R34/RES_summary!R$6</f>
        <v>0.19272433215591359</v>
      </c>
      <c r="S112" s="43">
        <f>S34/RES_summary!S$6</f>
        <v>0.19842360020931449</v>
      </c>
      <c r="T112" s="43">
        <f>T34/RES_summary!T$6</f>
        <v>0.20364494984398232</v>
      </c>
      <c r="U112" s="43">
        <f>U34/RES_summary!U$6</f>
        <v>0.20914707054603426</v>
      </c>
      <c r="V112" s="43">
        <f>V34/RES_summary!V$6</f>
        <v>0.21454888993859234</v>
      </c>
      <c r="W112" s="43">
        <f>W34/RES_summary!W$6</f>
        <v>0.22036890113656102</v>
      </c>
      <c r="X112" s="43">
        <f>X34/RES_summary!X$6</f>
        <v>0.22642473805264504</v>
      </c>
      <c r="Y112" s="43">
        <f>Y34/RES_summary!Y$6</f>
        <v>0.23220198123647287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0.37246428965930534</v>
      </c>
      <c r="C114" s="43">
        <f>C36/RES_summary!C$6</f>
        <v>0.42331855237281474</v>
      </c>
      <c r="D114" s="43">
        <f>D36/RES_summary!D$6</f>
        <v>0.47312153766478582</v>
      </c>
      <c r="E114" s="43">
        <f>E36/RES_summary!E$6</f>
        <v>0.53867044723395141</v>
      </c>
      <c r="F114" s="43">
        <f>F36/RES_summary!F$6</f>
        <v>0.60158660352282467</v>
      </c>
      <c r="G114" s="43">
        <f>G36/RES_summary!G$6</f>
        <v>0.64913400894056372</v>
      </c>
      <c r="H114" s="43">
        <f>H36/RES_summary!H$6</f>
        <v>0.70609704396731632</v>
      </c>
      <c r="I114" s="43">
        <f>I36/RES_summary!I$6</f>
        <v>0.72512232001881505</v>
      </c>
      <c r="J114" s="43">
        <f>J36/RES_summary!J$6</f>
        <v>0.74017620203697576</v>
      </c>
      <c r="K114" s="43">
        <f>K36/RES_summary!K$6</f>
        <v>0.81335126402360292</v>
      </c>
      <c r="L114" s="43">
        <f>L36/RES_summary!L$6</f>
        <v>0.87756059881998261</v>
      </c>
      <c r="M114" s="43">
        <f>M36/RES_summary!M$6</f>
        <v>0.94580036611969565</v>
      </c>
      <c r="N114" s="43">
        <f>N36/RES_summary!N$6</f>
        <v>1.0467860477460535</v>
      </c>
      <c r="O114" s="43">
        <f>O36/RES_summary!O$6</f>
        <v>1.1272631801009769</v>
      </c>
      <c r="P114" s="43">
        <f>P36/RES_summary!P$6</f>
        <v>1.2011826137733468</v>
      </c>
      <c r="Q114" s="43">
        <f>Q36/RES_summary!Q$6</f>
        <v>1.3205066100327574</v>
      </c>
      <c r="R114" s="43">
        <f>R36/RES_summary!R$6</f>
        <v>1.4837597350197551</v>
      </c>
      <c r="S114" s="43">
        <f>S36/RES_summary!S$6</f>
        <v>1.6538589938182029</v>
      </c>
      <c r="T114" s="43">
        <f>T36/RES_summary!T$6</f>
        <v>1.7684240413972117</v>
      </c>
      <c r="U114" s="43">
        <f>U36/RES_summary!U$6</f>
        <v>1.8405009536791284</v>
      </c>
      <c r="V114" s="43">
        <f>V36/RES_summary!V$6</f>
        <v>1.9488048219708209</v>
      </c>
      <c r="W114" s="43">
        <f>W36/RES_summary!W$6</f>
        <v>2.0340591581767971</v>
      </c>
      <c r="X114" s="43">
        <f>X36/RES_summary!X$6</f>
        <v>2.1139722909255378</v>
      </c>
      <c r="Y114" s="43">
        <f>Y36/RES_summary!Y$6</f>
        <v>2.1885749805725618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0.17091027221643126</v>
      </c>
      <c r="C115" s="43">
        <f>C37/RES_summary!C$6</f>
        <v>0.2291416274337375</v>
      </c>
      <c r="D115" s="43">
        <f>D37/RES_summary!D$6</f>
        <v>0.27071542250113756</v>
      </c>
      <c r="E115" s="43">
        <f>E37/RES_summary!E$6</f>
        <v>0.32332020701727576</v>
      </c>
      <c r="F115" s="43">
        <f>F37/RES_summary!F$6</f>
        <v>0.37480714504709034</v>
      </c>
      <c r="G115" s="43">
        <f>G37/RES_summary!G$6</f>
        <v>0.43803502945680572</v>
      </c>
      <c r="H115" s="43">
        <f>H37/RES_summary!H$6</f>
        <v>0.49012429549283915</v>
      </c>
      <c r="I115" s="43">
        <f>I37/RES_summary!I$6</f>
        <v>0.52759555437334793</v>
      </c>
      <c r="J115" s="43">
        <f>J37/RES_summary!J$6</f>
        <v>0.56584485826005804</v>
      </c>
      <c r="K115" s="43">
        <f>K37/RES_summary!K$6</f>
        <v>0.59519406286937659</v>
      </c>
      <c r="L115" s="43">
        <f>L37/RES_summary!L$6</f>
        <v>0.63834488749210605</v>
      </c>
      <c r="M115" s="43">
        <f>M37/RES_summary!M$6</f>
        <v>0.70106943484752249</v>
      </c>
      <c r="N115" s="43">
        <f>N37/RES_summary!N$6</f>
        <v>0.76345428794783043</v>
      </c>
      <c r="O115" s="43">
        <f>O37/RES_summary!O$6</f>
        <v>0.82749972103378056</v>
      </c>
      <c r="P115" s="43">
        <f>P37/RES_summary!P$6</f>
        <v>0.90408983088731143</v>
      </c>
      <c r="Q115" s="43">
        <f>Q37/RES_summary!Q$6</f>
        <v>0.98816016537561047</v>
      </c>
      <c r="R115" s="43">
        <f>R37/RES_summary!R$6</f>
        <v>1.0719294290975103</v>
      </c>
      <c r="S115" s="43">
        <f>S37/RES_summary!S$6</f>
        <v>1.155757357689926</v>
      </c>
      <c r="T115" s="43">
        <f>T37/RES_summary!T$6</f>
        <v>1.2256397470011267</v>
      </c>
      <c r="U115" s="43">
        <f>U37/RES_summary!U$6</f>
        <v>1.279853368839784</v>
      </c>
      <c r="V115" s="43">
        <f>V37/RES_summary!V$6</f>
        <v>1.3230894358238094</v>
      </c>
      <c r="W115" s="43">
        <f>W37/RES_summary!W$6</f>
        <v>1.4120301802376261</v>
      </c>
      <c r="X115" s="43">
        <f>X37/RES_summary!X$6</f>
        <v>1.4826377796544712</v>
      </c>
      <c r="Y115" s="43">
        <f>Y37/RES_summary!Y$6</f>
        <v>1.5379009834507853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13.388006446500237</v>
      </c>
      <c r="C117" s="44">
        <f>C39/RES_summary!C$6</f>
        <v>13.860597061590699</v>
      </c>
      <c r="D117" s="44">
        <f>D39/RES_summary!D$6</f>
        <v>14.271434077666278</v>
      </c>
      <c r="E117" s="44">
        <f>E39/RES_summary!E$6</f>
        <v>14.727918052510864</v>
      </c>
      <c r="F117" s="44">
        <f>F39/RES_summary!F$6</f>
        <v>15.099079235675347</v>
      </c>
      <c r="G117" s="44">
        <f>G39/RES_summary!G$6</f>
        <v>15.464771261388856</v>
      </c>
      <c r="H117" s="44">
        <f>H39/RES_summary!H$6</f>
        <v>15.81231526048715</v>
      </c>
      <c r="I117" s="44">
        <f>I39/RES_summary!I$6</f>
        <v>16.229945474918868</v>
      </c>
      <c r="J117" s="44">
        <f>J39/RES_summary!J$6</f>
        <v>16.712436269089082</v>
      </c>
      <c r="K117" s="44">
        <f>K39/RES_summary!K$6</f>
        <v>17.083138987216696</v>
      </c>
      <c r="L117" s="44">
        <f>L39/RES_summary!L$6</f>
        <v>17.511373955334864</v>
      </c>
      <c r="M117" s="44">
        <f>M39/RES_summary!M$6</f>
        <v>17.679543355152685</v>
      </c>
      <c r="N117" s="44">
        <f>N39/RES_summary!N$6</f>
        <v>17.83472069455906</v>
      </c>
      <c r="O117" s="44">
        <f>O39/RES_summary!O$6</f>
        <v>17.971560481324076</v>
      </c>
      <c r="P117" s="44">
        <f>P39/RES_summary!P$6</f>
        <v>18.008767971876047</v>
      </c>
      <c r="Q117" s="44">
        <f>Q39/RES_summary!Q$6</f>
        <v>18.165821623186826</v>
      </c>
      <c r="R117" s="44">
        <f>R39/RES_summary!R$6</f>
        <v>18.586629483657838</v>
      </c>
      <c r="S117" s="44">
        <f>S39/RES_summary!S$6</f>
        <v>18.992681307623812</v>
      </c>
      <c r="T117" s="44">
        <f>T39/RES_summary!T$6</f>
        <v>19.18544799111891</v>
      </c>
      <c r="U117" s="44">
        <f>U39/RES_summary!U$6</f>
        <v>19.175961634782293</v>
      </c>
      <c r="V117" s="44">
        <f>V39/RES_summary!V$6</f>
        <v>19.07027313048976</v>
      </c>
      <c r="W117" s="44">
        <f>W39/RES_summary!W$6</f>
        <v>19.406305221688555</v>
      </c>
      <c r="X117" s="44">
        <f>X39/RES_summary!X$6</f>
        <v>19.725938134067462</v>
      </c>
      <c r="Y117" s="44">
        <f>Y39/RES_summary!Y$6</f>
        <v>20.100427698766207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0.34044079425789525</v>
      </c>
      <c r="C118" s="45">
        <f>C40/RES_summary!C$6</f>
        <v>0.37094340356589223</v>
      </c>
      <c r="D118" s="45">
        <f>D40/RES_summary!D$6</f>
        <v>0.40311394457907773</v>
      </c>
      <c r="E118" s="45">
        <f>E40/RES_summary!E$6</f>
        <v>0.42196991227603203</v>
      </c>
      <c r="F118" s="45">
        <f>F40/RES_summary!F$6</f>
        <v>0.44165451979618026</v>
      </c>
      <c r="G118" s="45">
        <f>G40/RES_summary!G$6</f>
        <v>0.45887347966305492</v>
      </c>
      <c r="H118" s="45">
        <f>H40/RES_summary!H$6</f>
        <v>0.47382526747047277</v>
      </c>
      <c r="I118" s="45">
        <f>I40/RES_summary!I$6</f>
        <v>0.48833530176874307</v>
      </c>
      <c r="J118" s="45">
        <f>J40/RES_summary!J$6</f>
        <v>0.50057544182360947</v>
      </c>
      <c r="K118" s="45">
        <f>K40/RES_summary!K$6</f>
        <v>0.51129393703577397</v>
      </c>
      <c r="L118" s="45">
        <f>L40/RES_summary!L$6</f>
        <v>0.52336771330998666</v>
      </c>
      <c r="M118" s="45">
        <f>M40/RES_summary!M$6</f>
        <v>0.54001797516911709</v>
      </c>
      <c r="N118" s="45">
        <f>N40/RES_summary!N$6</f>
        <v>0.56189610368005882</v>
      </c>
      <c r="O118" s="45">
        <f>O40/RES_summary!O$6</f>
        <v>0.58646927185416298</v>
      </c>
      <c r="P118" s="45">
        <f>P40/RES_summary!P$6</f>
        <v>0.60220086574387288</v>
      </c>
      <c r="Q118" s="45">
        <f>Q40/RES_summary!Q$6</f>
        <v>0.61469133100315199</v>
      </c>
      <c r="R118" s="45">
        <f>R40/RES_summary!R$6</f>
        <v>0.63384611179497197</v>
      </c>
      <c r="S118" s="45">
        <f>S40/RES_summary!S$6</f>
        <v>0.65270214480144539</v>
      </c>
      <c r="T118" s="45">
        <f>T40/RES_summary!T$6</f>
        <v>0.66072622789102287</v>
      </c>
      <c r="U118" s="45">
        <f>U40/RES_summary!U$6</f>
        <v>0.66830272016253189</v>
      </c>
      <c r="V118" s="45">
        <f>V40/RES_summary!V$6</f>
        <v>0.66863583775860258</v>
      </c>
      <c r="W118" s="45">
        <f>W40/RES_summary!W$6</f>
        <v>0.68708253358756688</v>
      </c>
      <c r="X118" s="45">
        <f>X40/RES_summary!X$6</f>
        <v>0.70411928728686146</v>
      </c>
      <c r="Y118" s="45">
        <f>Y40/RES_summary!Y$6</f>
        <v>0.7198132550910481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66.608326807816169</v>
      </c>
      <c r="C122" s="29">
        <f t="shared" si="82"/>
        <v>66.946719986999952</v>
      </c>
      <c r="D122" s="29">
        <f t="shared" si="82"/>
        <v>67.161050481134197</v>
      </c>
      <c r="E122" s="29">
        <f t="shared" si="82"/>
        <v>66.940928115362524</v>
      </c>
      <c r="F122" s="29">
        <f t="shared" si="82"/>
        <v>66.651395962370103</v>
      </c>
      <c r="G122" s="29">
        <f t="shared" si="82"/>
        <v>66.295595606615947</v>
      </c>
      <c r="H122" s="29">
        <f t="shared" si="82"/>
        <v>65.844433880496936</v>
      </c>
      <c r="I122" s="29">
        <f t="shared" si="82"/>
        <v>65.397286238031938</v>
      </c>
      <c r="J122" s="29">
        <f t="shared" si="82"/>
        <v>65.035813528330962</v>
      </c>
      <c r="K122" s="29">
        <f t="shared" si="82"/>
        <v>64.61714280406666</v>
      </c>
      <c r="L122" s="29">
        <f t="shared" si="82"/>
        <v>63.993420158089918</v>
      </c>
      <c r="M122" s="29">
        <f t="shared" si="82"/>
        <v>63.29132698094211</v>
      </c>
      <c r="N122" s="29">
        <f t="shared" si="82"/>
        <v>62.505498776573283</v>
      </c>
      <c r="O122" s="29">
        <f t="shared" si="82"/>
        <v>61.249998228775226</v>
      </c>
      <c r="P122" s="29">
        <f t="shared" si="82"/>
        <v>59.748229061701281</v>
      </c>
      <c r="Q122" s="29">
        <f t="shared" si="82"/>
        <v>57.720352841850534</v>
      </c>
      <c r="R122" s="29">
        <f t="shared" ref="R122:V122" si="83">R83*R109</f>
        <v>55.553586261755811</v>
      </c>
      <c r="S122" s="29">
        <f t="shared" si="83"/>
        <v>53.482545062550898</v>
      </c>
      <c r="T122" s="29">
        <f t="shared" si="83"/>
        <v>51.251668503110835</v>
      </c>
      <c r="U122" s="29">
        <f t="shared" si="83"/>
        <v>49.109848206046891</v>
      </c>
      <c r="V122" s="29">
        <f t="shared" si="83"/>
        <v>47.122771793163984</v>
      </c>
      <c r="W122" s="29">
        <f t="shared" ref="W122:Y122" si="84">W83*W109</f>
        <v>45.90414722133302</v>
      </c>
      <c r="X122" s="29">
        <f t="shared" si="84"/>
        <v>44.663450332463093</v>
      </c>
      <c r="Y122" s="29">
        <f t="shared" si="84"/>
        <v>43.033731783452062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702.87777268566424</v>
      </c>
      <c r="C123" s="29">
        <f t="shared" si="85"/>
        <v>697.83796348326302</v>
      </c>
      <c r="D123" s="29">
        <f t="shared" si="85"/>
        <v>688.37335591453962</v>
      </c>
      <c r="E123" s="29">
        <f t="shared" si="85"/>
        <v>677.13820360848274</v>
      </c>
      <c r="F123" s="29">
        <f t="shared" si="85"/>
        <v>667.36315339840644</v>
      </c>
      <c r="G123" s="29">
        <f t="shared" si="85"/>
        <v>653.63616310276461</v>
      </c>
      <c r="H123" s="29">
        <f t="shared" si="85"/>
        <v>636.86289196558869</v>
      </c>
      <c r="I123" s="29">
        <f t="shared" si="85"/>
        <v>617.95946365769748</v>
      </c>
      <c r="J123" s="29">
        <f t="shared" si="85"/>
        <v>596.3770734014189</v>
      </c>
      <c r="K123" s="29">
        <f t="shared" si="85"/>
        <v>574.65579280170914</v>
      </c>
      <c r="L123" s="29">
        <f t="shared" si="85"/>
        <v>551.81032280119121</v>
      </c>
      <c r="M123" s="29">
        <f t="shared" si="85"/>
        <v>529.27791175016284</v>
      </c>
      <c r="N123" s="29">
        <f t="shared" si="85"/>
        <v>506.59342764387696</v>
      </c>
      <c r="O123" s="29">
        <f t="shared" si="85"/>
        <v>483.87490386100006</v>
      </c>
      <c r="P123" s="29">
        <f t="shared" si="85"/>
        <v>461.23883930426587</v>
      </c>
      <c r="Q123" s="29">
        <f t="shared" si="85"/>
        <v>439.11589000753861</v>
      </c>
      <c r="R123" s="29">
        <f t="shared" ref="R123:V123" si="86">R84*R110</f>
        <v>423.93350060606843</v>
      </c>
      <c r="S123" s="29">
        <f t="shared" si="86"/>
        <v>412.11982364605183</v>
      </c>
      <c r="T123" s="29">
        <f t="shared" si="86"/>
        <v>401.90391532307348</v>
      </c>
      <c r="U123" s="29">
        <f t="shared" si="86"/>
        <v>392.12786288452105</v>
      </c>
      <c r="V123" s="29">
        <f t="shared" si="86"/>
        <v>383.58712353728436</v>
      </c>
      <c r="W123" s="29">
        <f t="shared" ref="W123:Y123" si="87">W84*W110</f>
        <v>377.95196303012892</v>
      </c>
      <c r="X123" s="29">
        <f t="shared" si="87"/>
        <v>372.9932155070731</v>
      </c>
      <c r="Y123" s="29">
        <f t="shared" si="87"/>
        <v>367.49591910713968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207.07465324340018</v>
      </c>
      <c r="C124" s="29">
        <f t="shared" si="88"/>
        <v>231.72415018964529</v>
      </c>
      <c r="D124" s="29">
        <f t="shared" si="88"/>
        <v>250.19676937364537</v>
      </c>
      <c r="E124" s="29">
        <f t="shared" si="88"/>
        <v>270.11149660511063</v>
      </c>
      <c r="F124" s="29">
        <f t="shared" si="88"/>
        <v>292.60716461780237</v>
      </c>
      <c r="G124" s="29">
        <f t="shared" si="88"/>
        <v>315.10145290361777</v>
      </c>
      <c r="H124" s="29">
        <f t="shared" si="88"/>
        <v>333.36651641158232</v>
      </c>
      <c r="I124" s="29">
        <f t="shared" si="88"/>
        <v>353.16698490816941</v>
      </c>
      <c r="J124" s="29">
        <f t="shared" si="88"/>
        <v>368.82834695130668</v>
      </c>
      <c r="K124" s="29">
        <f t="shared" si="88"/>
        <v>388.87780485232071</v>
      </c>
      <c r="L124" s="29">
        <f t="shared" si="88"/>
        <v>402.75987979223476</v>
      </c>
      <c r="M124" s="29">
        <f t="shared" si="88"/>
        <v>410.2053927350845</v>
      </c>
      <c r="N124" s="29">
        <f t="shared" si="88"/>
        <v>412.55055592753257</v>
      </c>
      <c r="O124" s="29">
        <f t="shared" si="88"/>
        <v>405.08110358644529</v>
      </c>
      <c r="P124" s="29">
        <f t="shared" si="88"/>
        <v>394.91118686497526</v>
      </c>
      <c r="Q124" s="29">
        <f t="shared" si="88"/>
        <v>379.2080964208543</v>
      </c>
      <c r="R124" s="29">
        <f t="shared" ref="R124:V124" si="89">R85*R111</f>
        <v>361.04193562441782</v>
      </c>
      <c r="S124" s="29">
        <f t="shared" si="89"/>
        <v>341.97893067240796</v>
      </c>
      <c r="T124" s="29">
        <f t="shared" si="89"/>
        <v>322.85904096849492</v>
      </c>
      <c r="U124" s="29">
        <f t="shared" si="89"/>
        <v>303.28702235194652</v>
      </c>
      <c r="V124" s="29">
        <f t="shared" si="89"/>
        <v>284.91074869523032</v>
      </c>
      <c r="W124" s="29">
        <f t="shared" ref="W124:Y124" si="90">W85*W111</f>
        <v>269.18132109884016</v>
      </c>
      <c r="X124" s="29">
        <f t="shared" si="90"/>
        <v>255.38815135836214</v>
      </c>
      <c r="Y124" s="29">
        <f t="shared" si="90"/>
        <v>243.61903468507938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59.624454199952744</v>
      </c>
      <c r="C125" s="29">
        <f t="shared" si="91"/>
        <v>65.858288821766749</v>
      </c>
      <c r="D125" s="29">
        <f t="shared" si="91"/>
        <v>70.18694360854272</v>
      </c>
      <c r="E125" s="29">
        <f t="shared" si="91"/>
        <v>74.198441318493664</v>
      </c>
      <c r="F125" s="29">
        <f t="shared" si="91"/>
        <v>78.930114653277826</v>
      </c>
      <c r="G125" s="29">
        <f t="shared" si="91"/>
        <v>83.047620657479314</v>
      </c>
      <c r="H125" s="29">
        <f t="shared" si="91"/>
        <v>85.376977953585254</v>
      </c>
      <c r="I125" s="29">
        <f t="shared" si="91"/>
        <v>86.801678009502638</v>
      </c>
      <c r="J125" s="29">
        <f t="shared" si="91"/>
        <v>88.455998455320156</v>
      </c>
      <c r="K125" s="29">
        <f t="shared" si="91"/>
        <v>89.816000014564139</v>
      </c>
      <c r="L125" s="29">
        <f t="shared" si="91"/>
        <v>91.42656917642735</v>
      </c>
      <c r="M125" s="29">
        <f t="shared" si="91"/>
        <v>91.992253140137407</v>
      </c>
      <c r="N125" s="29">
        <f t="shared" si="91"/>
        <v>94.25330356450975</v>
      </c>
      <c r="O125" s="29">
        <f t="shared" si="91"/>
        <v>97.201144738524476</v>
      </c>
      <c r="P125" s="29">
        <f t="shared" si="91"/>
        <v>99.901090422352709</v>
      </c>
      <c r="Q125" s="29">
        <f t="shared" si="91"/>
        <v>101.55722496750185</v>
      </c>
      <c r="R125" s="29">
        <f t="shared" ref="R125:V125" si="92">R86*R112</f>
        <v>101.99255574288065</v>
      </c>
      <c r="S125" s="29">
        <f t="shared" si="92"/>
        <v>102.66045498457996</v>
      </c>
      <c r="T125" s="29">
        <f t="shared" si="92"/>
        <v>103.10704083516268</v>
      </c>
      <c r="U125" s="29">
        <f t="shared" si="92"/>
        <v>103.50603968723654</v>
      </c>
      <c r="V125" s="29">
        <f t="shared" si="92"/>
        <v>103.99786468353302</v>
      </c>
      <c r="W125" s="29">
        <f t="shared" ref="W125:Y125" si="93">W86*W112</f>
        <v>105.45095676474111</v>
      </c>
      <c r="X125" s="29">
        <f t="shared" si="93"/>
        <v>107.13740787583177</v>
      </c>
      <c r="Y125" s="29">
        <f t="shared" si="93"/>
        <v>108.36601921976442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178.11217032026579</v>
      </c>
      <c r="C127" s="29">
        <f t="shared" si="94"/>
        <v>198.76233839778763</v>
      </c>
      <c r="D127" s="29">
        <f t="shared" si="94"/>
        <v>217.16801442302184</v>
      </c>
      <c r="E127" s="29">
        <f t="shared" si="94"/>
        <v>240.23088800568351</v>
      </c>
      <c r="F127" s="29">
        <f t="shared" si="94"/>
        <v>260.23879874649094</v>
      </c>
      <c r="G127" s="29">
        <f t="shared" si="94"/>
        <v>272.5373691176211</v>
      </c>
      <c r="H127" s="29">
        <f t="shared" si="94"/>
        <v>285.40806892137772</v>
      </c>
      <c r="I127" s="29">
        <f t="shared" si="94"/>
        <v>282.98821922347406</v>
      </c>
      <c r="J127" s="29">
        <f t="shared" si="94"/>
        <v>276.84901492349132</v>
      </c>
      <c r="K127" s="29">
        <f t="shared" si="94"/>
        <v>283.38467912483026</v>
      </c>
      <c r="L127" s="29">
        <f t="shared" si="94"/>
        <v>285.91568433531182</v>
      </c>
      <c r="M127" s="29">
        <f t="shared" si="94"/>
        <v>286.01212594424379</v>
      </c>
      <c r="N127" s="29">
        <f t="shared" si="94"/>
        <v>292.68782935381694</v>
      </c>
      <c r="O127" s="29">
        <f t="shared" si="94"/>
        <v>296.30049895475145</v>
      </c>
      <c r="P127" s="29">
        <f t="shared" si="94"/>
        <v>292.83765586654886</v>
      </c>
      <c r="Q127" s="29">
        <f t="shared" si="94"/>
        <v>300.00250922703242</v>
      </c>
      <c r="R127" s="29">
        <f t="shared" ref="R127:V127" si="95">R88*R114</f>
        <v>312.50982340548666</v>
      </c>
      <c r="S127" s="29">
        <f t="shared" si="95"/>
        <v>318.60107418156593</v>
      </c>
      <c r="T127" s="29">
        <f t="shared" si="95"/>
        <v>318.13509407209119</v>
      </c>
      <c r="U127" s="29">
        <f t="shared" si="95"/>
        <v>312.05602282973609</v>
      </c>
      <c r="V127" s="29">
        <f t="shared" si="95"/>
        <v>311.1552048224317</v>
      </c>
      <c r="W127" s="29">
        <f t="shared" ref="W127:Y127" si="96">W88*W114</f>
        <v>311.27829808337441</v>
      </c>
      <c r="X127" s="29">
        <f t="shared" si="96"/>
        <v>313.2921336437679</v>
      </c>
      <c r="Y127" s="29">
        <f t="shared" si="96"/>
        <v>314.7358422234239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64.134093801127108</v>
      </c>
      <c r="C128" s="29">
        <f t="shared" si="97"/>
        <v>83.355419167240328</v>
      </c>
      <c r="D128" s="29">
        <f t="shared" si="97"/>
        <v>95.917113299102425</v>
      </c>
      <c r="E128" s="29">
        <f t="shared" si="97"/>
        <v>111.22689517511161</v>
      </c>
      <c r="F128" s="29">
        <f t="shared" si="97"/>
        <v>125.39287093911076</v>
      </c>
      <c r="G128" s="29">
        <f t="shared" si="97"/>
        <v>142.03352015996853</v>
      </c>
      <c r="H128" s="29">
        <f t="shared" si="97"/>
        <v>151.84435261304301</v>
      </c>
      <c r="I128" s="29">
        <f t="shared" si="97"/>
        <v>157.89864333656783</v>
      </c>
      <c r="J128" s="29">
        <f t="shared" si="97"/>
        <v>162.42375297892971</v>
      </c>
      <c r="K128" s="29">
        <f t="shared" si="97"/>
        <v>163.73749019195151</v>
      </c>
      <c r="L128" s="29">
        <f t="shared" si="97"/>
        <v>165.61400150624607</v>
      </c>
      <c r="M128" s="29">
        <f t="shared" si="97"/>
        <v>168.32880500908641</v>
      </c>
      <c r="N128" s="29">
        <f t="shared" si="97"/>
        <v>172.60052866588956</v>
      </c>
      <c r="O128" s="29">
        <f t="shared" si="97"/>
        <v>175.04806608564775</v>
      </c>
      <c r="P128" s="29">
        <f t="shared" si="97"/>
        <v>180.32773734079996</v>
      </c>
      <c r="Q128" s="29">
        <f t="shared" si="97"/>
        <v>188.10182057074061</v>
      </c>
      <c r="R128" s="29">
        <f t="shared" ref="R128:V128" si="98">R89*R115</f>
        <v>196.27228264491177</v>
      </c>
      <c r="S128" s="29">
        <f t="shared" si="98"/>
        <v>206.50215446924227</v>
      </c>
      <c r="T128" s="29">
        <f t="shared" si="98"/>
        <v>216.00245798692174</v>
      </c>
      <c r="U128" s="29">
        <f t="shared" si="98"/>
        <v>223.63111431916982</v>
      </c>
      <c r="V128" s="29">
        <f t="shared" si="98"/>
        <v>228.72602510122564</v>
      </c>
      <c r="W128" s="29">
        <f t="shared" ref="W128:Y128" si="99">W89*W115</f>
        <v>241.15614476151293</v>
      </c>
      <c r="X128" s="29">
        <f t="shared" si="99"/>
        <v>250.39528450270288</v>
      </c>
      <c r="Y128" s="29">
        <f t="shared" si="99"/>
        <v>256.75253342359503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924.09882442445667</v>
      </c>
      <c r="C130" s="31">
        <f t="shared" si="100"/>
        <v>947.3729523992962</v>
      </c>
      <c r="D130" s="31">
        <f t="shared" si="100"/>
        <v>963.15165322627979</v>
      </c>
      <c r="E130" s="31">
        <f t="shared" si="100"/>
        <v>973.90459361662397</v>
      </c>
      <c r="F130" s="31">
        <f t="shared" si="100"/>
        <v>977.029617181709</v>
      </c>
      <c r="G130" s="31">
        <f t="shared" si="100"/>
        <v>977.53681959001688</v>
      </c>
      <c r="H130" s="31">
        <f t="shared" si="100"/>
        <v>976.66108989656834</v>
      </c>
      <c r="I130" s="31">
        <f t="shared" si="100"/>
        <v>973.92189929988172</v>
      </c>
      <c r="J130" s="31">
        <f t="shared" si="100"/>
        <v>969.96812923656069</v>
      </c>
      <c r="K130" s="31">
        <f t="shared" si="100"/>
        <v>951.0319743075446</v>
      </c>
      <c r="L130" s="31">
        <f t="shared" si="100"/>
        <v>926.06634360437931</v>
      </c>
      <c r="M130" s="31">
        <f t="shared" si="100"/>
        <v>890.95315123935927</v>
      </c>
      <c r="N130" s="31">
        <f t="shared" si="100"/>
        <v>857.81762774969127</v>
      </c>
      <c r="O130" s="31">
        <f t="shared" si="100"/>
        <v>834.47872282284584</v>
      </c>
      <c r="P130" s="31">
        <f t="shared" si="100"/>
        <v>801.58384920633125</v>
      </c>
      <c r="Q130" s="31">
        <f t="shared" si="100"/>
        <v>754.51425751597219</v>
      </c>
      <c r="R130" s="31">
        <f t="shared" ref="R130:V130" si="101">R91*R117</f>
        <v>713.63948447963367</v>
      </c>
      <c r="S130" s="31">
        <f t="shared" si="101"/>
        <v>671.07539192406534</v>
      </c>
      <c r="T130" s="31">
        <f t="shared" si="101"/>
        <v>615.66196997036843</v>
      </c>
      <c r="U130" s="31">
        <f t="shared" si="101"/>
        <v>557.78311286763198</v>
      </c>
      <c r="V130" s="31">
        <f t="shared" si="101"/>
        <v>506.64061423750729</v>
      </c>
      <c r="W130" s="31">
        <f t="shared" ref="W130:Y130" si="102">W91*W117</f>
        <v>481.12382459244486</v>
      </c>
      <c r="X130" s="31">
        <f t="shared" si="102"/>
        <v>456.83062788624244</v>
      </c>
      <c r="Y130" s="31">
        <f t="shared" si="102"/>
        <v>424.97842098003917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3002.6236448337372</v>
      </c>
      <c r="C131" s="33">
        <f t="shared" si="103"/>
        <v>3249.877825905859</v>
      </c>
      <c r="D131" s="33">
        <f t="shared" si="103"/>
        <v>3510.5936996148548</v>
      </c>
      <c r="E131" s="33">
        <f t="shared" si="103"/>
        <v>3657.6691143571079</v>
      </c>
      <c r="F131" s="33">
        <f t="shared" si="103"/>
        <v>3811.2957109958002</v>
      </c>
      <c r="G131" s="33">
        <f t="shared" si="103"/>
        <v>3943.08636215054</v>
      </c>
      <c r="H131" s="33">
        <f t="shared" si="103"/>
        <v>4053.9769292090118</v>
      </c>
      <c r="I131" s="33">
        <f t="shared" si="103"/>
        <v>4155.8807947296937</v>
      </c>
      <c r="J131" s="33">
        <f t="shared" si="103"/>
        <v>4230.4939277881558</v>
      </c>
      <c r="K131" s="33">
        <f t="shared" si="103"/>
        <v>4287.6973780110147</v>
      </c>
      <c r="L131" s="33">
        <f t="shared" si="103"/>
        <v>4341.726031530312</v>
      </c>
      <c r="M131" s="33">
        <f t="shared" si="103"/>
        <v>4427.8514165929855</v>
      </c>
      <c r="N131" s="33">
        <f t="shared" si="103"/>
        <v>4539.7900248277865</v>
      </c>
      <c r="O131" s="33">
        <f t="shared" si="103"/>
        <v>4663.8928094595294</v>
      </c>
      <c r="P131" s="33">
        <f t="shared" si="103"/>
        <v>4717.5981603375831</v>
      </c>
      <c r="Q131" s="33">
        <f t="shared" si="103"/>
        <v>4747.7158063753595</v>
      </c>
      <c r="R131" s="33">
        <f t="shared" ref="R131:V131" si="104">R92*R118</f>
        <v>4828.594184522608</v>
      </c>
      <c r="S131" s="33">
        <f t="shared" si="104"/>
        <v>4885.5523481638966</v>
      </c>
      <c r="T131" s="33">
        <f t="shared" si="104"/>
        <v>4858.8275111307676</v>
      </c>
      <c r="U131" s="33">
        <f t="shared" si="104"/>
        <v>4835.4916848255825</v>
      </c>
      <c r="V131" s="33">
        <f t="shared" si="104"/>
        <v>4757.1753500603845</v>
      </c>
      <c r="W131" s="33">
        <f t="shared" ref="W131:Y131" si="105">W92*W118</f>
        <v>4816.1398280210587</v>
      </c>
      <c r="X131" s="33">
        <f t="shared" si="105"/>
        <v>4865.5152234759134</v>
      </c>
      <c r="Y131" s="33">
        <f t="shared" si="105"/>
        <v>4891.5983144504344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1659.8677758172016</v>
      </c>
      <c r="C133" s="19">
        <f t="shared" ref="C133:Q133" si="107">SUM(C134,C139,C142)</f>
        <v>1725.9881603171125</v>
      </c>
      <c r="D133" s="19">
        <f t="shared" si="107"/>
        <v>1778.9918903860607</v>
      </c>
      <c r="E133" s="19">
        <f t="shared" si="107"/>
        <v>1830.8350896031156</v>
      </c>
      <c r="F133" s="19">
        <f t="shared" si="107"/>
        <v>1875.7461926025469</v>
      </c>
      <c r="G133" s="19">
        <f t="shared" si="107"/>
        <v>1907.8069447733133</v>
      </c>
      <c r="H133" s="19">
        <f t="shared" si="107"/>
        <v>1931.379814744756</v>
      </c>
      <c r="I133" s="19">
        <f t="shared" si="107"/>
        <v>1926.7955291727376</v>
      </c>
      <c r="J133" s="19">
        <f t="shared" si="107"/>
        <v>1911.3577951553839</v>
      </c>
      <c r="K133" s="19">
        <f t="shared" si="107"/>
        <v>1901.9437011191749</v>
      </c>
      <c r="L133" s="19">
        <f t="shared" si="107"/>
        <v>1882.0466766053114</v>
      </c>
      <c r="M133" s="19">
        <f t="shared" si="107"/>
        <v>1860.8759085185538</v>
      </c>
      <c r="N133" s="19">
        <f t="shared" si="107"/>
        <v>1849.0084533012737</v>
      </c>
      <c r="O133" s="19">
        <f t="shared" si="107"/>
        <v>1832.1355821167203</v>
      </c>
      <c r="P133" s="19">
        <f t="shared" si="107"/>
        <v>1798.7889530812058</v>
      </c>
      <c r="Q133" s="19">
        <f t="shared" si="107"/>
        <v>1770.9217158789124</v>
      </c>
      <c r="R133" s="19">
        <f t="shared" ref="R133:V133" si="108">SUM(R134,R139,R142)</f>
        <v>1761.1627056601683</v>
      </c>
      <c r="S133" s="19">
        <f t="shared" si="108"/>
        <v>1723.216120112166</v>
      </c>
      <c r="T133" s="19">
        <f t="shared" si="108"/>
        <v>1688.11182546497</v>
      </c>
      <c r="U133" s="19">
        <f t="shared" si="108"/>
        <v>1745.5064545414289</v>
      </c>
      <c r="V133" s="19">
        <f t="shared" si="108"/>
        <v>1678.7907416154935</v>
      </c>
      <c r="W133" s="19">
        <f t="shared" ref="W133:Y133" si="109">SUM(W134,W139,W142)</f>
        <v>1674.8287386306079</v>
      </c>
      <c r="X133" s="19">
        <f t="shared" si="109"/>
        <v>1663.2999710484119</v>
      </c>
      <c r="Y133" s="19">
        <f t="shared" si="109"/>
        <v>1640.2630349802228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951.58617804591256</v>
      </c>
      <c r="C134" s="22">
        <f t="shared" ref="C134:Q134" si="111">SUM(C135:C138)</f>
        <v>958.97362402628107</v>
      </c>
      <c r="D134" s="22">
        <f t="shared" si="111"/>
        <v>962.83639247170208</v>
      </c>
      <c r="E134" s="22">
        <f t="shared" si="111"/>
        <v>963.60809535431679</v>
      </c>
      <c r="F134" s="22">
        <f t="shared" si="111"/>
        <v>964.69284108002944</v>
      </c>
      <c r="G134" s="22">
        <f t="shared" si="111"/>
        <v>963.16547492189795</v>
      </c>
      <c r="H134" s="22">
        <f t="shared" si="111"/>
        <v>958.52638488946411</v>
      </c>
      <c r="I134" s="22">
        <f t="shared" si="111"/>
        <v>949.55604064793272</v>
      </c>
      <c r="J134" s="22">
        <f t="shared" si="111"/>
        <v>939.4062798492173</v>
      </c>
      <c r="K134" s="22">
        <f t="shared" si="111"/>
        <v>929.89256537560675</v>
      </c>
      <c r="L134" s="22">
        <f t="shared" si="111"/>
        <v>915.34178830471774</v>
      </c>
      <c r="M134" s="22">
        <f t="shared" si="111"/>
        <v>899.37036120975449</v>
      </c>
      <c r="N134" s="22">
        <f t="shared" si="111"/>
        <v>883.39015852398461</v>
      </c>
      <c r="O134" s="22">
        <f t="shared" si="111"/>
        <v>862.71258319045614</v>
      </c>
      <c r="P134" s="22">
        <f t="shared" si="111"/>
        <v>838.02765182296014</v>
      </c>
      <c r="Q134" s="22">
        <f t="shared" si="111"/>
        <v>809.6018723939826</v>
      </c>
      <c r="R134" s="22">
        <f t="shared" ref="R134:V134" si="112">SUM(R135:R138)</f>
        <v>782.08776545946728</v>
      </c>
      <c r="S134" s="22">
        <f t="shared" si="112"/>
        <v>752.79136609044895</v>
      </c>
      <c r="T134" s="22">
        <f t="shared" si="112"/>
        <v>725.30545117079294</v>
      </c>
      <c r="U134" s="22">
        <f t="shared" si="112"/>
        <v>700.91997592645532</v>
      </c>
      <c r="V134" s="22">
        <f t="shared" si="112"/>
        <v>678.34436436224803</v>
      </c>
      <c r="W134" s="22">
        <f t="shared" ref="W134:Y134" si="113">SUM(W135:W138)</f>
        <v>666.6779747406589</v>
      </c>
      <c r="X134" s="22">
        <f t="shared" si="113"/>
        <v>648.27819885498366</v>
      </c>
      <c r="Y134" s="22">
        <f t="shared" si="113"/>
        <v>628.14272384773813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583.48894283646928</v>
      </c>
      <c r="C135" s="29">
        <f>C5*1000*11630/RES_summary!C$6</f>
        <v>586.45326708611913</v>
      </c>
      <c r="D135" s="29">
        <f>D5*1000*11630/RES_summary!D$6</f>
        <v>588.33080221473517</v>
      </c>
      <c r="E135" s="29">
        <f>E5*1000*11630/RES_summary!E$6</f>
        <v>586.40253029057556</v>
      </c>
      <c r="F135" s="29">
        <f>F5*1000*11630/RES_summary!F$6</f>
        <v>583.86622863036177</v>
      </c>
      <c r="G135" s="29">
        <f>G5*1000*11630/RES_summary!G$6</f>
        <v>580.74941751395511</v>
      </c>
      <c r="H135" s="29">
        <f>H5*1000*11630/RES_summary!H$6</f>
        <v>576.79724079315247</v>
      </c>
      <c r="I135" s="29">
        <f>I5*1000*11630/RES_summary!I$6</f>
        <v>572.88022744515979</v>
      </c>
      <c r="J135" s="29">
        <f>J5*1000*11630/RES_summary!J$6</f>
        <v>569.71372650817898</v>
      </c>
      <c r="K135" s="29">
        <f>K5*1000*11630/RES_summary!K$6</f>
        <v>566.04617096362358</v>
      </c>
      <c r="L135" s="29">
        <f>L5*1000*11630/RES_summary!L$6</f>
        <v>560.58236058486739</v>
      </c>
      <c r="M135" s="29">
        <f>M5*1000*11630/RES_summary!M$6</f>
        <v>554.43202435305227</v>
      </c>
      <c r="N135" s="29">
        <f>N5*1000*11630/RES_summary!N$6</f>
        <v>547.54816928278183</v>
      </c>
      <c r="O135" s="29">
        <f>O5*1000*11630/RES_summary!O$6</f>
        <v>536.54998448407048</v>
      </c>
      <c r="P135" s="29">
        <f>P5*1000*11630/RES_summary!P$6</f>
        <v>523.39448658050264</v>
      </c>
      <c r="Q135" s="29">
        <f>Q5*1000*11630/RES_summary!Q$6</f>
        <v>505.63029089461082</v>
      </c>
      <c r="R135" s="29">
        <f>R5*1000*11630/RES_summary!R$6</f>
        <v>486.64941565298068</v>
      </c>
      <c r="S135" s="29">
        <f>S5*1000*11630/RES_summary!S$6</f>
        <v>468.50709474794587</v>
      </c>
      <c r="T135" s="29">
        <f>T5*1000*11630/RES_summary!T$6</f>
        <v>448.96461608725087</v>
      </c>
      <c r="U135" s="29">
        <f>U5*1000*11630/RES_summary!U$6</f>
        <v>430.20227028497067</v>
      </c>
      <c r="V135" s="29">
        <f>V5*1000*11630/RES_summary!V$6</f>
        <v>412.79548090811636</v>
      </c>
      <c r="W135" s="29">
        <f>W5*1000*11630/RES_summary!W$6</f>
        <v>402.12032965887704</v>
      </c>
      <c r="X135" s="29">
        <f>X5*1000*11630/RES_summary!X$6</f>
        <v>391.25182491237661</v>
      </c>
      <c r="Y135" s="29">
        <f>Y5*1000*11630/RES_summary!Y$6</f>
        <v>376.97549042303996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289.21406009654407</v>
      </c>
      <c r="C136" s="29">
        <f>C6*1000*11630/RES_summary!C$6</f>
        <v>284.76321228387752</v>
      </c>
      <c r="D136" s="29">
        <f>D6*1000*11630/RES_summary!D$6</f>
        <v>280.60144399619077</v>
      </c>
      <c r="E136" s="29">
        <f>E6*1000*11630/RES_summary!E$6</f>
        <v>276.36019076359935</v>
      </c>
      <c r="F136" s="29">
        <f>F6*1000*11630/RES_summary!F$6</f>
        <v>272.66829389956212</v>
      </c>
      <c r="G136" s="29">
        <f>G6*1000*11630/RES_summary!G$6</f>
        <v>267.31403115506026</v>
      </c>
      <c r="H136" s="29">
        <f>H6*1000*11630/RES_summary!H$6</f>
        <v>261.69148730594719</v>
      </c>
      <c r="I136" s="29">
        <f>I6*1000*11630/RES_summary!I$6</f>
        <v>251.93851090016423</v>
      </c>
      <c r="J136" s="29">
        <f>J6*1000*11630/RES_summary!J$6</f>
        <v>241.19409615437274</v>
      </c>
      <c r="K136" s="29">
        <f>K6*1000*11630/RES_summary!K$6</f>
        <v>232.22089973353354</v>
      </c>
      <c r="L136" s="29">
        <f>L6*1000*11630/RES_summary!L$6</f>
        <v>222.13702006259848</v>
      </c>
      <c r="M136" s="29">
        <f>M6*1000*11630/RES_summary!M$6</f>
        <v>212.93220466142262</v>
      </c>
      <c r="N136" s="29">
        <f>N6*1000*11630/RES_summary!N$6</f>
        <v>203.6978548134052</v>
      </c>
      <c r="O136" s="29">
        <f>O6*1000*11630/RES_summary!O$6</f>
        <v>194.54770134175217</v>
      </c>
      <c r="P136" s="29">
        <f>P6*1000*11630/RES_summary!P$6</f>
        <v>184.9971001415505</v>
      </c>
      <c r="Q136" s="29">
        <f>Q6*1000*11630/RES_summary!Q$6</f>
        <v>176.58859966126084</v>
      </c>
      <c r="R136" s="29">
        <f>R6*1000*11630/RES_summary!R$6</f>
        <v>170.83192284794512</v>
      </c>
      <c r="S136" s="29">
        <f>S6*1000*11630/RES_summary!S$6</f>
        <v>164.25490360405536</v>
      </c>
      <c r="T136" s="29">
        <f>T6*1000*11630/RES_summary!T$6</f>
        <v>159.58133120537823</v>
      </c>
      <c r="U136" s="29">
        <f>U6*1000*11630/RES_summary!U$6</f>
        <v>156.32896383715493</v>
      </c>
      <c r="V136" s="29">
        <f>V6*1000*11630/RES_summary!V$6</f>
        <v>153.21219991399363</v>
      </c>
      <c r="W136" s="29">
        <f>W6*1000*11630/RES_summary!W$6</f>
        <v>151.39564998452781</v>
      </c>
      <c r="X136" s="29">
        <f>X6*1000*11630/RES_summary!X$6</f>
        <v>149.48443489776372</v>
      </c>
      <c r="Y136" s="29">
        <f>Y6*1000*11630/RES_summary!Y$6</f>
        <v>147.31828227926786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53.465852720411711</v>
      </c>
      <c r="C137" s="29">
        <f>C7*1000*11630/RES_summary!C$6</f>
        <v>59.584980744942527</v>
      </c>
      <c r="D137" s="29">
        <f>D7*1000*11630/RES_summary!D$6</f>
        <v>63.821529818986498</v>
      </c>
      <c r="E137" s="29">
        <f>E7*1000*11630/RES_summary!E$6</f>
        <v>68.949878235504741</v>
      </c>
      <c r="F137" s="29">
        <f>F7*1000*11630/RES_summary!F$6</f>
        <v>74.133409404514509</v>
      </c>
      <c r="G137" s="29">
        <f>G7*1000*11630/RES_summary!G$6</f>
        <v>79.179552454263529</v>
      </c>
      <c r="H137" s="29">
        <f>H7*1000*11630/RES_summary!H$6</f>
        <v>83.010907793626302</v>
      </c>
      <c r="I137" s="29">
        <f>I7*1000*11630/RES_summary!I$6</f>
        <v>87.047974179058514</v>
      </c>
      <c r="J137" s="29">
        <f>J7*1000*11630/RES_summary!J$6</f>
        <v>90.168498833283223</v>
      </c>
      <c r="K137" s="29">
        <f>K7*1000*11630/RES_summary!K$6</f>
        <v>92.853006095631486</v>
      </c>
      <c r="L137" s="29">
        <f>L7*1000*11630/RES_summary!L$6</f>
        <v>93.183990083360655</v>
      </c>
      <c r="M137" s="29">
        <f>M7*1000*11630/RES_summary!M$6</f>
        <v>92.186126564755327</v>
      </c>
      <c r="N137" s="29">
        <f>N7*1000*11630/RES_summary!N$6</f>
        <v>91.184531216150589</v>
      </c>
      <c r="O137" s="29">
        <f>O7*1000*11630/RES_summary!O$6</f>
        <v>89.155250866538637</v>
      </c>
      <c r="P137" s="29">
        <f>P7*1000*11630/RES_summary!P$6</f>
        <v>85.824110681732449</v>
      </c>
      <c r="Q137" s="29">
        <f>Q7*1000*11630/RES_summary!Q$6</f>
        <v>82.619355181900033</v>
      </c>
      <c r="R137" s="29">
        <f>R7*1000*11630/RES_summary!R$6</f>
        <v>79.860273603833733</v>
      </c>
      <c r="S137" s="29">
        <f>S7*1000*11630/RES_summary!S$6</f>
        <v>75.519854739243257</v>
      </c>
      <c r="T137" s="29">
        <f>T7*1000*11630/RES_summary!T$6</f>
        <v>71.479607601577953</v>
      </c>
      <c r="U137" s="29">
        <f>U7*1000*11630/RES_summary!U$6</f>
        <v>68.005771796808531</v>
      </c>
      <c r="V137" s="29">
        <f>V7*1000*11630/RES_summary!V$6</f>
        <v>63.838128883285783</v>
      </c>
      <c r="W137" s="29">
        <f>W7*1000*11630/RES_summary!W$6</f>
        <v>60.987182567906622</v>
      </c>
      <c r="X137" s="29">
        <f>X7*1000*11630/RES_summary!X$6</f>
        <v>56.847630075091736</v>
      </c>
      <c r="Y137" s="29">
        <f>Y7*1000*11630/RES_summary!Y$6</f>
        <v>53.744033534394433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25.417322392487605</v>
      </c>
      <c r="C138" s="29">
        <f>C8*1000*11630/RES_summary!C$6</f>
        <v>28.172163911341812</v>
      </c>
      <c r="D138" s="29">
        <f>D8*1000*11630/RES_summary!D$6</f>
        <v>30.082616441789547</v>
      </c>
      <c r="E138" s="29">
        <f>E8*1000*11630/RES_summary!E$6</f>
        <v>31.895496064637086</v>
      </c>
      <c r="F138" s="29">
        <f>F8*1000*11630/RES_summary!F$6</f>
        <v>34.024909145591053</v>
      </c>
      <c r="G138" s="29">
        <f>G8*1000*11630/RES_summary!G$6</f>
        <v>35.922473798619045</v>
      </c>
      <c r="H138" s="29">
        <f>H8*1000*11630/RES_summary!H$6</f>
        <v>37.026748996738135</v>
      </c>
      <c r="I138" s="29">
        <f>I8*1000*11630/RES_summary!I$6</f>
        <v>37.689328123550141</v>
      </c>
      <c r="J138" s="29">
        <f>J8*1000*11630/RES_summary!J$6</f>
        <v>38.329958353382246</v>
      </c>
      <c r="K138" s="29">
        <f>K8*1000*11630/RES_summary!K$6</f>
        <v>38.772488582818141</v>
      </c>
      <c r="L138" s="29">
        <f>L8*1000*11630/RES_summary!L$6</f>
        <v>39.438417573891172</v>
      </c>
      <c r="M138" s="29">
        <f>M8*1000*11630/RES_summary!M$6</f>
        <v>39.820005630524271</v>
      </c>
      <c r="N138" s="29">
        <f>N8*1000*11630/RES_summary!N$6</f>
        <v>40.959603211646915</v>
      </c>
      <c r="O138" s="29">
        <f>O8*1000*11630/RES_summary!O$6</f>
        <v>42.459646498094912</v>
      </c>
      <c r="P138" s="29">
        <f>P8*1000*11630/RES_summary!P$6</f>
        <v>43.811954419174512</v>
      </c>
      <c r="Q138" s="29">
        <f>Q8*1000*11630/RES_summary!Q$6</f>
        <v>44.76362665621091</v>
      </c>
      <c r="R138" s="29">
        <f>R8*1000*11630/RES_summary!R$6</f>
        <v>44.746153354707609</v>
      </c>
      <c r="S138" s="29">
        <f>S8*1000*11630/RES_summary!S$6</f>
        <v>44.509512999204546</v>
      </c>
      <c r="T138" s="29">
        <f>T8*1000*11630/RES_summary!T$6</f>
        <v>45.279896276585824</v>
      </c>
      <c r="U138" s="29">
        <f>U8*1000*11630/RES_summary!U$6</f>
        <v>46.382970007521216</v>
      </c>
      <c r="V138" s="29">
        <f>V8*1000*11630/RES_summary!V$6</f>
        <v>48.498554656852335</v>
      </c>
      <c r="W138" s="29">
        <f>W8*1000*11630/RES_summary!W$6</f>
        <v>52.174812529347349</v>
      </c>
      <c r="X138" s="29">
        <f>X8*1000*11630/RES_summary!X$6</f>
        <v>50.69430896975156</v>
      </c>
      <c r="Y138" s="29">
        <f>Y8*1000*11630/RES_summary!Y$6</f>
        <v>50.104917611035837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258.46724114826611</v>
      </c>
      <c r="C139" s="22">
        <f t="shared" ref="C139:Q139" si="115">SUM(C140:C141)</f>
        <v>298.06153622497874</v>
      </c>
      <c r="D139" s="22">
        <f t="shared" si="115"/>
        <v>331.00489920338748</v>
      </c>
      <c r="E139" s="22">
        <f t="shared" si="115"/>
        <v>371.49040006515975</v>
      </c>
      <c r="F139" s="22">
        <f t="shared" si="115"/>
        <v>407.48625237357464</v>
      </c>
      <c r="G139" s="22">
        <f t="shared" si="115"/>
        <v>435.12133568007221</v>
      </c>
      <c r="H139" s="22">
        <f t="shared" si="115"/>
        <v>458.9407746144833</v>
      </c>
      <c r="I139" s="22">
        <f t="shared" si="115"/>
        <v>460.41587284546102</v>
      </c>
      <c r="J139" s="22">
        <f t="shared" si="115"/>
        <v>454.92853569733853</v>
      </c>
      <c r="K139" s="22">
        <f t="shared" si="115"/>
        <v>462.27874439807727</v>
      </c>
      <c r="L139" s="22">
        <f t="shared" si="115"/>
        <v>465.70718900171096</v>
      </c>
      <c r="M139" s="22">
        <f t="shared" si="115"/>
        <v>470.45098639694766</v>
      </c>
      <c r="N139" s="22">
        <f t="shared" si="115"/>
        <v>483.73248041487864</v>
      </c>
      <c r="O139" s="22">
        <f t="shared" si="115"/>
        <v>492.18955630548544</v>
      </c>
      <c r="P139" s="22">
        <f t="shared" si="115"/>
        <v>493.93545777724034</v>
      </c>
      <c r="Q139" s="22">
        <f t="shared" si="115"/>
        <v>511.15794225605975</v>
      </c>
      <c r="R139" s="22">
        <f t="shared" ref="R139:V139" si="116">SUM(R140:R141)</f>
        <v>539.34206857489539</v>
      </c>
      <c r="S139" s="22">
        <f t="shared" si="116"/>
        <v>552.28167982857815</v>
      </c>
      <c r="T139" s="22">
        <f t="shared" si="116"/>
        <v>564.63263935041903</v>
      </c>
      <c r="U139" s="22">
        <f t="shared" si="116"/>
        <v>626.87501817375528</v>
      </c>
      <c r="V139" s="22">
        <f t="shared" si="116"/>
        <v>616.54718175185394</v>
      </c>
      <c r="W139" s="22">
        <f t="shared" ref="W139:Y139" si="117">SUM(W140:W141)</f>
        <v>630.96353301635861</v>
      </c>
      <c r="X139" s="22">
        <f t="shared" si="117"/>
        <v>645.20003247931504</v>
      </c>
      <c r="Y139" s="22">
        <f t="shared" si="117"/>
        <v>654.72963207919611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221.83232579117652</v>
      </c>
      <c r="C140" s="29">
        <f>C10*1000*11630/RES_summary!C$6</f>
        <v>249.36310946400786</v>
      </c>
      <c r="D140" s="29">
        <f>D10*1000*11630/RES_summary!D$6</f>
        <v>273.81689864913471</v>
      </c>
      <c r="E140" s="29">
        <f>E10*1000*11630/RES_summary!E$6</f>
        <v>303.90901609558375</v>
      </c>
      <c r="F140" s="29">
        <f>F10*1000*11630/RES_summary!F$6</f>
        <v>329.93213894769059</v>
      </c>
      <c r="G140" s="29">
        <f>G10*1000*11630/RES_summary!G$6</f>
        <v>345.80973787658172</v>
      </c>
      <c r="H140" s="29">
        <f>H10*1000*11630/RES_summary!H$6</f>
        <v>361.99191816032453</v>
      </c>
      <c r="I140" s="29">
        <f>I10*1000*11630/RES_summary!I$6</f>
        <v>358.1883788794259</v>
      </c>
      <c r="J140" s="29">
        <f>J10*1000*11630/RES_summary!J$6</f>
        <v>348.62612153829502</v>
      </c>
      <c r="K140" s="29">
        <f>K10*1000*11630/RES_summary!K$6</f>
        <v>354.18076641911199</v>
      </c>
      <c r="L140" s="29">
        <f>L10*1000*11630/RES_summary!L$6</f>
        <v>355.23519111625546</v>
      </c>
      <c r="M140" s="29">
        <f>M10*1000*11630/RES_summary!M$6</f>
        <v>356.86706910976119</v>
      </c>
      <c r="N140" s="29">
        <f>N10*1000*11630/RES_summary!N$6</f>
        <v>366.11513683666362</v>
      </c>
      <c r="O140" s="29">
        <f>O10*1000*11630/RES_summary!O$6</f>
        <v>371.67248538755496</v>
      </c>
      <c r="P140" s="29">
        <f>P10*1000*11630/RES_summary!P$6</f>
        <v>368.45523849316317</v>
      </c>
      <c r="Q140" s="29">
        <f>Q10*1000*11630/RES_summary!Q$6</f>
        <v>378.78699264437591</v>
      </c>
      <c r="R140" s="29">
        <f>R10*1000*11630/RES_summary!R$6</f>
        <v>399.90504062042481</v>
      </c>
      <c r="S140" s="29">
        <f>S10*1000*11630/RES_summary!S$6</f>
        <v>406.28808413493505</v>
      </c>
      <c r="T140" s="29">
        <f>T10*1000*11630/RES_summary!T$6</f>
        <v>410.35963709334249</v>
      </c>
      <c r="U140" s="29">
        <f>U10*1000*11630/RES_summary!U$6</f>
        <v>449.28043795945371</v>
      </c>
      <c r="V140" s="29">
        <f>V10*1000*11630/RES_summary!V$6</f>
        <v>439.45778404061826</v>
      </c>
      <c r="W140" s="29">
        <f>W10*1000*11630/RES_summary!W$6</f>
        <v>444.7285437671917</v>
      </c>
      <c r="X140" s="29">
        <f>X10*1000*11630/RES_summary!X$6</f>
        <v>449.06076094905552</v>
      </c>
      <c r="Y140" s="29">
        <f>Y10*1000*11630/RES_summary!Y$6</f>
        <v>452.08988313626992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36.634915357089568</v>
      </c>
      <c r="C141" s="29">
        <f>C11*1000*11630/RES_summary!C$6</f>
        <v>48.698426760970897</v>
      </c>
      <c r="D141" s="29">
        <f>D11*1000*11630/RES_summary!D$6</f>
        <v>57.188000554252781</v>
      </c>
      <c r="E141" s="29">
        <f>E11*1000*11630/RES_summary!E$6</f>
        <v>67.581383969575981</v>
      </c>
      <c r="F141" s="29">
        <f>F11*1000*11630/RES_summary!F$6</f>
        <v>77.554113425884026</v>
      </c>
      <c r="G141" s="29">
        <f>G11*1000*11630/RES_summary!G$6</f>
        <v>89.3115978034905</v>
      </c>
      <c r="H141" s="29">
        <f>H11*1000*11630/RES_summary!H$6</f>
        <v>96.948856454158786</v>
      </c>
      <c r="I141" s="29">
        <f>I11*1000*11630/RES_summary!I$6</f>
        <v>102.22749396603513</v>
      </c>
      <c r="J141" s="29">
        <f>J11*1000*11630/RES_summary!J$6</f>
        <v>106.30241415904349</v>
      </c>
      <c r="K141" s="29">
        <f>K11*1000*11630/RES_summary!K$6</f>
        <v>108.09797797896526</v>
      </c>
      <c r="L141" s="29">
        <f>L11*1000*11630/RES_summary!L$6</f>
        <v>110.47199788545551</v>
      </c>
      <c r="M141" s="29">
        <f>M11*1000*11630/RES_summary!M$6</f>
        <v>113.58391728718649</v>
      </c>
      <c r="N141" s="29">
        <f>N11*1000*11630/RES_summary!N$6</f>
        <v>117.617343578215</v>
      </c>
      <c r="O141" s="29">
        <f>O11*1000*11630/RES_summary!O$6</f>
        <v>120.5170709179305</v>
      </c>
      <c r="P141" s="29">
        <f>P11*1000*11630/RES_summary!P$6</f>
        <v>125.48021928407717</v>
      </c>
      <c r="Q141" s="29">
        <f>Q11*1000*11630/RES_summary!Q$6</f>
        <v>132.37094961168381</v>
      </c>
      <c r="R141" s="29">
        <f>R11*1000*11630/RES_summary!R$6</f>
        <v>139.43702795447064</v>
      </c>
      <c r="S141" s="29">
        <f>S11*1000*11630/RES_summary!S$6</f>
        <v>145.99359569364313</v>
      </c>
      <c r="T141" s="29">
        <f>T11*1000*11630/RES_summary!T$6</f>
        <v>154.27300225707657</v>
      </c>
      <c r="U141" s="29">
        <f>U11*1000*11630/RES_summary!U$6</f>
        <v>177.59458021430152</v>
      </c>
      <c r="V141" s="29">
        <f>V11*1000*11630/RES_summary!V$6</f>
        <v>177.08939771123565</v>
      </c>
      <c r="W141" s="29">
        <f>W11*1000*11630/RES_summary!W$6</f>
        <v>186.23498924916694</v>
      </c>
      <c r="X141" s="29">
        <f>X11*1000*11630/RES_summary!X$6</f>
        <v>196.13927153025952</v>
      </c>
      <c r="Y141" s="29">
        <f>Y11*1000*11630/RES_summary!Y$6</f>
        <v>202.63974894292625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449.81435662302295</v>
      </c>
      <c r="C142" s="22">
        <f t="shared" ref="C142:Q142" si="119">SUM(C143:C144)</f>
        <v>468.95300006585256</v>
      </c>
      <c r="D142" s="22">
        <f t="shared" si="119"/>
        <v>485.15059871097139</v>
      </c>
      <c r="E142" s="22">
        <f t="shared" si="119"/>
        <v>495.73659418363923</v>
      </c>
      <c r="F142" s="22">
        <f t="shared" si="119"/>
        <v>503.56709914894276</v>
      </c>
      <c r="G142" s="22">
        <f t="shared" si="119"/>
        <v>509.52013417134316</v>
      </c>
      <c r="H142" s="22">
        <f t="shared" si="119"/>
        <v>513.91265524080848</v>
      </c>
      <c r="I142" s="22">
        <f t="shared" si="119"/>
        <v>516.82361567934402</v>
      </c>
      <c r="J142" s="22">
        <f t="shared" si="119"/>
        <v>517.02297960882811</v>
      </c>
      <c r="K142" s="22">
        <f t="shared" si="119"/>
        <v>509.77239134549097</v>
      </c>
      <c r="L142" s="22">
        <f t="shared" si="119"/>
        <v>500.99769929888282</v>
      </c>
      <c r="M142" s="22">
        <f t="shared" si="119"/>
        <v>491.05456091185175</v>
      </c>
      <c r="N142" s="22">
        <f t="shared" si="119"/>
        <v>481.88581436241054</v>
      </c>
      <c r="O142" s="22">
        <f t="shared" si="119"/>
        <v>477.23344262077876</v>
      </c>
      <c r="P142" s="22">
        <f t="shared" si="119"/>
        <v>466.82584348100534</v>
      </c>
      <c r="Q142" s="22">
        <f t="shared" si="119"/>
        <v>450.16190122887031</v>
      </c>
      <c r="R142" s="22">
        <f t="shared" ref="R142:V142" si="120">SUM(R143:R144)</f>
        <v>439.73287162580573</v>
      </c>
      <c r="S142" s="22">
        <f t="shared" si="120"/>
        <v>418.14307419313883</v>
      </c>
      <c r="T142" s="22">
        <f t="shared" si="120"/>
        <v>398.17373494375795</v>
      </c>
      <c r="U142" s="22">
        <f t="shared" si="120"/>
        <v>417.71146044121809</v>
      </c>
      <c r="V142" s="22">
        <f t="shared" si="120"/>
        <v>383.89919550139172</v>
      </c>
      <c r="W142" s="22">
        <f t="shared" ref="W142:Y142" si="121">SUM(W143:W144)</f>
        <v>377.18723087359035</v>
      </c>
      <c r="X142" s="22">
        <f t="shared" si="121"/>
        <v>369.82173971411305</v>
      </c>
      <c r="Y142" s="22">
        <f t="shared" si="121"/>
        <v>357.39067905328852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360.80925882618095</v>
      </c>
      <c r="C143" s="31">
        <f>C13*1000*11630/RES_summary!C$6</f>
        <v>371.80763833001862</v>
      </c>
      <c r="D143" s="31">
        <f>D13*1000*11630/RES_summary!D$6</f>
        <v>379.57949141605792</v>
      </c>
      <c r="E143" s="31">
        <f>E13*1000*11630/RES_summary!E$6</f>
        <v>385.25849035523754</v>
      </c>
      <c r="F143" s="31">
        <f>F13*1000*11630/RES_summary!F$6</f>
        <v>388.03597942501125</v>
      </c>
      <c r="G143" s="31">
        <f>G13*1000*11630/RES_summary!G$6</f>
        <v>389.70208271653291</v>
      </c>
      <c r="H143" s="31">
        <f>H13*1000*11630/RES_summary!H$6</f>
        <v>390.59738530941854</v>
      </c>
      <c r="I143" s="31">
        <f>I13*1000*11630/RES_summary!I$6</f>
        <v>390.4643467495759</v>
      </c>
      <c r="J143" s="31">
        <f>J13*1000*11630/RES_summary!J$6</f>
        <v>388.86271025165286</v>
      </c>
      <c r="K143" s="31">
        <f>K13*1000*11630/RES_summary!K$6</f>
        <v>380.64199540437392</v>
      </c>
      <c r="L143" s="31">
        <f>L13*1000*11630/RES_summary!L$6</f>
        <v>370.81333172725795</v>
      </c>
      <c r="M143" s="31">
        <f>M13*1000*11630/RES_summary!M$6</f>
        <v>358.06731793191898</v>
      </c>
      <c r="N143" s="31">
        <f>N13*1000*11630/RES_summary!N$6</f>
        <v>345.55261348325138</v>
      </c>
      <c r="O143" s="31">
        <f>O13*1000*11630/RES_summary!O$6</f>
        <v>337.15367574334653</v>
      </c>
      <c r="P143" s="31">
        <f>P13*1000*11630/RES_summary!P$6</f>
        <v>325.0635183851424</v>
      </c>
      <c r="Q143" s="31">
        <f>Q13*1000*11630/RES_summary!Q$6</f>
        <v>307.3587003790729</v>
      </c>
      <c r="R143" s="31">
        <f>R13*1000*11630/RES_summary!R$6</f>
        <v>293.64031545570504</v>
      </c>
      <c r="S143" s="31">
        <f>S13*1000*11630/RES_summary!S$6</f>
        <v>272.54408101956528</v>
      </c>
      <c r="T143" s="31">
        <f>T13*1000*11630/RES_summary!T$6</f>
        <v>252.65140033427798</v>
      </c>
      <c r="U143" s="31">
        <f>U13*1000*11630/RES_summary!U$6</f>
        <v>255.02502187164336</v>
      </c>
      <c r="V143" s="31">
        <f>V13*1000*11630/RES_summary!V$6</f>
        <v>227.02393439257744</v>
      </c>
      <c r="W143" s="31">
        <f>W13*1000*11630/RES_summary!W$6</f>
        <v>216.37620548586062</v>
      </c>
      <c r="X143" s="31">
        <f>X13*1000*11630/RES_summary!X$6</f>
        <v>206.59168597640036</v>
      </c>
      <c r="Y143" s="31">
        <f>Y13*1000*11630/RES_summary!Y$6</f>
        <v>192.81517993593812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89.005097796841994</v>
      </c>
      <c r="C144" s="33">
        <f>C14*1000*11630/RES_summary!C$6</f>
        <v>97.14536173583393</v>
      </c>
      <c r="D144" s="33">
        <f>D14*1000*11630/RES_summary!D$6</f>
        <v>105.57110729491349</v>
      </c>
      <c r="E144" s="33">
        <f>E14*1000*11630/RES_summary!E$6</f>
        <v>110.47810382840171</v>
      </c>
      <c r="F144" s="33">
        <f>F14*1000*11630/RES_summary!F$6</f>
        <v>115.53111972393151</v>
      </c>
      <c r="G144" s="33">
        <f>G14*1000*11630/RES_summary!G$6</f>
        <v>119.81805145481026</v>
      </c>
      <c r="H144" s="33">
        <f>H14*1000*11630/RES_summary!H$6</f>
        <v>123.31526993138996</v>
      </c>
      <c r="I144" s="33">
        <f>I14*1000*11630/RES_summary!I$6</f>
        <v>126.35926892976816</v>
      </c>
      <c r="J144" s="33">
        <f>J14*1000*11630/RES_summary!J$6</f>
        <v>128.16026935717531</v>
      </c>
      <c r="K144" s="33">
        <f>K14*1000*11630/RES_summary!K$6</f>
        <v>129.13039594111703</v>
      </c>
      <c r="L144" s="33">
        <f>L14*1000*11630/RES_summary!L$6</f>
        <v>130.18436757162485</v>
      </c>
      <c r="M144" s="33">
        <f>M14*1000*11630/RES_summary!M$6</f>
        <v>132.98724297993277</v>
      </c>
      <c r="N144" s="33">
        <f>N14*1000*11630/RES_summary!N$6</f>
        <v>136.33320087915914</v>
      </c>
      <c r="O144" s="33">
        <f>O14*1000*11630/RES_summary!O$6</f>
        <v>140.07976687743223</v>
      </c>
      <c r="P144" s="33">
        <f>P14*1000*11630/RES_summary!P$6</f>
        <v>141.76232509586291</v>
      </c>
      <c r="Q144" s="33">
        <f>Q14*1000*11630/RES_summary!Q$6</f>
        <v>142.80320084979741</v>
      </c>
      <c r="R144" s="33">
        <f>R14*1000*11630/RES_summary!R$6</f>
        <v>146.09255617010072</v>
      </c>
      <c r="S144" s="33">
        <f>S14*1000*11630/RES_summary!S$6</f>
        <v>145.59899317357355</v>
      </c>
      <c r="T144" s="33">
        <f>T14*1000*11630/RES_summary!T$6</f>
        <v>145.52233460947994</v>
      </c>
      <c r="U144" s="33">
        <f>U14*1000*11630/RES_summary!U$6</f>
        <v>162.68643856957473</v>
      </c>
      <c r="V144" s="33">
        <f>V14*1000*11630/RES_summary!V$6</f>
        <v>156.87526110881427</v>
      </c>
      <c r="W144" s="33">
        <f>W14*1000*11630/RES_summary!W$6</f>
        <v>160.8110253877297</v>
      </c>
      <c r="X144" s="33">
        <f>X14*1000*11630/RES_summary!X$6</f>
        <v>163.23005373771272</v>
      </c>
      <c r="Y144" s="33">
        <f>Y14*1000*11630/RES_summary!Y$6</f>
        <v>164.57549911735038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6.7564808635291902</v>
      </c>
      <c r="C3" s="49">
        <f t="shared" ref="C3:W3" si="0">C5*C11/11630</f>
        <v>6.8465771572328311</v>
      </c>
      <c r="D3" s="49">
        <f t="shared" si="0"/>
        <v>6.9346141899570366</v>
      </c>
      <c r="E3" s="49">
        <f t="shared" si="0"/>
        <v>6.967954537487171</v>
      </c>
      <c r="F3" s="49">
        <f t="shared" si="0"/>
        <v>6.9923377750332572</v>
      </c>
      <c r="G3" s="49">
        <f t="shared" si="0"/>
        <v>7.0133856354615212</v>
      </c>
      <c r="H3" s="49">
        <f t="shared" si="0"/>
        <v>7.0527473453989886</v>
      </c>
      <c r="I3" s="49">
        <f t="shared" si="0"/>
        <v>7.0927301005675938</v>
      </c>
      <c r="J3" s="49">
        <f t="shared" si="0"/>
        <v>7.1838304624847753</v>
      </c>
      <c r="K3" s="49">
        <f t="shared" si="0"/>
        <v>7.2649081434983032</v>
      </c>
      <c r="L3" s="49">
        <f t="shared" si="0"/>
        <v>7.3316267733792504</v>
      </c>
      <c r="M3" s="49">
        <f t="shared" si="0"/>
        <v>7.3435784948747109</v>
      </c>
      <c r="N3" s="49">
        <f t="shared" si="0"/>
        <v>7.3820133450295593</v>
      </c>
      <c r="O3" s="49">
        <f t="shared" si="0"/>
        <v>7.3960393518998098</v>
      </c>
      <c r="P3" s="49">
        <f t="shared" si="0"/>
        <v>7.4339118547991188</v>
      </c>
      <c r="Q3" s="49">
        <f t="shared" si="0"/>
        <v>7.5020231483257671</v>
      </c>
      <c r="R3" s="49">
        <f t="shared" si="0"/>
        <v>7.451343198071644</v>
      </c>
      <c r="S3" s="49">
        <f t="shared" si="0"/>
        <v>7.3904073580463594</v>
      </c>
      <c r="T3" s="49">
        <f t="shared" si="0"/>
        <v>7.3735199940781833</v>
      </c>
      <c r="U3" s="49">
        <f t="shared" si="0"/>
        <v>7.4247807129492092</v>
      </c>
      <c r="V3" s="49">
        <f t="shared" si="0"/>
        <v>7.5140845492904758</v>
      </c>
      <c r="W3" s="49">
        <f t="shared" si="0"/>
        <v>7.3650948874434281</v>
      </c>
      <c r="X3" s="49">
        <f t="shared" ref="X3:Y3" si="1">X5*X11/11630</f>
        <v>7.2401772569662191</v>
      </c>
      <c r="Y3" s="49">
        <f t="shared" si="1"/>
        <v>7.2935195249852658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8.9700767628817957</v>
      </c>
      <c r="C5" s="49">
        <f t="shared" ref="C5:W5" si="2">C7*C13/1000000</f>
        <v>9.0896909062349174</v>
      </c>
      <c r="D5" s="49">
        <f t="shared" si="2"/>
        <v>9.2065711220548376</v>
      </c>
      <c r="E5" s="49">
        <f t="shared" si="2"/>
        <v>9.2508346199744089</v>
      </c>
      <c r="F5" s="49">
        <f t="shared" si="2"/>
        <v>9.2832064296389074</v>
      </c>
      <c r="G5" s="49">
        <f t="shared" si="2"/>
        <v>9.3111501073536029</v>
      </c>
      <c r="H5" s="49">
        <f t="shared" si="2"/>
        <v>9.363407719976065</v>
      </c>
      <c r="I5" s="49">
        <f t="shared" si="2"/>
        <v>9.4164898481279824</v>
      </c>
      <c r="J5" s="49">
        <f t="shared" si="2"/>
        <v>9.5374370181162078</v>
      </c>
      <c r="K5" s="49">
        <f t="shared" si="2"/>
        <v>9.6450778206490089</v>
      </c>
      <c r="L5" s="49">
        <f t="shared" si="2"/>
        <v>9.7336551797261084</v>
      </c>
      <c r="M5" s="49">
        <f t="shared" si="2"/>
        <v>9.7495225907982856</v>
      </c>
      <c r="N5" s="49">
        <f t="shared" si="2"/>
        <v>9.8005496806728072</v>
      </c>
      <c r="O5" s="49">
        <f t="shared" si="2"/>
        <v>9.8191709660496418</v>
      </c>
      <c r="P5" s="49">
        <f t="shared" si="2"/>
        <v>9.8694514693280624</v>
      </c>
      <c r="Q5" s="49">
        <f t="shared" si="2"/>
        <v>9.9598777642726795</v>
      </c>
      <c r="R5" s="49">
        <f t="shared" si="2"/>
        <v>9.8925937663896413</v>
      </c>
      <c r="S5" s="49">
        <f t="shared" si="2"/>
        <v>9.8116937869953382</v>
      </c>
      <c r="T5" s="49">
        <f t="shared" si="2"/>
        <v>9.7892736907681819</v>
      </c>
      <c r="U5" s="49">
        <f t="shared" si="2"/>
        <v>9.8573287319177307</v>
      </c>
      <c r="V5" s="49">
        <f t="shared" si="2"/>
        <v>9.9758907886128139</v>
      </c>
      <c r="W5" s="49">
        <f t="shared" si="2"/>
        <v>9.7780883037633668</v>
      </c>
      <c r="X5" s="49">
        <f t="shared" ref="X5:Y5" si="3">X7*X13/1000000</f>
        <v>9.6122444633010442</v>
      </c>
      <c r="Y5" s="49">
        <f t="shared" si="3"/>
        <v>9.6830630223263316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148868</v>
      </c>
      <c r="C7" s="35">
        <v>152823</v>
      </c>
      <c r="D7" s="35">
        <v>157408</v>
      </c>
      <c r="E7" s="35">
        <v>160931</v>
      </c>
      <c r="F7" s="35">
        <v>164600</v>
      </c>
      <c r="G7" s="35">
        <v>168610</v>
      </c>
      <c r="H7" s="35">
        <v>173597</v>
      </c>
      <c r="I7" s="35">
        <v>179306</v>
      </c>
      <c r="J7" s="35">
        <v>187693</v>
      </c>
      <c r="K7" s="35">
        <v>196751</v>
      </c>
      <c r="L7" s="35">
        <v>206402</v>
      </c>
      <c r="M7" s="35">
        <v>214697</v>
      </c>
      <c r="N7" s="35">
        <v>225079</v>
      </c>
      <c r="O7" s="35">
        <v>235252</v>
      </c>
      <c r="P7" s="35">
        <v>247701</v>
      </c>
      <c r="Q7" s="35">
        <v>263492</v>
      </c>
      <c r="R7" s="35">
        <v>273531</v>
      </c>
      <c r="S7" s="35">
        <v>283441</v>
      </c>
      <c r="T7" s="35">
        <v>296323</v>
      </c>
      <c r="U7" s="35">
        <v>313441</v>
      </c>
      <c r="V7" s="35">
        <v>332108</v>
      </c>
      <c r="W7" s="35">
        <v>335399</v>
      </c>
      <c r="X7" s="35">
        <v>340158</v>
      </c>
      <c r="Y7" s="35">
        <v>356752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11782.443230014935</v>
      </c>
      <c r="D8" s="52">
        <v>12462.791383938078</v>
      </c>
      <c r="E8" s="52">
        <v>11451.463390303106</v>
      </c>
      <c r="F8" s="52">
        <v>11648.461332213221</v>
      </c>
      <c r="G8" s="52">
        <v>12040.787306170794</v>
      </c>
      <c r="H8" s="52">
        <v>13069.443422163429</v>
      </c>
      <c r="I8" s="52">
        <v>13843.431803750631</v>
      </c>
      <c r="J8" s="52">
        <v>16573.754588151322</v>
      </c>
      <c r="K8" s="52">
        <v>17297.413926331501</v>
      </c>
      <c r="L8" s="52">
        <v>17943.411983092723</v>
      </c>
      <c r="M8" s="52">
        <v>16640.750937161152</v>
      </c>
      <c r="N8" s="52">
        <v>18781.432981277088</v>
      </c>
      <c r="O8" s="52">
        <v>18626.460322285071</v>
      </c>
      <c r="P8" s="52">
        <v>20956.835181224655</v>
      </c>
      <c r="Q8" s="52">
        <v>24353.559793421737</v>
      </c>
      <c r="R8" s="52">
        <v>18656.636408580351</v>
      </c>
      <c r="S8" s="52">
        <v>18583.067290875246</v>
      </c>
      <c r="T8" s="52">
        <v>21610.85471904499</v>
      </c>
      <c r="U8" s="52">
        <v>28900.443230014935</v>
      </c>
      <c r="V8" s="52">
        <v>31129.791383938049</v>
      </c>
      <c r="W8" s="52">
        <v>14742.463390303077</v>
      </c>
      <c r="X8" s="52">
        <v>16407.46133221325</v>
      </c>
      <c r="Y8" s="52">
        <v>28634.787306170794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7827.4432300149347</v>
      </c>
      <c r="D9" s="36">
        <v>7877.7913839380781</v>
      </c>
      <c r="E9" s="36">
        <v>7928.4633903031063</v>
      </c>
      <c r="F9" s="36">
        <v>7979.4613322132209</v>
      </c>
      <c r="G9" s="36">
        <v>8030.7873061707942</v>
      </c>
      <c r="H9" s="36">
        <v>8082.4434221634292</v>
      </c>
      <c r="I9" s="36">
        <v>8134.4318037506309</v>
      </c>
      <c r="J9" s="36">
        <v>8186.7545881513215</v>
      </c>
      <c r="K9" s="36">
        <v>8239.413926331501</v>
      </c>
      <c r="L9" s="36">
        <v>8292.4119830927229</v>
      </c>
      <c r="M9" s="36">
        <v>8345.7509371611523</v>
      </c>
      <c r="N9" s="36">
        <v>8399.4329812770884</v>
      </c>
      <c r="O9" s="36">
        <v>8453.460322285071</v>
      </c>
      <c r="P9" s="36">
        <v>8507.8351812246547</v>
      </c>
      <c r="Q9" s="36">
        <v>8562.5597934217658</v>
      </c>
      <c r="R9" s="36">
        <v>8617.6364085803507</v>
      </c>
      <c r="S9" s="36">
        <v>8673.0672908752458</v>
      </c>
      <c r="T9" s="36">
        <v>8728.8547190449899</v>
      </c>
      <c r="U9" s="36">
        <v>11782.443230014935</v>
      </c>
      <c r="V9" s="36">
        <v>12462.791383938049</v>
      </c>
      <c r="W9" s="36">
        <v>11451.463390303077</v>
      </c>
      <c r="X9" s="36">
        <v>11648.46133221325</v>
      </c>
      <c r="Y9" s="36">
        <v>12040.787306170794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8759.9999999999945</v>
      </c>
      <c r="E11" s="54">
        <v>8759.9999999999982</v>
      </c>
      <c r="F11" s="54">
        <v>8759.9999999999945</v>
      </c>
      <c r="G11" s="54">
        <v>8759.9999999999927</v>
      </c>
      <c r="H11" s="54">
        <v>8759.9999999999909</v>
      </c>
      <c r="I11" s="54">
        <v>8759.9999999999982</v>
      </c>
      <c r="J11" s="54">
        <v>8759.9999999999945</v>
      </c>
      <c r="K11" s="54">
        <v>8759.9999999999945</v>
      </c>
      <c r="L11" s="54">
        <v>8759.9999999999982</v>
      </c>
      <c r="M11" s="54">
        <v>8759.9999999999909</v>
      </c>
      <c r="N11" s="54">
        <v>8759.9999999999982</v>
      </c>
      <c r="O11" s="54">
        <v>8759.9999999999927</v>
      </c>
      <c r="P11" s="54">
        <v>8759.9999999999927</v>
      </c>
      <c r="Q11" s="54">
        <v>8760</v>
      </c>
      <c r="R11" s="54">
        <v>8759.9999999999964</v>
      </c>
      <c r="S11" s="54">
        <v>8760</v>
      </c>
      <c r="T11" s="54">
        <v>8760</v>
      </c>
      <c r="U11" s="54">
        <v>8759.9999999999982</v>
      </c>
      <c r="V11" s="54">
        <v>8759.9999999999982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60.255237948261517</v>
      </c>
      <c r="C13" s="35">
        <v>59.478553007302033</v>
      </c>
      <c r="D13" s="35">
        <v>58.488584583088773</v>
      </c>
      <c r="E13" s="35">
        <v>57.483235796548882</v>
      </c>
      <c r="F13" s="35">
        <v>56.398580982010373</v>
      </c>
      <c r="G13" s="35">
        <v>55.223000458772333</v>
      </c>
      <c r="H13" s="35">
        <v>53.937612516207459</v>
      </c>
      <c r="I13" s="35">
        <v>52.516312048274912</v>
      </c>
      <c r="J13" s="35">
        <v>50.814026192325805</v>
      </c>
      <c r="K13" s="35">
        <v>49.021747389588917</v>
      </c>
      <c r="L13" s="35">
        <v>47.158725107925839</v>
      </c>
      <c r="M13" s="35">
        <v>45.410613985282907</v>
      </c>
      <c r="N13" s="35">
        <v>43.542710251390879</v>
      </c>
      <c r="O13" s="35">
        <v>41.73894787738103</v>
      </c>
      <c r="P13" s="35">
        <v>39.844213262473964</v>
      </c>
      <c r="Q13" s="35">
        <v>37.799545201648165</v>
      </c>
      <c r="R13" s="35">
        <v>36.166261836463299</v>
      </c>
      <c r="S13" s="35">
        <v>34.616353269270633</v>
      </c>
      <c r="T13" s="35">
        <v>33.035821352943181</v>
      </c>
      <c r="U13" s="35">
        <v>31.448753455730845</v>
      </c>
      <c r="V13" s="35">
        <v>30.038092393476866</v>
      </c>
      <c r="W13" s="35">
        <v>29.153600051769288</v>
      </c>
      <c r="X13" s="35">
        <v>28.258175504621512</v>
      </c>
      <c r="Y13" s="35">
        <v>27.142280974812564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50.181323700163674</v>
      </c>
      <c r="D14" s="36">
        <v>47.465964240424192</v>
      </c>
      <c r="E14" s="36">
        <v>45.583252399722213</v>
      </c>
      <c r="F14" s="36">
        <v>44.055273593671785</v>
      </c>
      <c r="G14" s="36">
        <v>42.508904504739739</v>
      </c>
      <c r="H14" s="36">
        <v>41.261677854910054</v>
      </c>
      <c r="I14" s="36">
        <v>39.240577030447056</v>
      </c>
      <c r="J14" s="36">
        <v>37.061126521110182</v>
      </c>
      <c r="K14" s="36">
        <v>34.924795798434481</v>
      </c>
      <c r="L14" s="36">
        <v>32.782985579199668</v>
      </c>
      <c r="M14" s="36">
        <v>31.173029486867808</v>
      </c>
      <c r="N14" s="36">
        <v>29.66423932333857</v>
      </c>
      <c r="O14" s="36">
        <v>28.346048548505753</v>
      </c>
      <c r="P14" s="36">
        <v>26.861027997778429</v>
      </c>
      <c r="Q14" s="36">
        <v>24.8984287261055</v>
      </c>
      <c r="R14" s="36">
        <v>24.22589606021943</v>
      </c>
      <c r="S14" s="36">
        <v>23.768829281243086</v>
      </c>
      <c r="T14" s="36">
        <v>23.300287213580322</v>
      </c>
      <c r="U14" s="36">
        <v>22.813270841776994</v>
      </c>
      <c r="V14" s="36">
        <v>22.811603781815077</v>
      </c>
      <c r="W14" s="36">
        <v>21.990386045669734</v>
      </c>
      <c r="X14" s="36">
        <v>21.169168309524391</v>
      </c>
      <c r="Y14" s="36">
        <v>20.347950573379045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1.1054362919454366</v>
      </c>
      <c r="C16" s="44">
        <f>C7/RES_summary!C$6</f>
        <v>1.1255606702264775</v>
      </c>
      <c r="D16" s="44">
        <f>D7/RES_summary!D$6</f>
        <v>1.1482762142367342</v>
      </c>
      <c r="E16" s="44">
        <f>E7/RES_summary!E$6</f>
        <v>1.1645295743664703</v>
      </c>
      <c r="F16" s="44">
        <f>F7/RES_summary!F$6</f>
        <v>1.181792073520965</v>
      </c>
      <c r="G16" s="44">
        <f>G7/RES_summary!G$6</f>
        <v>1.2005069455816701</v>
      </c>
      <c r="H16" s="44">
        <f>H7/RES_summary!H$6</f>
        <v>1.2207517316550052</v>
      </c>
      <c r="I16" s="44">
        <f>I7/RES_summary!I$6</f>
        <v>1.2452756807811707</v>
      </c>
      <c r="J16" s="44">
        <f>J7/RES_summary!J$6</f>
        <v>1.2798791672633294</v>
      </c>
      <c r="K16" s="44">
        <f>K7/RES_summary!K$6</f>
        <v>1.318132181020333</v>
      </c>
      <c r="L16" s="44">
        <f>L7/RES_summary!L$6</f>
        <v>1.3569794351233366</v>
      </c>
      <c r="M16" s="44">
        <f>M7/RES_summary!M$6</f>
        <v>1.3937562482959194</v>
      </c>
      <c r="N16" s="44">
        <f>N7/RES_summary!N$6</f>
        <v>1.4354985809496477</v>
      </c>
      <c r="O16" s="44">
        <f>O7/RES_summary!O$6</f>
        <v>1.4674542925402183</v>
      </c>
      <c r="P16" s="44">
        <f>P7/RES_summary!P$6</f>
        <v>1.4995459608678807</v>
      </c>
      <c r="Q16" s="44">
        <f>Q7/RES_summary!Q$6</f>
        <v>1.5270118339766101</v>
      </c>
      <c r="R16" s="44">
        <f>R7/RES_summary!R$6</f>
        <v>1.5360610536128441</v>
      </c>
      <c r="S16" s="44">
        <f>S7/RES_summary!S$6</f>
        <v>1.5450080673294959</v>
      </c>
      <c r="T16" s="44">
        <f>T7/RES_summary!T$6</f>
        <v>1.5513968293857721</v>
      </c>
      <c r="U16" s="44">
        <f>U7/RES_summary!U$6</f>
        <v>1.5615833001195696</v>
      </c>
      <c r="V16" s="44">
        <f>V7/RES_summary!V$6</f>
        <v>1.5687671232876712</v>
      </c>
      <c r="W16" s="44">
        <f>W7/RES_summary!W$6</f>
        <v>1.5745618770861598</v>
      </c>
      <c r="X16" s="44">
        <f>X7/RES_summary!X$6</f>
        <v>1.5805496828752643</v>
      </c>
      <c r="Y16" s="44">
        <f>Y7/RES_summary!Y$6</f>
        <v>1.5854869317500033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66.608326807816169</v>
      </c>
      <c r="C17" s="52">
        <f t="shared" si="4"/>
        <v>66.946719986999952</v>
      </c>
      <c r="D17" s="52">
        <f t="shared" si="4"/>
        <v>67.161050481134197</v>
      </c>
      <c r="E17" s="52">
        <f t="shared" si="4"/>
        <v>66.940928115362524</v>
      </c>
      <c r="F17" s="52">
        <f t="shared" si="4"/>
        <v>66.651395962370103</v>
      </c>
      <c r="G17" s="52">
        <f t="shared" si="4"/>
        <v>66.295595606615947</v>
      </c>
      <c r="H17" s="52">
        <f t="shared" si="4"/>
        <v>65.844433880496936</v>
      </c>
      <c r="I17" s="52">
        <f t="shared" si="4"/>
        <v>65.397286238031938</v>
      </c>
      <c r="J17" s="52">
        <f t="shared" si="4"/>
        <v>65.035813528330962</v>
      </c>
      <c r="K17" s="52">
        <f t="shared" si="4"/>
        <v>64.61714280406666</v>
      </c>
      <c r="L17" s="52">
        <f t="shared" si="4"/>
        <v>63.993420158089918</v>
      </c>
      <c r="M17" s="52">
        <f t="shared" si="4"/>
        <v>63.29132698094211</v>
      </c>
      <c r="N17" s="52">
        <f t="shared" si="4"/>
        <v>62.505498776573283</v>
      </c>
      <c r="O17" s="52">
        <f t="shared" si="4"/>
        <v>61.249998228775226</v>
      </c>
      <c r="P17" s="52">
        <f t="shared" si="4"/>
        <v>59.748229061701281</v>
      </c>
      <c r="Q17" s="52">
        <f t="shared" si="4"/>
        <v>57.720352841850534</v>
      </c>
      <c r="R17" s="52">
        <f t="shared" ref="R17:V17" si="5">R13*R16</f>
        <v>55.553586261755811</v>
      </c>
      <c r="S17" s="52">
        <f t="shared" si="5"/>
        <v>53.482545062550898</v>
      </c>
      <c r="T17" s="52">
        <f t="shared" si="5"/>
        <v>51.251668503110835</v>
      </c>
      <c r="U17" s="52">
        <f t="shared" si="5"/>
        <v>49.109848206046891</v>
      </c>
      <c r="V17" s="52">
        <f t="shared" si="5"/>
        <v>47.122771793163984</v>
      </c>
      <c r="W17" s="52">
        <f t="shared" ref="W17:Y17" si="6">W13*W16</f>
        <v>45.90414722133302</v>
      </c>
      <c r="X17" s="52">
        <f t="shared" si="6"/>
        <v>44.663450332463093</v>
      </c>
      <c r="Y17" s="52">
        <f t="shared" si="6"/>
        <v>43.033731783452062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583.48894283646928</v>
      </c>
      <c r="C18" s="36">
        <f>C3*11630*1000/RES_summary!C$6</f>
        <v>586.45326708611913</v>
      </c>
      <c r="D18" s="36">
        <f>D3*11630*1000/RES_summary!D$6</f>
        <v>588.33080221473517</v>
      </c>
      <c r="E18" s="36">
        <f>E3*11630*1000/RES_summary!E$6</f>
        <v>586.40253029057556</v>
      </c>
      <c r="F18" s="36">
        <f>F3*11630*1000/RES_summary!F$6</f>
        <v>583.86622863036177</v>
      </c>
      <c r="G18" s="36">
        <f>G3*11630*1000/RES_summary!G$6</f>
        <v>580.74941751395522</v>
      </c>
      <c r="H18" s="36">
        <f>H3*11630*1000/RES_summary!H$6</f>
        <v>576.79724079315247</v>
      </c>
      <c r="I18" s="36">
        <f>I3*11630*1000/RES_summary!I$6</f>
        <v>572.88022744515979</v>
      </c>
      <c r="J18" s="36">
        <f>J3*11630*1000/RES_summary!J$6</f>
        <v>569.71372650817898</v>
      </c>
      <c r="K18" s="36">
        <f>K3*11630*1000/RES_summary!K$6</f>
        <v>566.04617096362358</v>
      </c>
      <c r="L18" s="36">
        <f>L3*11630*1000/RES_summary!L$6</f>
        <v>560.5823605848675</v>
      </c>
      <c r="M18" s="36">
        <f>M3*11630*1000/RES_summary!M$6</f>
        <v>554.43202435305238</v>
      </c>
      <c r="N18" s="36">
        <f>N3*11630*1000/RES_summary!N$6</f>
        <v>547.54816928278183</v>
      </c>
      <c r="O18" s="36">
        <f>O3*11630*1000/RES_summary!O$6</f>
        <v>536.54998448407048</v>
      </c>
      <c r="P18" s="36">
        <f>P3*11630*1000/RES_summary!P$6</f>
        <v>523.39448658050264</v>
      </c>
      <c r="Q18" s="36">
        <f>Q3*11630*1000/RES_summary!Q$6</f>
        <v>505.63029089461082</v>
      </c>
      <c r="R18" s="36">
        <f>R3*11630*1000/RES_summary!R$6</f>
        <v>486.64941565298068</v>
      </c>
      <c r="S18" s="36">
        <f>S3*11630*1000/RES_summary!S$6</f>
        <v>468.50709474794587</v>
      </c>
      <c r="T18" s="36">
        <f>T3*11630*1000/RES_summary!T$6</f>
        <v>448.96461608725087</v>
      </c>
      <c r="U18" s="36">
        <f>U3*11630*1000/RES_summary!U$6</f>
        <v>430.20227028497067</v>
      </c>
      <c r="V18" s="36">
        <f>V3*11630*1000/RES_summary!V$6</f>
        <v>412.7954809081163</v>
      </c>
      <c r="W18" s="36">
        <f>W3*11630*1000/RES_summary!W$6</f>
        <v>402.12032965887715</v>
      </c>
      <c r="X18" s="36">
        <f>X3*11630*1000/RES_summary!X$6</f>
        <v>391.25182491237661</v>
      </c>
      <c r="Y18" s="36">
        <f>Y3*11630*1000/RES_summary!Y$6</f>
        <v>376.97549042303996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3.3489396611471625</v>
      </c>
      <c r="C3" s="49">
        <f t="shared" ref="C3:W3" si="0">C5*C11/11630</f>
        <v>3.3244819559624657</v>
      </c>
      <c r="D3" s="49">
        <f t="shared" si="0"/>
        <v>3.3074296772042846</v>
      </c>
      <c r="E3" s="49">
        <f t="shared" si="0"/>
        <v>3.2838624421655078</v>
      </c>
      <c r="F3" s="49">
        <f t="shared" si="0"/>
        <v>3.2654548559184016</v>
      </c>
      <c r="G3" s="49">
        <f t="shared" si="0"/>
        <v>3.2282019227598506</v>
      </c>
      <c r="H3" s="49">
        <f t="shared" si="0"/>
        <v>3.1998140973639058</v>
      </c>
      <c r="I3" s="49">
        <f t="shared" si="0"/>
        <v>3.1192067279452922</v>
      </c>
      <c r="J3" s="49">
        <f t="shared" si="0"/>
        <v>3.0413476360225804</v>
      </c>
      <c r="K3" s="49">
        <f t="shared" si="0"/>
        <v>2.9804344452902738</v>
      </c>
      <c r="L3" s="49">
        <f t="shared" si="0"/>
        <v>2.9052389767499123</v>
      </c>
      <c r="M3" s="49">
        <f t="shared" si="0"/>
        <v>2.8203355692566521</v>
      </c>
      <c r="N3" s="49">
        <f t="shared" si="0"/>
        <v>2.7462429187848554</v>
      </c>
      <c r="O3" s="49">
        <f t="shared" si="0"/>
        <v>2.6817304939983075</v>
      </c>
      <c r="P3" s="49">
        <f t="shared" si="0"/>
        <v>2.6275632837301699</v>
      </c>
      <c r="Q3" s="49">
        <f t="shared" si="0"/>
        <v>2.6200403461693211</v>
      </c>
      <c r="R3" s="49">
        <f t="shared" si="0"/>
        <v>2.6156967323561591</v>
      </c>
      <c r="S3" s="49">
        <f t="shared" si="0"/>
        <v>2.5910187098525861</v>
      </c>
      <c r="T3" s="49">
        <f t="shared" si="0"/>
        <v>2.6208660864619144</v>
      </c>
      <c r="U3" s="49">
        <f t="shared" si="0"/>
        <v>2.6980524180046204</v>
      </c>
      <c r="V3" s="49">
        <f t="shared" si="0"/>
        <v>2.7889099502830996</v>
      </c>
      <c r="W3" s="49">
        <f t="shared" si="0"/>
        <v>2.7729096129711306</v>
      </c>
      <c r="X3" s="49">
        <f t="shared" ref="X3:Y3" si="1">X5*X11/11630</f>
        <v>2.7662332464765456</v>
      </c>
      <c r="Y3" s="49">
        <f t="shared" si="1"/>
        <v>2.8502350828839504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94.65584676980572</v>
      </c>
      <c r="C5" s="49">
        <f t="shared" ref="C5:W5" si="2">C7*C13/1000000</f>
        <v>94.748949491940053</v>
      </c>
      <c r="D5" s="49">
        <f t="shared" si="2"/>
        <v>94.363596375476916</v>
      </c>
      <c r="E5" s="49">
        <f t="shared" si="2"/>
        <v>93.576436909470658</v>
      </c>
      <c r="F5" s="49">
        <f t="shared" si="2"/>
        <v>92.950340005330048</v>
      </c>
      <c r="G5" s="49">
        <f t="shared" si="2"/>
        <v>91.802545471620192</v>
      </c>
      <c r="H5" s="49">
        <f t="shared" si="2"/>
        <v>90.565087551966528</v>
      </c>
      <c r="I5" s="49">
        <f t="shared" si="2"/>
        <v>88.979365212608201</v>
      </c>
      <c r="J5" s="49">
        <f t="shared" si="2"/>
        <v>87.458101437244679</v>
      </c>
      <c r="K5" s="49">
        <f t="shared" si="2"/>
        <v>85.775996912547129</v>
      </c>
      <c r="L5" s="49">
        <f t="shared" si="2"/>
        <v>83.932557339352385</v>
      </c>
      <c r="M5" s="49">
        <f t="shared" si="2"/>
        <v>81.53102808181859</v>
      </c>
      <c r="N5" s="49">
        <f t="shared" si="2"/>
        <v>79.431316487421697</v>
      </c>
      <c r="O5" s="49">
        <f t="shared" si="2"/>
        <v>77.571437462668513</v>
      </c>
      <c r="P5" s="49">
        <f t="shared" si="2"/>
        <v>76.189276431635861</v>
      </c>
      <c r="Q5" s="49">
        <f t="shared" si="2"/>
        <v>75.771203284360823</v>
      </c>
      <c r="R5" s="49">
        <f t="shared" si="2"/>
        <v>75.491110253424424</v>
      </c>
      <c r="S5" s="49">
        <f t="shared" si="2"/>
        <v>75.605854366810078</v>
      </c>
      <c r="T5" s="49">
        <f t="shared" si="2"/>
        <v>76.765255442368328</v>
      </c>
      <c r="U5" s="49">
        <f t="shared" si="2"/>
        <v>78.707904638181063</v>
      </c>
      <c r="V5" s="49">
        <f t="shared" si="2"/>
        <v>81.20539405284309</v>
      </c>
      <c r="W5" s="49">
        <f t="shared" si="2"/>
        <v>80.507925597010797</v>
      </c>
      <c r="X5" s="49">
        <f t="shared" ref="X5:Y5" si="3">X7*X13/1000000</f>
        <v>80.273734875354734</v>
      </c>
      <c r="Y5" s="49">
        <f t="shared" si="3"/>
        <v>82.690624254216615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119833</v>
      </c>
      <c r="C7" s="35">
        <v>121283</v>
      </c>
      <c r="D7" s="35">
        <v>122961</v>
      </c>
      <c r="E7" s="35">
        <v>124717</v>
      </c>
      <c r="F7" s="35">
        <v>127316</v>
      </c>
      <c r="G7" s="35">
        <v>129280</v>
      </c>
      <c r="H7" s="35">
        <v>131609</v>
      </c>
      <c r="I7" s="35">
        <v>133655</v>
      </c>
      <c r="J7" s="35">
        <v>136453</v>
      </c>
      <c r="K7" s="35">
        <v>139438</v>
      </c>
      <c r="L7" s="35">
        <v>142674</v>
      </c>
      <c r="M7" s="35">
        <v>144975</v>
      </c>
      <c r="N7" s="35">
        <v>148199</v>
      </c>
      <c r="O7" s="35">
        <v>152223</v>
      </c>
      <c r="P7" s="35">
        <v>157691</v>
      </c>
      <c r="Q7" s="35">
        <v>165967</v>
      </c>
      <c r="R7" s="35">
        <v>172039</v>
      </c>
      <c r="S7" s="35">
        <v>177997</v>
      </c>
      <c r="T7" s="35">
        <v>186027</v>
      </c>
      <c r="U7" s="35">
        <v>196288</v>
      </c>
      <c r="V7" s="35">
        <v>207767</v>
      </c>
      <c r="W7" s="35">
        <v>209768</v>
      </c>
      <c r="X7" s="35">
        <v>212640</v>
      </c>
      <c r="Y7" s="35">
        <v>223002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8741.5631449761568</v>
      </c>
      <c r="D8" s="52">
        <v>9063.7013872556272</v>
      </c>
      <c r="E8" s="52">
        <v>9237.0550079777167</v>
      </c>
      <c r="F8" s="52">
        <v>10176.639698371888</v>
      </c>
      <c r="G8" s="52">
        <v>9639.4713522503007</v>
      </c>
      <c r="H8" s="52">
        <v>10103.566068623302</v>
      </c>
      <c r="I8" s="52">
        <v>9920.9401543486892</v>
      </c>
      <c r="J8" s="52">
        <v>10774.610126815038</v>
      </c>
      <c r="K8" s="52">
        <v>11064.592716659914</v>
      </c>
      <c r="L8" s="52">
        <v>11419.904870522878</v>
      </c>
      <c r="M8" s="52">
        <v>10590.563753834373</v>
      </c>
      <c r="N8" s="52">
        <v>11620.586753640295</v>
      </c>
      <c r="O8" s="52">
        <v>12528.991481463221</v>
      </c>
      <c r="P8" s="52">
        <v>14082.795776200539</v>
      </c>
      <c r="Q8" s="52">
        <v>17002.017707060033</v>
      </c>
      <c r="R8" s="52">
        <v>14813.563144976157</v>
      </c>
      <c r="S8" s="52">
        <v>15021.701387255627</v>
      </c>
      <c r="T8" s="52">
        <v>17267.055007977702</v>
      </c>
      <c r="U8" s="52">
        <v>20437.639698371873</v>
      </c>
      <c r="V8" s="52">
        <v>21118.471352250315</v>
      </c>
      <c r="W8" s="52">
        <v>12104.566068623302</v>
      </c>
      <c r="X8" s="52">
        <v>12792.940154348675</v>
      </c>
      <c r="Y8" s="52">
        <v>21136.610126815038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7291.5631449761568</v>
      </c>
      <c r="D9" s="36">
        <v>7385.7013872556272</v>
      </c>
      <c r="E9" s="36">
        <v>7481.0550079777022</v>
      </c>
      <c r="F9" s="36">
        <v>7577.6396983718732</v>
      </c>
      <c r="G9" s="36">
        <v>7675.4713522503152</v>
      </c>
      <c r="H9" s="36">
        <v>7774.5660686233023</v>
      </c>
      <c r="I9" s="36">
        <v>7874.9401543486747</v>
      </c>
      <c r="J9" s="36">
        <v>7976.6101268150378</v>
      </c>
      <c r="K9" s="36">
        <v>8079.592716659914</v>
      </c>
      <c r="L9" s="36">
        <v>8183.9048705228779</v>
      </c>
      <c r="M9" s="36">
        <v>8289.5637538343726</v>
      </c>
      <c r="N9" s="36">
        <v>8396.5867536402948</v>
      </c>
      <c r="O9" s="36">
        <v>8504.9914814632211</v>
      </c>
      <c r="P9" s="36">
        <v>8614.795776200539</v>
      </c>
      <c r="Q9" s="36">
        <v>8726.017707060033</v>
      </c>
      <c r="R9" s="36">
        <v>8741.5631449761568</v>
      </c>
      <c r="S9" s="36">
        <v>9063.7013872556272</v>
      </c>
      <c r="T9" s="36">
        <v>9237.0550079777022</v>
      </c>
      <c r="U9" s="36">
        <v>10176.639698371873</v>
      </c>
      <c r="V9" s="36">
        <v>9639.4713522503152</v>
      </c>
      <c r="W9" s="36">
        <v>10103.566068623302</v>
      </c>
      <c r="X9" s="36">
        <v>9920.9401543486747</v>
      </c>
      <c r="Y9" s="36">
        <v>10774.610126815038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411.47134158400007</v>
      </c>
      <c r="C11" s="54">
        <v>408.06494800380307</v>
      </c>
      <c r="D11" s="54">
        <v>407.62972823577303</v>
      </c>
      <c r="E11" s="54">
        <v>408.12966878972503</v>
      </c>
      <c r="F11" s="54">
        <v>408.57558963370423</v>
      </c>
      <c r="G11" s="54">
        <v>408.96456812630976</v>
      </c>
      <c r="H11" s="54">
        <v>410.90710513572697</v>
      </c>
      <c r="I11" s="54">
        <v>407.69423516704813</v>
      </c>
      <c r="J11" s="54">
        <v>404.43220725895679</v>
      </c>
      <c r="K11" s="54">
        <v>404.10433974980162</v>
      </c>
      <c r="L11" s="54">
        <v>402.56046486218241</v>
      </c>
      <c r="M11" s="54">
        <v>402.30699210046362</v>
      </c>
      <c r="N11" s="54">
        <v>402.09336264149067</v>
      </c>
      <c r="O11" s="54">
        <v>402.06197880772658</v>
      </c>
      <c r="P11" s="54">
        <v>401.08742884836124</v>
      </c>
      <c r="Q11" s="54">
        <v>402.1457744519999</v>
      </c>
      <c r="R11" s="54">
        <v>402.96867929455567</v>
      </c>
      <c r="S11" s="54">
        <v>398.56103535831198</v>
      </c>
      <c r="T11" s="54">
        <v>397.06339033074005</v>
      </c>
      <c r="U11" s="54">
        <v>398.66833916668838</v>
      </c>
      <c r="V11" s="54">
        <v>399.41955950224053</v>
      </c>
      <c r="W11" s="54">
        <v>400.56849756978005</v>
      </c>
      <c r="X11" s="54">
        <v>400.76984964604287</v>
      </c>
      <c r="Y11" s="54">
        <v>400.87052568417425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789.89799779531279</v>
      </c>
      <c r="C13" s="35">
        <v>781.22201373597329</v>
      </c>
      <c r="D13" s="35">
        <v>767.4270408948928</v>
      </c>
      <c r="E13" s="35">
        <v>750.31019756304806</v>
      </c>
      <c r="F13" s="35">
        <v>730.07587424463577</v>
      </c>
      <c r="G13" s="35">
        <v>710.10632326438883</v>
      </c>
      <c r="H13" s="35">
        <v>688.1374947911354</v>
      </c>
      <c r="I13" s="35">
        <v>665.7391434110823</v>
      </c>
      <c r="J13" s="35">
        <v>640.93938159838683</v>
      </c>
      <c r="K13" s="35">
        <v>615.15510056474648</v>
      </c>
      <c r="L13" s="35">
        <v>588.28207900074563</v>
      </c>
      <c r="M13" s="35">
        <v>562.37991434260107</v>
      </c>
      <c r="N13" s="35">
        <v>535.97741204341253</v>
      </c>
      <c r="O13" s="35">
        <v>509.59078104273669</v>
      </c>
      <c r="P13" s="35">
        <v>483.15551573416275</v>
      </c>
      <c r="Q13" s="35">
        <v>456.54379053884702</v>
      </c>
      <c r="R13" s="35">
        <v>438.80230792683301</v>
      </c>
      <c r="S13" s="35">
        <v>424.75914968684913</v>
      </c>
      <c r="T13" s="35">
        <v>412.65652535582643</v>
      </c>
      <c r="U13" s="35">
        <v>400.98174436634469</v>
      </c>
      <c r="V13" s="35">
        <v>390.84837367263856</v>
      </c>
      <c r="W13" s="35">
        <v>383.79507645117843</v>
      </c>
      <c r="X13" s="35">
        <v>377.51003985776305</v>
      </c>
      <c r="Y13" s="35">
        <v>370.80664861398827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669.52486118145634</v>
      </c>
      <c r="D14" s="36">
        <v>601.14487325292475</v>
      </c>
      <c r="E14" s="36">
        <v>554.51774421264804</v>
      </c>
      <c r="F14" s="36">
        <v>526.64392967307651</v>
      </c>
      <c r="G14" s="36">
        <v>509.88739319408302</v>
      </c>
      <c r="H14" s="36">
        <v>485.33915831041202</v>
      </c>
      <c r="I14" s="36">
        <v>467.16108042321605</v>
      </c>
      <c r="J14" s="36">
        <v>443.58399392167064</v>
      </c>
      <c r="K14" s="36">
        <v>424.77384441968547</v>
      </c>
      <c r="L14" s="36">
        <v>404.64527074182536</v>
      </c>
      <c r="M14" s="36">
        <v>391.5165094696078</v>
      </c>
      <c r="N14" s="36">
        <v>390.06080903774341</v>
      </c>
      <c r="O14" s="36">
        <v>387.7564068032579</v>
      </c>
      <c r="P14" s="36">
        <v>385.05485630685445</v>
      </c>
      <c r="Q14" s="36">
        <v>380.81308229490782</v>
      </c>
      <c r="R14" s="36">
        <v>376.18233815019494</v>
      </c>
      <c r="S14" s="36">
        <v>370.35363648952062</v>
      </c>
      <c r="T14" s="36">
        <v>363.78594837672171</v>
      </c>
      <c r="U14" s="36">
        <v>357.28757455353576</v>
      </c>
      <c r="V14" s="36">
        <v>350.99767452818634</v>
      </c>
      <c r="W14" s="36">
        <v>347.48769778290449</v>
      </c>
      <c r="X14" s="36">
        <v>343.97772103762259</v>
      </c>
      <c r="Y14" s="36">
        <v>340.46774429234074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0.88983359199221801</v>
      </c>
      <c r="C16" s="44">
        <f>C7/RES_summary!C$6</f>
        <v>0.89326459215614062</v>
      </c>
      <c r="D16" s="44">
        <f>D7/RES_summary!D$6</f>
        <v>0.89698866371952557</v>
      </c>
      <c r="E16" s="44">
        <f>E7/RES_summary!E$6</f>
        <v>0.90247767631011477</v>
      </c>
      <c r="F16" s="44">
        <f>F7/RES_summary!F$6</f>
        <v>0.91410109132682371</v>
      </c>
      <c r="G16" s="44">
        <f>G7/RES_summary!G$6</f>
        <v>0.92047647188659232</v>
      </c>
      <c r="H16" s="44">
        <f>H7/RES_summary!H$6</f>
        <v>0.9254878520445835</v>
      </c>
      <c r="I16" s="44">
        <f>I7/RES_summary!I$6</f>
        <v>0.92823062872858342</v>
      </c>
      <c r="J16" s="44">
        <f>J7/RES_summary!J$6</f>
        <v>0.93047344339204496</v>
      </c>
      <c r="K16" s="44">
        <f>K7/RES_summary!K$6</f>
        <v>0.93416407061266871</v>
      </c>
      <c r="L16" s="44">
        <f>L7/RES_summary!L$6</f>
        <v>0.93800294535317941</v>
      </c>
      <c r="M16" s="44">
        <f>M7/RES_summary!M$6</f>
        <v>0.94113942950623852</v>
      </c>
      <c r="N16" s="44">
        <f>N7/RES_summary!N$6</f>
        <v>0.94517682324053698</v>
      </c>
      <c r="O16" s="44">
        <f>O7/RES_summary!O$6</f>
        <v>0.94953621977007474</v>
      </c>
      <c r="P16" s="44">
        <f>P7/RES_summary!P$6</f>
        <v>0.95463846377373107</v>
      </c>
      <c r="Q16" s="44">
        <f>Q7/RES_summary!Q$6</f>
        <v>0.96182644273676643</v>
      </c>
      <c r="R16" s="44">
        <f>R7/RES_summary!R$6</f>
        <v>0.96611502024450646</v>
      </c>
      <c r="S16" s="44">
        <f>S7/RES_summary!S$6</f>
        <v>0.97024354613640329</v>
      </c>
      <c r="T16" s="44">
        <f>T7/RES_summary!T$6</f>
        <v>0.97394295407426024</v>
      </c>
      <c r="U16" s="44">
        <f>U7/RES_summary!U$6</f>
        <v>0.97791948983658827</v>
      </c>
      <c r="V16" s="44">
        <f>V7/RES_summary!V$6</f>
        <v>0.98142182333490791</v>
      </c>
      <c r="W16" s="44">
        <f>W7/RES_summary!W$6</f>
        <v>0.98477543413250956</v>
      </c>
      <c r="X16" s="44">
        <f>X7/RES_summary!X$6</f>
        <v>0.98803522059336013</v>
      </c>
      <c r="Y16" s="44">
        <f>Y7/RES_summary!Y$6</f>
        <v>0.9910715476132278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702.87777268566424</v>
      </c>
      <c r="C17" s="52">
        <f t="shared" si="4"/>
        <v>697.83796348326302</v>
      </c>
      <c r="D17" s="52">
        <f t="shared" si="4"/>
        <v>688.37335591453962</v>
      </c>
      <c r="E17" s="52">
        <f t="shared" si="4"/>
        <v>677.13820360848274</v>
      </c>
      <c r="F17" s="52">
        <f t="shared" si="4"/>
        <v>667.36315339840644</v>
      </c>
      <c r="G17" s="52">
        <f t="shared" si="4"/>
        <v>653.63616310276461</v>
      </c>
      <c r="H17" s="52">
        <f t="shared" si="4"/>
        <v>636.86289196558869</v>
      </c>
      <c r="I17" s="52">
        <f t="shared" si="4"/>
        <v>617.95946365769748</v>
      </c>
      <c r="J17" s="52">
        <f t="shared" si="4"/>
        <v>596.3770734014189</v>
      </c>
      <c r="K17" s="52">
        <f t="shared" si="4"/>
        <v>574.65579280170914</v>
      </c>
      <c r="L17" s="52">
        <f t="shared" si="4"/>
        <v>551.81032280119121</v>
      </c>
      <c r="M17" s="52">
        <f t="shared" si="4"/>
        <v>529.27791175016284</v>
      </c>
      <c r="N17" s="52">
        <f t="shared" si="4"/>
        <v>506.59342764387696</v>
      </c>
      <c r="O17" s="52">
        <f t="shared" si="4"/>
        <v>483.87490386100006</v>
      </c>
      <c r="P17" s="52">
        <f t="shared" si="4"/>
        <v>461.23883930426587</v>
      </c>
      <c r="Q17" s="52">
        <f t="shared" si="4"/>
        <v>439.11589000753861</v>
      </c>
      <c r="R17" s="52">
        <f t="shared" ref="R17:V17" si="5">R13*R16</f>
        <v>423.93350060606843</v>
      </c>
      <c r="S17" s="52">
        <f t="shared" si="5"/>
        <v>412.11982364605183</v>
      </c>
      <c r="T17" s="52">
        <f t="shared" si="5"/>
        <v>401.90391532307348</v>
      </c>
      <c r="U17" s="52">
        <f t="shared" si="5"/>
        <v>392.12786288452105</v>
      </c>
      <c r="V17" s="52">
        <f t="shared" si="5"/>
        <v>383.58712353728436</v>
      </c>
      <c r="W17" s="52">
        <f t="shared" ref="W17:Y17" si="6">W13*W16</f>
        <v>377.95196303012892</v>
      </c>
      <c r="X17" s="52">
        <f t="shared" si="6"/>
        <v>372.9932155070731</v>
      </c>
      <c r="Y17" s="52">
        <f t="shared" si="6"/>
        <v>367.49591910713968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289.21406009654413</v>
      </c>
      <c r="C18" s="36">
        <f>C3*11630*1000/RES_summary!C$6</f>
        <v>284.76321228387758</v>
      </c>
      <c r="D18" s="36">
        <f>D3*11630*1000/RES_summary!D$6</f>
        <v>280.60144399619082</v>
      </c>
      <c r="E18" s="36">
        <f>E3*11630*1000/RES_summary!E$6</f>
        <v>276.36019076359941</v>
      </c>
      <c r="F18" s="36">
        <f>F3*11630*1000/RES_summary!F$6</f>
        <v>272.66829389956206</v>
      </c>
      <c r="G18" s="36">
        <f>G3*11630*1000/RES_summary!G$6</f>
        <v>267.31403115506026</v>
      </c>
      <c r="H18" s="36">
        <f>H3*11630*1000/RES_summary!H$6</f>
        <v>261.69148730594725</v>
      </c>
      <c r="I18" s="36">
        <f>I3*11630*1000/RES_summary!I$6</f>
        <v>251.93851090016423</v>
      </c>
      <c r="J18" s="36">
        <f>J3*11630*1000/RES_summary!J$6</f>
        <v>241.19409615437274</v>
      </c>
      <c r="K18" s="36">
        <f>K3*11630*1000/RES_summary!K$6</f>
        <v>232.22089973353354</v>
      </c>
      <c r="L18" s="36">
        <f>L3*11630*1000/RES_summary!L$6</f>
        <v>222.13702006259848</v>
      </c>
      <c r="M18" s="36">
        <f>M3*11630*1000/RES_summary!M$6</f>
        <v>212.93220466142265</v>
      </c>
      <c r="N18" s="36">
        <f>N3*11630*1000/RES_summary!N$6</f>
        <v>203.6978548134052</v>
      </c>
      <c r="O18" s="36">
        <f>O3*11630*1000/RES_summary!O$6</f>
        <v>194.54770134175217</v>
      </c>
      <c r="P18" s="36">
        <f>P3*11630*1000/RES_summary!P$6</f>
        <v>184.99710014155048</v>
      </c>
      <c r="Q18" s="36">
        <f>Q3*11630*1000/RES_summary!Q$6</f>
        <v>176.58859966126084</v>
      </c>
      <c r="R18" s="36">
        <f>R3*11630*1000/RES_summary!R$6</f>
        <v>170.83192284794512</v>
      </c>
      <c r="S18" s="36">
        <f>S3*11630*1000/RES_summary!S$6</f>
        <v>164.25490360405536</v>
      </c>
      <c r="T18" s="36">
        <f>T3*11630*1000/RES_summary!T$6</f>
        <v>159.58133120537823</v>
      </c>
      <c r="U18" s="36">
        <f>U3*11630*1000/RES_summary!U$6</f>
        <v>156.32896383715493</v>
      </c>
      <c r="V18" s="36">
        <f>V3*11630*1000/RES_summary!V$6</f>
        <v>153.21219991399363</v>
      </c>
      <c r="W18" s="36">
        <f>W3*11630*1000/RES_summary!W$6</f>
        <v>151.39564998452778</v>
      </c>
      <c r="X18" s="36">
        <f>X3*11630*1000/RES_summary!X$6</f>
        <v>149.48443489776375</v>
      </c>
      <c r="Y18" s="36">
        <f>Y3*11630*1000/RES_summary!Y$6</f>
        <v>147.31828227926789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0.61910515219304607</v>
      </c>
      <c r="C3" s="49">
        <f t="shared" ref="C3:W3" si="0">C5*C11/11630</f>
        <v>0.69562775241999764</v>
      </c>
      <c r="D3" s="49">
        <f t="shared" si="0"/>
        <v>0.75225992696872812</v>
      </c>
      <c r="E3" s="49">
        <f t="shared" si="0"/>
        <v>0.81930004066013262</v>
      </c>
      <c r="F3" s="49">
        <f t="shared" si="0"/>
        <v>0.88781610162173519</v>
      </c>
      <c r="G3" s="49">
        <f t="shared" si="0"/>
        <v>0.95620713350377118</v>
      </c>
      <c r="H3" s="49">
        <f t="shared" si="0"/>
        <v>1.0150099864825992</v>
      </c>
      <c r="I3" s="49">
        <f t="shared" si="0"/>
        <v>1.0777257742105293</v>
      </c>
      <c r="J3" s="49">
        <f t="shared" si="0"/>
        <v>1.1369836788823862</v>
      </c>
      <c r="K3" s="49">
        <f t="shared" si="0"/>
        <v>1.191720030512849</v>
      </c>
      <c r="L3" s="49">
        <f t="shared" si="0"/>
        <v>1.2187151872432924</v>
      </c>
      <c r="M3" s="49">
        <f t="shared" si="0"/>
        <v>1.2210262517874495</v>
      </c>
      <c r="N3" s="49">
        <f t="shared" si="0"/>
        <v>1.2293446751535968</v>
      </c>
      <c r="O3" s="49">
        <f t="shared" si="0"/>
        <v>1.2289549210806026</v>
      </c>
      <c r="P3" s="49">
        <f t="shared" si="0"/>
        <v>1.2189827943982194</v>
      </c>
      <c r="Q3" s="49">
        <f t="shared" si="0"/>
        <v>1.225821170598244</v>
      </c>
      <c r="R3" s="49">
        <f t="shared" si="0"/>
        <v>1.2227823303057166</v>
      </c>
      <c r="S3" s="49">
        <f t="shared" si="0"/>
        <v>1.1912786303562004</v>
      </c>
      <c r="T3" s="49">
        <f t="shared" si="0"/>
        <v>1.1739373147318828</v>
      </c>
      <c r="U3" s="49">
        <f t="shared" si="0"/>
        <v>1.1736989264879973</v>
      </c>
      <c r="V3" s="49">
        <f t="shared" si="0"/>
        <v>1.1620405747714186</v>
      </c>
      <c r="W3" s="49">
        <f t="shared" si="0"/>
        <v>1.117019840582318</v>
      </c>
      <c r="X3" s="49">
        <f t="shared" ref="X3:Y3" si="1">X5*X11/11630</f>
        <v>1.0519744373698081</v>
      </c>
      <c r="Y3" s="49">
        <f t="shared" si="1"/>
        <v>1.0398107248157888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27.886536477635463</v>
      </c>
      <c r="C5" s="49">
        <f t="shared" ref="C5:W5" si="2">C7*C13/1000000</f>
        <v>31.462346491999089</v>
      </c>
      <c r="D5" s="49">
        <f t="shared" si="2"/>
        <v>34.297473539278052</v>
      </c>
      <c r="E5" s="49">
        <f t="shared" si="2"/>
        <v>37.327788161846662</v>
      </c>
      <c r="F5" s="49">
        <f t="shared" si="2"/>
        <v>40.754325887967511</v>
      </c>
      <c r="G5" s="49">
        <f t="shared" si="2"/>
        <v>44.25568395886021</v>
      </c>
      <c r="H5" s="49">
        <f t="shared" si="2"/>
        <v>47.406385466309061</v>
      </c>
      <c r="I5" s="49">
        <f t="shared" si="2"/>
        <v>50.852160989942412</v>
      </c>
      <c r="J5" s="49">
        <f t="shared" si="2"/>
        <v>54.088308252062177</v>
      </c>
      <c r="K5" s="49">
        <f t="shared" si="2"/>
        <v>58.045845541281651</v>
      </c>
      <c r="L5" s="49">
        <f t="shared" si="2"/>
        <v>61.26138875591807</v>
      </c>
      <c r="M5" s="49">
        <f t="shared" si="2"/>
        <v>63.188859107697887</v>
      </c>
      <c r="N5" s="49">
        <f t="shared" si="2"/>
        <v>64.685864416657466</v>
      </c>
      <c r="O5" s="49">
        <f t="shared" si="2"/>
        <v>64.939766959253802</v>
      </c>
      <c r="P5" s="49">
        <f t="shared" si="2"/>
        <v>65.233009491104085</v>
      </c>
      <c r="Q5" s="49">
        <f t="shared" si="2"/>
        <v>65.433873869804088</v>
      </c>
      <c r="R5" s="49">
        <f t="shared" si="2"/>
        <v>64.291820602446961</v>
      </c>
      <c r="S5" s="49">
        <f t="shared" si="2"/>
        <v>62.738086705437283</v>
      </c>
      <c r="T5" s="49">
        <f t="shared" si="2"/>
        <v>61.667368261146393</v>
      </c>
      <c r="U5" s="49">
        <f t="shared" si="2"/>
        <v>60.875771126482711</v>
      </c>
      <c r="V5" s="49">
        <f t="shared" si="2"/>
        <v>60.315605498780258</v>
      </c>
      <c r="W5" s="49">
        <f t="shared" si="2"/>
        <v>57.338582388585053</v>
      </c>
      <c r="X5" s="49">
        <f t="shared" ref="X5:Y5" si="3">X7*X13/1000000</f>
        <v>54.963360994589912</v>
      </c>
      <c r="Y5" s="49">
        <f t="shared" si="3"/>
        <v>54.816962613524403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15013</v>
      </c>
      <c r="C7" s="35">
        <v>17018</v>
      </c>
      <c r="D7" s="35">
        <v>18635</v>
      </c>
      <c r="E7" s="35">
        <v>20375</v>
      </c>
      <c r="F7" s="35">
        <v>22375</v>
      </c>
      <c r="G7" s="35">
        <v>24440</v>
      </c>
      <c r="H7" s="35">
        <v>26328</v>
      </c>
      <c r="I7" s="35">
        <v>28402</v>
      </c>
      <c r="J7" s="35">
        <v>30378</v>
      </c>
      <c r="K7" s="35">
        <v>32886</v>
      </c>
      <c r="L7" s="35">
        <v>35094</v>
      </c>
      <c r="M7" s="35">
        <v>36649</v>
      </c>
      <c r="N7" s="35">
        <v>38119</v>
      </c>
      <c r="O7" s="35">
        <v>39449</v>
      </c>
      <c r="P7" s="35">
        <v>41477</v>
      </c>
      <c r="Q7" s="35">
        <v>44319</v>
      </c>
      <c r="R7" s="35">
        <v>46198</v>
      </c>
      <c r="S7" s="35">
        <v>48057</v>
      </c>
      <c r="T7" s="35">
        <v>50418</v>
      </c>
      <c r="U7" s="35">
        <v>53537</v>
      </c>
      <c r="V7" s="35">
        <v>56936</v>
      </c>
      <c r="W7" s="35">
        <v>57723</v>
      </c>
      <c r="X7" s="35">
        <v>58764</v>
      </c>
      <c r="Y7" s="35">
        <v>61871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2972.2609403331953</v>
      </c>
      <c r="D8" s="52">
        <v>2628.4062968890157</v>
      </c>
      <c r="E8" s="52">
        <v>2797.5664277670257</v>
      </c>
      <c r="F8" s="52">
        <v>3105.8332863658652</v>
      </c>
      <c r="G8" s="52">
        <v>3221.303022796139</v>
      </c>
      <c r="H8" s="52">
        <v>3097.0761754164923</v>
      </c>
      <c r="I8" s="52">
        <v>3338.2578711112692</v>
      </c>
      <c r="J8" s="52">
        <v>3297.9580347087831</v>
      </c>
      <c r="K8" s="52">
        <v>3890.2916079573297</v>
      </c>
      <c r="L8" s="52">
        <v>3653.3787784951746</v>
      </c>
      <c r="M8" s="52">
        <v>3066.3452192706172</v>
      </c>
      <c r="N8" s="52">
        <v>3050.3223388890838</v>
      </c>
      <c r="O8" s="52">
        <v>4302.2609403331953</v>
      </c>
      <c r="P8" s="52">
        <v>4656.4062968890139</v>
      </c>
      <c r="Q8" s="52">
        <v>5639.5664277670294</v>
      </c>
      <c r="R8" s="52">
        <v>4984.8332863658652</v>
      </c>
      <c r="S8" s="52">
        <v>5080.3030227961426</v>
      </c>
      <c r="T8" s="52">
        <v>5458.0761754164923</v>
      </c>
      <c r="U8" s="52">
        <v>6457.2578711112728</v>
      </c>
      <c r="V8" s="52">
        <v>6696.9580347087831</v>
      </c>
      <c r="W8" s="52">
        <v>4677.2916079573333</v>
      </c>
      <c r="X8" s="52">
        <v>4694.378778495171</v>
      </c>
      <c r="Y8" s="52">
        <v>6173.3452192706172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967.26094033319532</v>
      </c>
      <c r="D9" s="36">
        <v>1011.4062968890139</v>
      </c>
      <c r="E9" s="36">
        <v>1057.5664277670257</v>
      </c>
      <c r="F9" s="36">
        <v>1105.8332863658652</v>
      </c>
      <c r="G9" s="36">
        <v>1156.303022796139</v>
      </c>
      <c r="H9" s="36">
        <v>1209.0761754164923</v>
      </c>
      <c r="I9" s="36">
        <v>1264.2578711112692</v>
      </c>
      <c r="J9" s="36">
        <v>1321.9580347087831</v>
      </c>
      <c r="K9" s="36">
        <v>1382.2916079573333</v>
      </c>
      <c r="L9" s="36">
        <v>1445.378778495171</v>
      </c>
      <c r="M9" s="36">
        <v>1511.3452192706172</v>
      </c>
      <c r="N9" s="36">
        <v>1580.3223388890838</v>
      </c>
      <c r="O9" s="36">
        <v>2972.2609403331953</v>
      </c>
      <c r="P9" s="36">
        <v>2628.4062968890139</v>
      </c>
      <c r="Q9" s="36">
        <v>2797.5664277670294</v>
      </c>
      <c r="R9" s="36">
        <v>3105.8332863658652</v>
      </c>
      <c r="S9" s="36">
        <v>3221.3030227961426</v>
      </c>
      <c r="T9" s="36">
        <v>3097.0761754164923</v>
      </c>
      <c r="U9" s="36">
        <v>3338.2578711112728</v>
      </c>
      <c r="V9" s="36">
        <v>3297.9580347087831</v>
      </c>
      <c r="W9" s="36">
        <v>3890.2916079573333</v>
      </c>
      <c r="X9" s="36">
        <v>3653.378778495171</v>
      </c>
      <c r="Y9" s="36">
        <v>3066.3452192706172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258.19602680955234</v>
      </c>
      <c r="C11" s="54">
        <v>257.13755211175703</v>
      </c>
      <c r="D11" s="54">
        <v>255.08534733985735</v>
      </c>
      <c r="E11" s="54">
        <v>255.26450781288281</v>
      </c>
      <c r="F11" s="54">
        <v>253.35473074060266</v>
      </c>
      <c r="G11" s="54">
        <v>251.28272727603934</v>
      </c>
      <c r="H11" s="54">
        <v>249.00793483152052</v>
      </c>
      <c r="I11" s="54">
        <v>246.47823239109607</v>
      </c>
      <c r="J11" s="54">
        <v>244.47280036528051</v>
      </c>
      <c r="K11" s="54">
        <v>238.77167824194319</v>
      </c>
      <c r="L11" s="54">
        <v>231.3636356516692</v>
      </c>
      <c r="M11" s="54">
        <v>224.73163005024219</v>
      </c>
      <c r="N11" s="54">
        <v>221.0263200618927</v>
      </c>
      <c r="O11" s="54">
        <v>220.0923471304622</v>
      </c>
      <c r="P11" s="54">
        <v>217.32509368258715</v>
      </c>
      <c r="Q11" s="54">
        <v>217.87339448102679</v>
      </c>
      <c r="R11" s="54">
        <v>221.19389944471774</v>
      </c>
      <c r="S11" s="54">
        <v>220.83189332966836</v>
      </c>
      <c r="T11" s="54">
        <v>221.39571308629721</v>
      </c>
      <c r="U11" s="54">
        <v>224.22908593131916</v>
      </c>
      <c r="V11" s="54">
        <v>224.06360299018965</v>
      </c>
      <c r="W11" s="54">
        <v>226.56543299121725</v>
      </c>
      <c r="X11" s="54">
        <v>222.59305990794695</v>
      </c>
      <c r="Y11" s="54">
        <v>220.60687336631179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1857.4926049181017</v>
      </c>
      <c r="C13" s="35">
        <v>1848.7687443882412</v>
      </c>
      <c r="D13" s="35">
        <v>1840.4869084667589</v>
      </c>
      <c r="E13" s="35">
        <v>1832.0386827900202</v>
      </c>
      <c r="F13" s="35">
        <v>1821.4223860544139</v>
      </c>
      <c r="G13" s="35">
        <v>1810.7890326865879</v>
      </c>
      <c r="H13" s="35">
        <v>1800.6071659947229</v>
      </c>
      <c r="I13" s="35">
        <v>1790.4429614091405</v>
      </c>
      <c r="J13" s="35">
        <v>1780.5091925756199</v>
      </c>
      <c r="K13" s="35">
        <v>1765.0625050563051</v>
      </c>
      <c r="L13" s="35">
        <v>1745.6371105008855</v>
      </c>
      <c r="M13" s="35">
        <v>1724.1632543233891</v>
      </c>
      <c r="N13" s="35">
        <v>1696.9454711995977</v>
      </c>
      <c r="O13" s="35">
        <v>1646.1701680461813</v>
      </c>
      <c r="P13" s="35">
        <v>1572.7513921234438</v>
      </c>
      <c r="Q13" s="35">
        <v>1476.4293840069518</v>
      </c>
      <c r="R13" s="35">
        <v>1391.6580934769245</v>
      </c>
      <c r="S13" s="35">
        <v>1305.4931998551153</v>
      </c>
      <c r="T13" s="35">
        <v>1223.1220647615216</v>
      </c>
      <c r="U13" s="35">
        <v>1137.0784901373388</v>
      </c>
      <c r="V13" s="35">
        <v>1059.3579720876116</v>
      </c>
      <c r="W13" s="35">
        <v>993.34030436022124</v>
      </c>
      <c r="X13" s="35">
        <v>935.32368447671888</v>
      </c>
      <c r="Y13" s="35">
        <v>885.98798489638762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1807.5432022655457</v>
      </c>
      <c r="D14" s="36">
        <v>1793.4087168704386</v>
      </c>
      <c r="E14" s="36">
        <v>1785.3861812826494</v>
      </c>
      <c r="F14" s="36">
        <v>1764.6197887944563</v>
      </c>
      <c r="G14" s="36">
        <v>1753.694807599134</v>
      </c>
      <c r="H14" s="36">
        <v>1742.4665253323724</v>
      </c>
      <c r="I14" s="36">
        <v>1735.6733343081214</v>
      </c>
      <c r="J14" s="36">
        <v>1725.8177562304818</v>
      </c>
      <c r="K14" s="36">
        <v>1677.2865343805688</v>
      </c>
      <c r="L14" s="36">
        <v>1615.0319922280589</v>
      </c>
      <c r="M14" s="36">
        <v>1544.1128057915007</v>
      </c>
      <c r="N14" s="36">
        <v>1453.1062210452201</v>
      </c>
      <c r="O14" s="36">
        <v>1307.7757669015893</v>
      </c>
      <c r="P14" s="36">
        <v>1075.3033513234116</v>
      </c>
      <c r="Q14" s="36">
        <v>921.27664184863863</v>
      </c>
      <c r="R14" s="36">
        <v>870.35239921204402</v>
      </c>
      <c r="S14" s="36">
        <v>806.14256066899054</v>
      </c>
      <c r="T14" s="36">
        <v>792.55638410848678</v>
      </c>
      <c r="U14" s="36">
        <v>774.71399394607556</v>
      </c>
      <c r="V14" s="36">
        <v>766.24474594368496</v>
      </c>
      <c r="W14" s="36">
        <v>758.5822984842481</v>
      </c>
      <c r="X14" s="36">
        <v>750.91985102481124</v>
      </c>
      <c r="Y14" s="36">
        <v>743.25740356537437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0.11148074167031759</v>
      </c>
      <c r="C16" s="44">
        <f>C7/RES_summary!C$6</f>
        <v>0.12533971644264408</v>
      </c>
      <c r="D16" s="44">
        <f>D7/RES_summary!D$6</f>
        <v>0.13594053194438366</v>
      </c>
      <c r="E16" s="44">
        <f>E7/RES_summary!E$6</f>
        <v>0.14743766010101741</v>
      </c>
      <c r="F16" s="44">
        <f>F7/RES_summary!F$6</f>
        <v>0.1606476163124641</v>
      </c>
      <c r="G16" s="44">
        <f>G7/RES_summary!G$6</f>
        <v>0.17401334292162993</v>
      </c>
      <c r="H16" s="44">
        <f>H7/RES_summary!H$6</f>
        <v>0.18514116943848669</v>
      </c>
      <c r="I16" s="44">
        <f>I7/RES_summary!I$6</f>
        <v>0.19725117890950003</v>
      </c>
      <c r="J16" s="44">
        <f>J7/RES_summary!J$6</f>
        <v>0.20714767915226151</v>
      </c>
      <c r="K16" s="44">
        <f>K7/RES_summary!K$6</f>
        <v>0.2203195658727766</v>
      </c>
      <c r="L16" s="44">
        <f>L7/RES_summary!L$6</f>
        <v>0.23072371535265346</v>
      </c>
      <c r="M16" s="44">
        <f>M7/RES_summary!M$6</f>
        <v>0.23791563339868346</v>
      </c>
      <c r="N16" s="44">
        <f>N7/RES_summary!N$6</f>
        <v>0.24311361969450557</v>
      </c>
      <c r="O16" s="44">
        <f>O7/RES_summary!O$6</f>
        <v>0.24607486604330278</v>
      </c>
      <c r="P16" s="44">
        <f>P7/RES_summary!P$6</f>
        <v>0.2510957477721813</v>
      </c>
      <c r="Q16" s="44">
        <f>Q7/RES_summary!Q$6</f>
        <v>0.25684133662505648</v>
      </c>
      <c r="R16" s="44">
        <f>R7/RES_summary!R$6</f>
        <v>0.25943292919196059</v>
      </c>
      <c r="S16" s="44">
        <f>S7/RES_summary!S$6</f>
        <v>0.26195381998953426</v>
      </c>
      <c r="T16" s="44">
        <f>T7/RES_summary!T$6</f>
        <v>0.26396305836526984</v>
      </c>
      <c r="U16" s="44">
        <f>U7/RES_summary!U$6</f>
        <v>0.26672479075328814</v>
      </c>
      <c r="V16" s="44">
        <f>V7/RES_summary!V$6</f>
        <v>0.26894662257912139</v>
      </c>
      <c r="W16" s="44">
        <f>W7/RES_summary!W$6</f>
        <v>0.27098600541756057</v>
      </c>
      <c r="X16" s="44">
        <f>X7/RES_summary!X$6</f>
        <v>0.27304788235020794</v>
      </c>
      <c r="Y16" s="44">
        <f>Y7/RES_summary!Y$6</f>
        <v>0.27496877930412289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207.07465324340018</v>
      </c>
      <c r="C17" s="52">
        <f t="shared" si="4"/>
        <v>231.72415018964529</v>
      </c>
      <c r="D17" s="52">
        <f t="shared" si="4"/>
        <v>250.19676937364537</v>
      </c>
      <c r="E17" s="52">
        <f t="shared" si="4"/>
        <v>270.11149660511063</v>
      </c>
      <c r="F17" s="52">
        <f t="shared" si="4"/>
        <v>292.60716461780237</v>
      </c>
      <c r="G17" s="52">
        <f t="shared" si="4"/>
        <v>315.10145290361777</v>
      </c>
      <c r="H17" s="52">
        <f t="shared" si="4"/>
        <v>333.36651641158232</v>
      </c>
      <c r="I17" s="52">
        <f t="shared" si="4"/>
        <v>353.16698490816941</v>
      </c>
      <c r="J17" s="52">
        <f t="shared" si="4"/>
        <v>368.82834695130668</v>
      </c>
      <c r="K17" s="52">
        <f t="shared" si="4"/>
        <v>388.87780485232071</v>
      </c>
      <c r="L17" s="52">
        <f t="shared" si="4"/>
        <v>402.75987979223476</v>
      </c>
      <c r="M17" s="52">
        <f t="shared" si="4"/>
        <v>410.2053927350845</v>
      </c>
      <c r="N17" s="52">
        <f t="shared" si="4"/>
        <v>412.55055592753257</v>
      </c>
      <c r="O17" s="52">
        <f t="shared" si="4"/>
        <v>405.08110358644529</v>
      </c>
      <c r="P17" s="52">
        <f t="shared" si="4"/>
        <v>394.91118686497526</v>
      </c>
      <c r="Q17" s="52">
        <f t="shared" si="4"/>
        <v>379.2080964208543</v>
      </c>
      <c r="R17" s="52">
        <f t="shared" ref="R17:V17" si="5">R13*R16</f>
        <v>361.04193562441782</v>
      </c>
      <c r="S17" s="52">
        <f t="shared" si="5"/>
        <v>341.97893067240796</v>
      </c>
      <c r="T17" s="52">
        <f t="shared" si="5"/>
        <v>322.85904096849492</v>
      </c>
      <c r="U17" s="52">
        <f t="shared" si="5"/>
        <v>303.28702235194652</v>
      </c>
      <c r="V17" s="52">
        <f t="shared" si="5"/>
        <v>284.91074869523032</v>
      </c>
      <c r="W17" s="52">
        <f t="shared" ref="W17:Y17" si="6">W13*W16</f>
        <v>269.18132109884016</v>
      </c>
      <c r="X17" s="52">
        <f t="shared" si="6"/>
        <v>255.38815135836214</v>
      </c>
      <c r="Y17" s="52">
        <f t="shared" si="6"/>
        <v>243.61903468507938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53.465852720411711</v>
      </c>
      <c r="C18" s="36">
        <f>C3*11630*1000/RES_summary!C$6</f>
        <v>59.584980744942527</v>
      </c>
      <c r="D18" s="36">
        <f>D3*11630*1000/RES_summary!D$6</f>
        <v>63.821529818986498</v>
      </c>
      <c r="E18" s="36">
        <f>E3*11630*1000/RES_summary!E$6</f>
        <v>68.949878235504741</v>
      </c>
      <c r="F18" s="36">
        <f>F3*11630*1000/RES_summary!F$6</f>
        <v>74.133409404514509</v>
      </c>
      <c r="G18" s="36">
        <f>G3*11630*1000/RES_summary!G$6</f>
        <v>79.179552454263529</v>
      </c>
      <c r="H18" s="36">
        <f>H3*11630*1000/RES_summary!H$6</f>
        <v>83.010907793626302</v>
      </c>
      <c r="I18" s="36">
        <f>I3*11630*1000/RES_summary!I$6</f>
        <v>87.0479741790585</v>
      </c>
      <c r="J18" s="36">
        <f>J3*11630*1000/RES_summary!J$6</f>
        <v>90.168498833283223</v>
      </c>
      <c r="K18" s="36">
        <f>K3*11630*1000/RES_summary!K$6</f>
        <v>92.853006095631486</v>
      </c>
      <c r="L18" s="36">
        <f>L3*11630*1000/RES_summary!L$6</f>
        <v>93.183990083360669</v>
      </c>
      <c r="M18" s="36">
        <f>M3*11630*1000/RES_summary!M$6</f>
        <v>92.186126564755313</v>
      </c>
      <c r="N18" s="36">
        <f>N3*11630*1000/RES_summary!N$6</f>
        <v>91.184531216150575</v>
      </c>
      <c r="O18" s="36">
        <f>O3*11630*1000/RES_summary!O$6</f>
        <v>89.155250866538637</v>
      </c>
      <c r="P18" s="36">
        <f>P3*11630*1000/RES_summary!P$6</f>
        <v>85.824110681732449</v>
      </c>
      <c r="Q18" s="36">
        <f>Q3*11630*1000/RES_summary!Q$6</f>
        <v>82.619355181900033</v>
      </c>
      <c r="R18" s="36">
        <f>R3*11630*1000/RES_summary!R$6</f>
        <v>79.860273603833733</v>
      </c>
      <c r="S18" s="36">
        <f>S3*11630*1000/RES_summary!S$6</f>
        <v>75.519854739243257</v>
      </c>
      <c r="T18" s="36">
        <f>T3*11630*1000/RES_summary!T$6</f>
        <v>71.479607601577968</v>
      </c>
      <c r="U18" s="36">
        <f>U3*11630*1000/RES_summary!U$6</f>
        <v>68.005771796808531</v>
      </c>
      <c r="V18" s="36">
        <f>V3*11630*1000/RES_summary!V$6</f>
        <v>63.838128883285783</v>
      </c>
      <c r="W18" s="36">
        <f>W3*11630*1000/RES_summary!W$6</f>
        <v>60.987182567906622</v>
      </c>
      <c r="X18" s="36">
        <f>X3*11630*1000/RES_summary!X$6</f>
        <v>56.847630075091736</v>
      </c>
      <c r="Y18" s="36">
        <f>Y3*11630*1000/RES_summary!Y$6</f>
        <v>53.744033534394433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0.29431860612845345</v>
      </c>
      <c r="C3" s="49">
        <f t="shared" ref="C3:W3" si="0">C5*C11/11630</f>
        <v>0.32889729622204944</v>
      </c>
      <c r="D3" s="49">
        <f t="shared" si="0"/>
        <v>0.35458170482144408</v>
      </c>
      <c r="E3" s="49">
        <f t="shared" si="0"/>
        <v>0.37899967181052946</v>
      </c>
      <c r="F3" s="49">
        <f t="shared" si="0"/>
        <v>0.40747973738589177</v>
      </c>
      <c r="G3" s="49">
        <f t="shared" si="0"/>
        <v>0.43381560812916997</v>
      </c>
      <c r="H3" s="49">
        <f t="shared" si="0"/>
        <v>0.45274194678255769</v>
      </c>
      <c r="I3" s="49">
        <f t="shared" si="0"/>
        <v>0.4666249928789219</v>
      </c>
      <c r="J3" s="49">
        <f t="shared" si="0"/>
        <v>0.48332330718530975</v>
      </c>
      <c r="K3" s="49">
        <f t="shared" si="0"/>
        <v>0.49762472126520635</v>
      </c>
      <c r="L3" s="49">
        <f t="shared" si="0"/>
        <v>0.51579888793285844</v>
      </c>
      <c r="M3" s="49">
        <f t="shared" si="0"/>
        <v>0.52742504792237488</v>
      </c>
      <c r="N3" s="49">
        <f t="shared" si="0"/>
        <v>0.55221504605074623</v>
      </c>
      <c r="O3" s="49">
        <f t="shared" si="0"/>
        <v>0.58528231376174455</v>
      </c>
      <c r="P3" s="49">
        <f t="shared" si="0"/>
        <v>0.622272904452014</v>
      </c>
      <c r="Q3" s="49">
        <f t="shared" si="0"/>
        <v>0.66415673551468768</v>
      </c>
      <c r="R3" s="49">
        <f t="shared" si="0"/>
        <v>0.68513170819714941</v>
      </c>
      <c r="S3" s="49">
        <f t="shared" si="0"/>
        <v>0.70210982087550033</v>
      </c>
      <c r="T3" s="49">
        <f t="shared" si="0"/>
        <v>0.74364929565030091</v>
      </c>
      <c r="U3" s="49">
        <f t="shared" si="0"/>
        <v>0.80051502492774362</v>
      </c>
      <c r="V3" s="49">
        <f t="shared" si="0"/>
        <v>0.88281547900736368</v>
      </c>
      <c r="W3" s="49">
        <f t="shared" si="0"/>
        <v>0.95561556248399038</v>
      </c>
      <c r="X3" s="49">
        <f t="shared" ref="X3:Y3" si="1">X5*X11/11630</f>
        <v>0.93810625149828741</v>
      </c>
      <c r="Y3" s="49">
        <f t="shared" si="1"/>
        <v>0.96940306247435815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8.0295656226534362</v>
      </c>
      <c r="C5" s="49">
        <f t="shared" ref="C5:W5" si="2">C7*C13/1000000</f>
        <v>8.9419091647753817</v>
      </c>
      <c r="D5" s="49">
        <f t="shared" si="2"/>
        <v>9.6213666037462549</v>
      </c>
      <c r="E5" s="49">
        <f t="shared" si="2"/>
        <v>10.253779399567913</v>
      </c>
      <c r="F5" s="49">
        <f t="shared" si="2"/>
        <v>10.993386368908535</v>
      </c>
      <c r="G5" s="49">
        <f t="shared" si="2"/>
        <v>11.663955273722312</v>
      </c>
      <c r="H5" s="49">
        <f t="shared" si="2"/>
        <v>12.141033149889591</v>
      </c>
      <c r="I5" s="49">
        <f t="shared" si="2"/>
        <v>12.498486814910276</v>
      </c>
      <c r="J5" s="49">
        <f t="shared" si="2"/>
        <v>12.971983717474245</v>
      </c>
      <c r="K5" s="49">
        <f t="shared" si="2"/>
        <v>13.406385242173918</v>
      </c>
      <c r="L5" s="49">
        <f t="shared" si="2"/>
        <v>13.906346878011306</v>
      </c>
      <c r="M5" s="49">
        <f t="shared" si="2"/>
        <v>14.170670658213048</v>
      </c>
      <c r="N5" s="49">
        <f t="shared" si="2"/>
        <v>14.778446732397306</v>
      </c>
      <c r="O5" s="49">
        <f t="shared" si="2"/>
        <v>15.582607116467074</v>
      </c>
      <c r="P5" s="49">
        <f t="shared" si="2"/>
        <v>16.502061720325909</v>
      </c>
      <c r="Q5" s="49">
        <f t="shared" si="2"/>
        <v>17.524105397042316</v>
      </c>
      <c r="R5" s="49">
        <f t="shared" si="2"/>
        <v>18.162120378801987</v>
      </c>
      <c r="S5" s="49">
        <f t="shared" si="2"/>
        <v>18.833676429651099</v>
      </c>
      <c r="T5" s="49">
        <f t="shared" si="2"/>
        <v>19.693857227679413</v>
      </c>
      <c r="U5" s="49">
        <f t="shared" si="2"/>
        <v>20.775732286022119</v>
      </c>
      <c r="V5" s="49">
        <f t="shared" si="2"/>
        <v>22.016347953503946</v>
      </c>
      <c r="W5" s="49">
        <f t="shared" si="2"/>
        <v>22.462213751414268</v>
      </c>
      <c r="X5" s="49">
        <f t="shared" ref="X5:Y5" si="3">X7*X13/1000000</f>
        <v>23.057577235997133</v>
      </c>
      <c r="Y5" s="49">
        <f t="shared" si="3"/>
        <v>24.383546350658413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10907</v>
      </c>
      <c r="C7" s="35">
        <v>12314</v>
      </c>
      <c r="D7" s="35">
        <v>13431</v>
      </c>
      <c r="E7" s="35">
        <v>14526</v>
      </c>
      <c r="F7" s="35">
        <v>15849</v>
      </c>
      <c r="G7" s="35">
        <v>17120</v>
      </c>
      <c r="H7" s="35">
        <v>18122</v>
      </c>
      <c r="I7" s="35">
        <v>18966</v>
      </c>
      <c r="J7" s="35">
        <v>20069</v>
      </c>
      <c r="K7" s="35">
        <v>21161</v>
      </c>
      <c r="L7" s="35">
        <v>22440</v>
      </c>
      <c r="M7" s="35">
        <v>23347</v>
      </c>
      <c r="N7" s="35">
        <v>24974</v>
      </c>
      <c r="O7" s="35">
        <v>27085</v>
      </c>
      <c r="P7" s="35">
        <v>29476</v>
      </c>
      <c r="Q7" s="35">
        <v>32167</v>
      </c>
      <c r="R7" s="35">
        <v>34319</v>
      </c>
      <c r="S7" s="35">
        <v>36402</v>
      </c>
      <c r="T7" s="35">
        <v>38897</v>
      </c>
      <c r="U7" s="35">
        <v>41980</v>
      </c>
      <c r="V7" s="35">
        <v>45420</v>
      </c>
      <c r="W7" s="35">
        <v>46941</v>
      </c>
      <c r="X7" s="35">
        <v>48730</v>
      </c>
      <c r="Y7" s="35">
        <v>52248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1905.5035445056837</v>
      </c>
      <c r="D8" s="52">
        <v>1641.3449592720553</v>
      </c>
      <c r="E8" s="52">
        <v>1646.5259406763907</v>
      </c>
      <c r="F8" s="52">
        <v>1903.1159291418971</v>
      </c>
      <c r="G8" s="52">
        <v>1881.1879647427668</v>
      </c>
      <c r="H8" s="52">
        <v>1643.8188738028039</v>
      </c>
      <c r="I8" s="52">
        <v>1519.0894651669441</v>
      </c>
      <c r="J8" s="52">
        <v>1813.0847366470771</v>
      </c>
      <c r="K8" s="52">
        <v>1838.8940921696376</v>
      </c>
      <c r="L8" s="52">
        <v>2064.6115701796443</v>
      </c>
      <c r="M8" s="52">
        <v>1733.336083884762</v>
      </c>
      <c r="N8" s="52">
        <v>2496.1716739531512</v>
      </c>
      <c r="O8" s="52">
        <v>3025.2277743106242</v>
      </c>
      <c r="P8" s="52">
        <v>3352.6194917162102</v>
      </c>
      <c r="Q8" s="52">
        <v>3702.4678998303534</v>
      </c>
      <c r="R8" s="52">
        <v>4057.5035445056856</v>
      </c>
      <c r="S8" s="52">
        <v>3724.3449592720572</v>
      </c>
      <c r="T8" s="52">
        <v>4141.5259406763944</v>
      </c>
      <c r="U8" s="52">
        <v>4986.1159291418953</v>
      </c>
      <c r="V8" s="52">
        <v>5321.1879647427704</v>
      </c>
      <c r="W8" s="52">
        <v>3164.8188738028039</v>
      </c>
      <c r="X8" s="52">
        <v>3308.0894651669441</v>
      </c>
      <c r="Y8" s="52">
        <v>5331.0847366470771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498.50354450568375</v>
      </c>
      <c r="D9" s="36">
        <v>524.34495927205535</v>
      </c>
      <c r="E9" s="36">
        <v>551.52594067639075</v>
      </c>
      <c r="F9" s="36">
        <v>580.11592914189532</v>
      </c>
      <c r="G9" s="36">
        <v>610.18796474276678</v>
      </c>
      <c r="H9" s="36">
        <v>641.81887380280386</v>
      </c>
      <c r="I9" s="36">
        <v>675.08946516694414</v>
      </c>
      <c r="J9" s="36">
        <v>710.08473664707708</v>
      </c>
      <c r="K9" s="36">
        <v>746.89409216963759</v>
      </c>
      <c r="L9" s="36">
        <v>785.61157017964433</v>
      </c>
      <c r="M9" s="36">
        <v>826.33608388476205</v>
      </c>
      <c r="N9" s="36">
        <v>869.17167395315118</v>
      </c>
      <c r="O9" s="36">
        <v>914.22777431062423</v>
      </c>
      <c r="P9" s="36">
        <v>961.61949171621018</v>
      </c>
      <c r="Q9" s="36">
        <v>1011.4678998303571</v>
      </c>
      <c r="R9" s="36">
        <v>1905.5035445056856</v>
      </c>
      <c r="S9" s="36">
        <v>1641.3449592720572</v>
      </c>
      <c r="T9" s="36">
        <v>1646.5259406763944</v>
      </c>
      <c r="U9" s="36">
        <v>1903.1159291418953</v>
      </c>
      <c r="V9" s="36">
        <v>1881.1879647427704</v>
      </c>
      <c r="W9" s="36">
        <v>1643.8188738028039</v>
      </c>
      <c r="X9" s="36">
        <v>1519.0894651669441</v>
      </c>
      <c r="Y9" s="36">
        <v>1813.0847366470771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426.29023164303874</v>
      </c>
      <c r="C11" s="54">
        <v>427.76944884773047</v>
      </c>
      <c r="D11" s="54">
        <v>428.60701570894554</v>
      </c>
      <c r="E11" s="54">
        <v>429.86746753516053</v>
      </c>
      <c r="F11" s="54">
        <v>431.07639327593523</v>
      </c>
      <c r="G11" s="54">
        <v>432.5527151076044</v>
      </c>
      <c r="H11" s="54">
        <v>433.68540189918093</v>
      </c>
      <c r="I11" s="54">
        <v>434.20045542695726</v>
      </c>
      <c r="J11" s="54">
        <v>433.32231869773102</v>
      </c>
      <c r="K11" s="54">
        <v>431.68799074252883</v>
      </c>
      <c r="L11" s="54">
        <v>431.36713899639187</v>
      </c>
      <c r="M11" s="54">
        <v>432.86259735223604</v>
      </c>
      <c r="N11" s="54">
        <v>434.5694173320191</v>
      </c>
      <c r="O11" s="54">
        <v>436.82249434729704</v>
      </c>
      <c r="P11" s="54">
        <v>438.553315423789</v>
      </c>
      <c r="Q11" s="54">
        <v>440.77244795272026</v>
      </c>
      <c r="R11" s="54">
        <v>438.71979703607934</v>
      </c>
      <c r="S11" s="54">
        <v>433.5604494046911</v>
      </c>
      <c r="T11" s="54">
        <v>439.15426056087523</v>
      </c>
      <c r="U11" s="54">
        <v>448.11848803872994</v>
      </c>
      <c r="V11" s="54">
        <v>466.34183119465109</v>
      </c>
      <c r="W11" s="54">
        <v>494.77799092660933</v>
      </c>
      <c r="X11" s="54">
        <v>473.17094910961782</v>
      </c>
      <c r="Y11" s="54">
        <v>462.36742820112204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736.18461746157845</v>
      </c>
      <c r="C13" s="35">
        <v>726.15796368161284</v>
      </c>
      <c r="D13" s="35">
        <v>716.35519348866455</v>
      </c>
      <c r="E13" s="35">
        <v>705.89146355279593</v>
      </c>
      <c r="F13" s="35">
        <v>693.63280767925642</v>
      </c>
      <c r="G13" s="35">
        <v>681.30579869873316</v>
      </c>
      <c r="H13" s="35">
        <v>669.96099491720508</v>
      </c>
      <c r="I13" s="35">
        <v>658.99434856639652</v>
      </c>
      <c r="J13" s="35">
        <v>646.36921209199488</v>
      </c>
      <c r="K13" s="35">
        <v>633.54214083332158</v>
      </c>
      <c r="L13" s="35">
        <v>619.71242771886386</v>
      </c>
      <c r="M13" s="35">
        <v>606.95895225138338</v>
      </c>
      <c r="N13" s="35">
        <v>591.75329272032138</v>
      </c>
      <c r="O13" s="35">
        <v>575.32239676821393</v>
      </c>
      <c r="P13" s="35">
        <v>559.84739178741722</v>
      </c>
      <c r="Q13" s="35">
        <v>544.78519591638371</v>
      </c>
      <c r="R13" s="35">
        <v>529.21473174632092</v>
      </c>
      <c r="S13" s="35">
        <v>517.38026563516019</v>
      </c>
      <c r="T13" s="35">
        <v>506.30787021311187</v>
      </c>
      <c r="U13" s="35">
        <v>494.89595726589135</v>
      </c>
      <c r="V13" s="35">
        <v>484.72804829379004</v>
      </c>
      <c r="W13" s="35">
        <v>478.52013701059349</v>
      </c>
      <c r="X13" s="35">
        <v>473.17006435454817</v>
      </c>
      <c r="Y13" s="35">
        <v>466.68860723201681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671.38903363676548</v>
      </c>
      <c r="D14" s="36">
        <v>649.14576683686312</v>
      </c>
      <c r="E14" s="36">
        <v>630.68408691578725</v>
      </c>
      <c r="F14" s="36">
        <v>613.03642876099889</v>
      </c>
      <c r="G14" s="36">
        <v>595.25146832985774</v>
      </c>
      <c r="H14" s="36">
        <v>577.6640440078869</v>
      </c>
      <c r="I14" s="36">
        <v>562.47124628242443</v>
      </c>
      <c r="J14" s="36">
        <v>549.4781036104041</v>
      </c>
      <c r="K14" s="36">
        <v>535.24206229115055</v>
      </c>
      <c r="L14" s="36">
        <v>522.28554982361811</v>
      </c>
      <c r="M14" s="36">
        <v>503.45671686204906</v>
      </c>
      <c r="N14" s="36">
        <v>499.82415212092377</v>
      </c>
      <c r="O14" s="36">
        <v>488.29407852108091</v>
      </c>
      <c r="P14" s="36">
        <v>485.40673510147576</v>
      </c>
      <c r="Q14" s="36">
        <v>477.16032479542258</v>
      </c>
      <c r="R14" s="36">
        <v>472.54405179585859</v>
      </c>
      <c r="S14" s="36">
        <v>466.39830683651422</v>
      </c>
      <c r="T14" s="36">
        <v>458.43453227215025</v>
      </c>
      <c r="U14" s="36">
        <v>450.96313102551494</v>
      </c>
      <c r="V14" s="36">
        <v>443.58432390266364</v>
      </c>
      <c r="W14" s="36">
        <v>440.92281795924765</v>
      </c>
      <c r="X14" s="36">
        <v>438.26131201583166</v>
      </c>
      <c r="Y14" s="36">
        <v>435.59980607241567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8.099117094505788E-2</v>
      </c>
      <c r="C16" s="44">
        <f>C7/RES_summary!C$6</f>
        <v>9.0694163137543735E-2</v>
      </c>
      <c r="D16" s="44">
        <f>D7/RES_summary!D$6</f>
        <v>9.797785267212325E-2</v>
      </c>
      <c r="E16" s="44">
        <f>E7/RES_summary!E$6</f>
        <v>0.10511310187128239</v>
      </c>
      <c r="F16" s="44">
        <f>F7/RES_summary!F$6</f>
        <v>0.11379236071223435</v>
      </c>
      <c r="G16" s="44">
        <f>G7/RES_summary!G$6</f>
        <v>0.12189478031171458</v>
      </c>
      <c r="H16" s="44">
        <f>H7/RES_summary!H$6</f>
        <v>0.12743574417214584</v>
      </c>
      <c r="I16" s="44">
        <f>I7/RES_summary!I$6</f>
        <v>0.13171839515518546</v>
      </c>
      <c r="J16" s="44">
        <f>J7/RES_summary!J$6</f>
        <v>0.13685057518291976</v>
      </c>
      <c r="K16" s="44">
        <f>K7/RES_summary!K$6</f>
        <v>0.14176799651626301</v>
      </c>
      <c r="L16" s="44">
        <f>L7/RES_summary!L$6</f>
        <v>0.14753063693262505</v>
      </c>
      <c r="M16" s="44">
        <f>M7/RES_summary!M$6</f>
        <v>0.15156256086002518</v>
      </c>
      <c r="N16" s="44">
        <f>N7/RES_summary!N$6</f>
        <v>0.1592780382027488</v>
      </c>
      <c r="O16" s="44">
        <f>O7/RES_summary!O$6</f>
        <v>0.16895074011465072</v>
      </c>
      <c r="P16" s="44">
        <f>P7/RES_summary!P$6</f>
        <v>0.17844343277799302</v>
      </c>
      <c r="Q16" s="44">
        <f>Q7/RES_summary!Q$6</f>
        <v>0.18641700569097211</v>
      </c>
      <c r="R16" s="44">
        <f>R7/RES_summary!R$6</f>
        <v>0.19272433215591359</v>
      </c>
      <c r="S16" s="44">
        <f>S7/RES_summary!S$6</f>
        <v>0.19842360020931449</v>
      </c>
      <c r="T16" s="44">
        <f>T7/RES_summary!T$6</f>
        <v>0.20364494984398232</v>
      </c>
      <c r="U16" s="44">
        <f>U7/RES_summary!U$6</f>
        <v>0.20914707054603426</v>
      </c>
      <c r="V16" s="44">
        <f>V7/RES_summary!V$6</f>
        <v>0.21454888993859234</v>
      </c>
      <c r="W16" s="44">
        <f>W7/RES_summary!W$6</f>
        <v>0.22036890113656102</v>
      </c>
      <c r="X16" s="44">
        <f>X7/RES_summary!X$6</f>
        <v>0.22642473805264504</v>
      </c>
      <c r="Y16" s="44">
        <f>Y7/RES_summary!Y$6</f>
        <v>0.23220198123647287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59.624454199952744</v>
      </c>
      <c r="C17" s="52">
        <f t="shared" si="4"/>
        <v>65.858288821766749</v>
      </c>
      <c r="D17" s="52">
        <f t="shared" si="4"/>
        <v>70.18694360854272</v>
      </c>
      <c r="E17" s="52">
        <f t="shared" si="4"/>
        <v>74.198441318493664</v>
      </c>
      <c r="F17" s="52">
        <f t="shared" si="4"/>
        <v>78.930114653277826</v>
      </c>
      <c r="G17" s="52">
        <f t="shared" si="4"/>
        <v>83.047620657479314</v>
      </c>
      <c r="H17" s="52">
        <f t="shared" si="4"/>
        <v>85.376977953585254</v>
      </c>
      <c r="I17" s="52">
        <f t="shared" si="4"/>
        <v>86.801678009502638</v>
      </c>
      <c r="J17" s="52">
        <f t="shared" si="4"/>
        <v>88.455998455320156</v>
      </c>
      <c r="K17" s="52">
        <f t="shared" si="4"/>
        <v>89.816000014564139</v>
      </c>
      <c r="L17" s="52">
        <f t="shared" si="4"/>
        <v>91.42656917642735</v>
      </c>
      <c r="M17" s="52">
        <f t="shared" si="4"/>
        <v>91.992253140137407</v>
      </c>
      <c r="N17" s="52">
        <f t="shared" si="4"/>
        <v>94.25330356450975</v>
      </c>
      <c r="O17" s="52">
        <f t="shared" si="4"/>
        <v>97.201144738524476</v>
      </c>
      <c r="P17" s="52">
        <f t="shared" si="4"/>
        <v>99.901090422352709</v>
      </c>
      <c r="Q17" s="52">
        <f t="shared" si="4"/>
        <v>101.55722496750185</v>
      </c>
      <c r="R17" s="52">
        <f t="shared" ref="R17:V17" si="5">R13*R16</f>
        <v>101.99255574288065</v>
      </c>
      <c r="S17" s="52">
        <f t="shared" si="5"/>
        <v>102.66045498457996</v>
      </c>
      <c r="T17" s="52">
        <f t="shared" si="5"/>
        <v>103.10704083516268</v>
      </c>
      <c r="U17" s="52">
        <f t="shared" si="5"/>
        <v>103.50603968723654</v>
      </c>
      <c r="V17" s="52">
        <f t="shared" si="5"/>
        <v>103.99786468353302</v>
      </c>
      <c r="W17" s="52">
        <f t="shared" ref="W17:Y17" si="6">W13*W16</f>
        <v>105.45095676474111</v>
      </c>
      <c r="X17" s="52">
        <f t="shared" si="6"/>
        <v>107.13740787583177</v>
      </c>
      <c r="Y17" s="52">
        <f t="shared" si="6"/>
        <v>108.36601921976442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25.417322392487609</v>
      </c>
      <c r="C18" s="36">
        <f>C3*11630*1000/RES_summary!C$6</f>
        <v>28.172163911341816</v>
      </c>
      <c r="D18" s="36">
        <f>D3*11630*1000/RES_summary!D$6</f>
        <v>30.082616441789547</v>
      </c>
      <c r="E18" s="36">
        <f>E3*11630*1000/RES_summary!E$6</f>
        <v>31.895496064637086</v>
      </c>
      <c r="F18" s="36">
        <f>F3*11630*1000/RES_summary!F$6</f>
        <v>34.024909145591053</v>
      </c>
      <c r="G18" s="36">
        <f>G3*11630*1000/RES_summary!G$6</f>
        <v>35.922473798619045</v>
      </c>
      <c r="H18" s="36">
        <f>H3*11630*1000/RES_summary!H$6</f>
        <v>37.026748996738135</v>
      </c>
      <c r="I18" s="36">
        <f>I3*11630*1000/RES_summary!I$6</f>
        <v>37.689328123550141</v>
      </c>
      <c r="J18" s="36">
        <f>J3*11630*1000/RES_summary!J$6</f>
        <v>38.329958353382246</v>
      </c>
      <c r="K18" s="36">
        <f>K3*11630*1000/RES_summary!K$6</f>
        <v>38.772488582818141</v>
      </c>
      <c r="L18" s="36">
        <f>L3*11630*1000/RES_summary!L$6</f>
        <v>39.438417573891179</v>
      </c>
      <c r="M18" s="36">
        <f>M3*11630*1000/RES_summary!M$6</f>
        <v>39.820005630524271</v>
      </c>
      <c r="N18" s="36">
        <f>N3*11630*1000/RES_summary!N$6</f>
        <v>40.959603211646915</v>
      </c>
      <c r="O18" s="36">
        <f>O3*11630*1000/RES_summary!O$6</f>
        <v>42.459646498094912</v>
      </c>
      <c r="P18" s="36">
        <f>P3*11630*1000/RES_summary!P$6</f>
        <v>43.811954419174512</v>
      </c>
      <c r="Q18" s="36">
        <f>Q3*11630*1000/RES_summary!Q$6</f>
        <v>44.76362665621091</v>
      </c>
      <c r="R18" s="36">
        <f>R3*11630*1000/RES_summary!R$6</f>
        <v>44.746153354707609</v>
      </c>
      <c r="S18" s="36">
        <f>S3*11630*1000/RES_summary!S$6</f>
        <v>44.509512999204546</v>
      </c>
      <c r="T18" s="36">
        <f>T3*11630*1000/RES_summary!T$6</f>
        <v>45.279896276585838</v>
      </c>
      <c r="U18" s="36">
        <f>U3*11630*1000/RES_summary!U$6</f>
        <v>46.382970007521216</v>
      </c>
      <c r="V18" s="36">
        <f>V3*11630*1000/RES_summary!V$6</f>
        <v>48.498554656852335</v>
      </c>
      <c r="W18" s="36">
        <f>W3*11630*1000/RES_summary!W$6</f>
        <v>52.174812529347349</v>
      </c>
      <c r="X18" s="36">
        <f>X3*11630*1000/RES_summary!X$6</f>
        <v>50.69430896975156</v>
      </c>
      <c r="Y18" s="36">
        <f>Y3*11630*1000/RES_summary!Y$6</f>
        <v>50.104917611035837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2.5686962581231256</v>
      </c>
      <c r="C3" s="49">
        <f t="shared" ref="C3:W3" si="0">C5*C11/11630</f>
        <v>2.9112017358104616</v>
      </c>
      <c r="D3" s="49">
        <f t="shared" si="0"/>
        <v>3.2274607137249087</v>
      </c>
      <c r="E3" s="49">
        <f t="shared" si="0"/>
        <v>3.6112126027784268</v>
      </c>
      <c r="F3" s="49">
        <f t="shared" si="0"/>
        <v>3.951242331266926</v>
      </c>
      <c r="G3" s="49">
        <f t="shared" si="0"/>
        <v>4.1761506341382653</v>
      </c>
      <c r="H3" s="49">
        <f t="shared" si="0"/>
        <v>4.4262305006009415</v>
      </c>
      <c r="I3" s="49">
        <f t="shared" si="0"/>
        <v>4.4346677976328168</v>
      </c>
      <c r="J3" s="49">
        <f t="shared" si="0"/>
        <v>4.3960165174092376</v>
      </c>
      <c r="K3" s="49">
        <f t="shared" si="0"/>
        <v>4.5457258899010107</v>
      </c>
      <c r="L3" s="49">
        <f t="shared" si="0"/>
        <v>4.6459753662551089</v>
      </c>
      <c r="M3" s="49">
        <f t="shared" si="0"/>
        <v>4.7267856457270705</v>
      </c>
      <c r="N3" s="49">
        <f t="shared" si="0"/>
        <v>4.9359434978765835</v>
      </c>
      <c r="O3" s="49">
        <f t="shared" si="0"/>
        <v>5.1232958856350042</v>
      </c>
      <c r="P3" s="49">
        <f t="shared" si="0"/>
        <v>5.2332682816212088</v>
      </c>
      <c r="Q3" s="49">
        <f t="shared" si="0"/>
        <v>5.6200525132207773</v>
      </c>
      <c r="R3" s="49">
        <f t="shared" si="0"/>
        <v>6.1231547977988745</v>
      </c>
      <c r="S3" s="49">
        <f t="shared" si="0"/>
        <v>6.4089412521976481</v>
      </c>
      <c r="T3" s="49">
        <f t="shared" si="0"/>
        <v>6.7394954534287859</v>
      </c>
      <c r="U3" s="49">
        <f t="shared" si="0"/>
        <v>7.754047249116212</v>
      </c>
      <c r="V3" s="49">
        <f t="shared" si="0"/>
        <v>7.9994164128459913</v>
      </c>
      <c r="W3" s="49">
        <f t="shared" si="0"/>
        <v>8.1454919893717346</v>
      </c>
      <c r="X3" s="49">
        <f t="shared" ref="X3:Y3" si="1">X5*X11/11630</f>
        <v>8.3099408140714512</v>
      </c>
      <c r="Y3" s="49">
        <f t="shared" si="1"/>
        <v>8.7467924930675185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23.986187864859872</v>
      </c>
      <c r="C5" s="49">
        <f t="shared" ref="C5:W5" si="2">C7*C13/1000000</f>
        <v>26.986956495959618</v>
      </c>
      <c r="D5" s="49">
        <f t="shared" si="2"/>
        <v>29.769825753136679</v>
      </c>
      <c r="E5" s="49">
        <f t="shared" si="2"/>
        <v>33.19846733705743</v>
      </c>
      <c r="F5" s="49">
        <f t="shared" si="2"/>
        <v>36.246059889411256</v>
      </c>
      <c r="G5" s="49">
        <f t="shared" si="2"/>
        <v>38.277600955200761</v>
      </c>
      <c r="H5" s="49">
        <f t="shared" si="2"/>
        <v>40.586454440964523</v>
      </c>
      <c r="I5" s="49">
        <f t="shared" si="2"/>
        <v>40.747190697768808</v>
      </c>
      <c r="J5" s="49">
        <f t="shared" si="2"/>
        <v>40.59963118951508</v>
      </c>
      <c r="K5" s="49">
        <f t="shared" si="2"/>
        <v>42.299414129567786</v>
      </c>
      <c r="L5" s="49">
        <f t="shared" si="2"/>
        <v>43.488919250138267</v>
      </c>
      <c r="M5" s="49">
        <f t="shared" si="2"/>
        <v>44.057879904703199</v>
      </c>
      <c r="N5" s="49">
        <f t="shared" si="2"/>
        <v>45.891988203531724</v>
      </c>
      <c r="O5" s="49">
        <f t="shared" si="2"/>
        <v>47.500821888933068</v>
      </c>
      <c r="P5" s="49">
        <f t="shared" si="2"/>
        <v>48.372095346660011</v>
      </c>
      <c r="Q5" s="49">
        <f t="shared" si="2"/>
        <v>51.76663297716135</v>
      </c>
      <c r="R5" s="49">
        <f t="shared" si="2"/>
        <v>55.649561783285229</v>
      </c>
      <c r="S5" s="49">
        <f t="shared" si="2"/>
        <v>58.44927866505337</v>
      </c>
      <c r="T5" s="49">
        <f t="shared" si="2"/>
        <v>60.765075508145706</v>
      </c>
      <c r="U5" s="49">
        <f t="shared" si="2"/>
        <v>62.635884902384632</v>
      </c>
      <c r="V5" s="49">
        <f t="shared" si="2"/>
        <v>65.871556860908782</v>
      </c>
      <c r="W5" s="49">
        <f t="shared" si="2"/>
        <v>66.305701553037665</v>
      </c>
      <c r="X5" s="49">
        <f t="shared" ref="X5:Y5" si="3">X7*X13/1000000</f>
        <v>67.425166542143515</v>
      </c>
      <c r="Y5" s="49">
        <f t="shared" si="3"/>
        <v>70.819026594534833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50159.39342412899</v>
      </c>
      <c r="C7" s="35">
        <v>57476.07644841892</v>
      </c>
      <c r="D7" s="35">
        <v>64856.446626164172</v>
      </c>
      <c r="E7" s="35">
        <v>74441.023785048688</v>
      </c>
      <c r="F7" s="35">
        <v>83788.982138659019</v>
      </c>
      <c r="G7" s="35">
        <v>91170.222421693237</v>
      </c>
      <c r="H7" s="35">
        <v>100410.53013737222</v>
      </c>
      <c r="I7" s="35">
        <v>104409.63773718916</v>
      </c>
      <c r="J7" s="35">
        <v>108546.09985252046</v>
      </c>
      <c r="K7" s="35">
        <v>121404.8764244831</v>
      </c>
      <c r="L7" s="35">
        <v>133480.47732291464</v>
      </c>
      <c r="M7" s="35">
        <v>145692.97999781015</v>
      </c>
      <c r="N7" s="35">
        <v>164130.81835634247</v>
      </c>
      <c r="O7" s="35">
        <v>180714.94219152792</v>
      </c>
      <c r="P7" s="35">
        <v>198416.14887353653</v>
      </c>
      <c r="Q7" s="35">
        <v>227858.69758759241</v>
      </c>
      <c r="R7" s="35">
        <v>264217.54729417287</v>
      </c>
      <c r="S7" s="35">
        <v>303410.35556991224</v>
      </c>
      <c r="T7" s="35">
        <v>337776.065603033</v>
      </c>
      <c r="U7" s="35">
        <v>369425.35142247466</v>
      </c>
      <c r="V7" s="35">
        <v>412561.98081122281</v>
      </c>
      <c r="W7" s="35">
        <v>433276.97534239769</v>
      </c>
      <c r="X7" s="35">
        <v>454958.54659153963</v>
      </c>
      <c r="Y7" s="35">
        <v>492453.44495361269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12080.029330108497</v>
      </c>
      <c r="D8" s="52">
        <v>12511.529438690624</v>
      </c>
      <c r="E8" s="52">
        <v>15111.950914814057</v>
      </c>
      <c r="F8" s="52">
        <v>15302.141235883537</v>
      </c>
      <c r="G8" s="52">
        <v>13795.189359215932</v>
      </c>
      <c r="H8" s="52">
        <v>16149.524910590902</v>
      </c>
      <c r="I8" s="52">
        <v>11441.836202658451</v>
      </c>
      <c r="J8" s="52">
        <v>12153.898460558456</v>
      </c>
      <c r="K8" s="52">
        <v>24938.805902071137</v>
      </c>
      <c r="L8" s="52">
        <v>24587.130337122158</v>
      </c>
      <c r="M8" s="52">
        <v>27324.453589709563</v>
      </c>
      <c r="N8" s="52">
        <v>33739.979594415854</v>
      </c>
      <c r="O8" s="52">
        <v>30379.313194401388</v>
      </c>
      <c r="P8" s="52">
        <v>33850.731592599506</v>
      </c>
      <c r="Q8" s="52">
        <v>40884.384916714334</v>
      </c>
      <c r="R8" s="52">
        <v>48512.748167138896</v>
      </c>
      <c r="S8" s="52">
        <v>64131.614177810494</v>
      </c>
      <c r="T8" s="52">
        <v>58952.840370242891</v>
      </c>
      <c r="U8" s="52">
        <v>58973.739409151196</v>
      </c>
      <c r="V8" s="52">
        <v>76876.608983164013</v>
      </c>
      <c r="W8" s="52">
        <v>51094.307725576276</v>
      </c>
      <c r="X8" s="52">
        <v>55532.302841741475</v>
      </c>
      <c r="Y8" s="52">
        <v>78379.283278787392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4763.3463058185662</v>
      </c>
      <c r="D9" s="36">
        <v>5131.1592609453728</v>
      </c>
      <c r="E9" s="36">
        <v>5527.3737559295405</v>
      </c>
      <c r="F9" s="36">
        <v>5954.1828822732059</v>
      </c>
      <c r="G9" s="36">
        <v>6413.9490761817142</v>
      </c>
      <c r="H9" s="36">
        <v>6909.217194911922</v>
      </c>
      <c r="I9" s="36">
        <v>7442.728602841511</v>
      </c>
      <c r="J9" s="36">
        <v>8017.43634522715</v>
      </c>
      <c r="K9" s="36">
        <v>12080.029330108504</v>
      </c>
      <c r="L9" s="36">
        <v>12511.529438690632</v>
      </c>
      <c r="M9" s="36">
        <v>15111.95091481405</v>
      </c>
      <c r="N9" s="36">
        <v>15302.141235883551</v>
      </c>
      <c r="O9" s="36">
        <v>13795.189359215932</v>
      </c>
      <c r="P9" s="36">
        <v>16149.524910590902</v>
      </c>
      <c r="Q9" s="36">
        <v>11441.836202658451</v>
      </c>
      <c r="R9" s="36">
        <v>12153.898460558441</v>
      </c>
      <c r="S9" s="36">
        <v>24938.805902071123</v>
      </c>
      <c r="T9" s="36">
        <v>24587.130337122129</v>
      </c>
      <c r="U9" s="36">
        <v>27324.453589709534</v>
      </c>
      <c r="V9" s="36">
        <v>33739.979594415869</v>
      </c>
      <c r="W9" s="36">
        <v>30379.313194401388</v>
      </c>
      <c r="X9" s="36">
        <v>33850.731592599535</v>
      </c>
      <c r="Y9" s="36">
        <v>40884.384916714334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1245.4641667231217</v>
      </c>
      <c r="C11" s="54">
        <v>1254.5792702687556</v>
      </c>
      <c r="D11" s="54">
        <v>1260.8527981278426</v>
      </c>
      <c r="E11" s="54">
        <v>1265.070527018964</v>
      </c>
      <c r="F11" s="54">
        <v>1267.8053408519256</v>
      </c>
      <c r="G11" s="54">
        <v>1268.8525577104913</v>
      </c>
      <c r="H11" s="54">
        <v>1268.3310585029169</v>
      </c>
      <c r="I11" s="54">
        <v>1265.7360078886068</v>
      </c>
      <c r="J11" s="54">
        <v>1259.2644464876992</v>
      </c>
      <c r="K11" s="54">
        <v>1249.8232703084709</v>
      </c>
      <c r="L11" s="54">
        <v>1242.4473737496967</v>
      </c>
      <c r="M11" s="54">
        <v>1247.7340529937185</v>
      </c>
      <c r="N11" s="54">
        <v>1250.872431713188</v>
      </c>
      <c r="O11" s="54">
        <v>1254.376846136576</v>
      </c>
      <c r="P11" s="54">
        <v>1258.2235621400905</v>
      </c>
      <c r="Q11" s="54">
        <v>1262.6127482077889</v>
      </c>
      <c r="R11" s="54">
        <v>1279.6559041331045</v>
      </c>
      <c r="S11" s="54">
        <v>1275.2250920014087</v>
      </c>
      <c r="T11" s="54">
        <v>1289.8911334829118</v>
      </c>
      <c r="U11" s="54">
        <v>1439.7428829777464</v>
      </c>
      <c r="V11" s="54">
        <v>1412.3427062433541</v>
      </c>
      <c r="W11" s="54">
        <v>1428.7168315475476</v>
      </c>
      <c r="X11" s="54">
        <v>1433.361111644331</v>
      </c>
      <c r="Y11" s="54">
        <v>1436.4105465158352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478.19932075417415</v>
      </c>
      <c r="C13" s="35">
        <v>469.53372887550307</v>
      </c>
      <c r="D13" s="35">
        <v>459.01105135672105</v>
      </c>
      <c r="E13" s="35">
        <v>445.97005319162827</v>
      </c>
      <c r="F13" s="35">
        <v>432.5874233610943</v>
      </c>
      <c r="G13" s="35">
        <v>419.84762062062174</v>
      </c>
      <c r="H13" s="35">
        <v>404.20516040935109</v>
      </c>
      <c r="I13" s="35">
        <v>390.26273417722302</v>
      </c>
      <c r="J13" s="35">
        <v>374.03122953912697</v>
      </c>
      <c r="K13" s="35">
        <v>348.41610465193378</v>
      </c>
      <c r="L13" s="35">
        <v>325.80733993728768</v>
      </c>
      <c r="M13" s="35">
        <v>302.40221529798771</v>
      </c>
      <c r="N13" s="35">
        <v>279.60616210354948</v>
      </c>
      <c r="O13" s="35">
        <v>262.84944295635535</v>
      </c>
      <c r="P13" s="35">
        <v>243.79112094092039</v>
      </c>
      <c r="Q13" s="35">
        <v>227.18743469189477</v>
      </c>
      <c r="R13" s="35">
        <v>210.62023454985172</v>
      </c>
      <c r="S13" s="35">
        <v>192.6410143624297</v>
      </c>
      <c r="T13" s="35">
        <v>179.89751701222988</v>
      </c>
      <c r="U13" s="35">
        <v>169.54950346857561</v>
      </c>
      <c r="V13" s="35">
        <v>159.66463204240293</v>
      </c>
      <c r="W13" s="35">
        <v>153.03306043585513</v>
      </c>
      <c r="X13" s="35">
        <v>148.20068124289489</v>
      </c>
      <c r="Y13" s="35">
        <v>143.80857179546328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436.96893896628325</v>
      </c>
      <c r="D14" s="36">
        <v>418.5408471524691</v>
      </c>
      <c r="E14" s="36">
        <v>401.78981481527717</v>
      </c>
      <c r="F14" s="36">
        <v>385.23228033469672</v>
      </c>
      <c r="G14" s="36">
        <v>369.59892500245115</v>
      </c>
      <c r="H14" s="36">
        <v>347.55427706933887</v>
      </c>
      <c r="I14" s="36">
        <v>325.10900814822747</v>
      </c>
      <c r="J14" s="36">
        <v>303.30787427479765</v>
      </c>
      <c r="K14" s="36">
        <v>279.82015524377039</v>
      </c>
      <c r="L14" s="36">
        <v>261.3599538824941</v>
      </c>
      <c r="M14" s="36">
        <v>243.03463534314062</v>
      </c>
      <c r="N14" s="36">
        <v>229.0750366194865</v>
      </c>
      <c r="O14" s="36">
        <v>220.79237933558491</v>
      </c>
      <c r="P14" s="36">
        <v>191.55006725048739</v>
      </c>
      <c r="Q14" s="36">
        <v>174.01219718077786</v>
      </c>
      <c r="R14" s="36">
        <v>156.02706913798019</v>
      </c>
      <c r="S14" s="36">
        <v>152.46922358400818</v>
      </c>
      <c r="T14" s="36">
        <v>148.28612224964169</v>
      </c>
      <c r="U14" s="36">
        <v>144.32861293248394</v>
      </c>
      <c r="V14" s="36">
        <v>142.62672566706146</v>
      </c>
      <c r="W14" s="36">
        <v>139.77419115372024</v>
      </c>
      <c r="X14" s="36">
        <v>136.92165664037901</v>
      </c>
      <c r="Y14" s="36">
        <v>134.06912212703776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0.37246428965930534</v>
      </c>
      <c r="C16" s="44">
        <f>C7/RES_summary!C$6</f>
        <v>0.42331855237281474</v>
      </c>
      <c r="D16" s="44">
        <f>D7/RES_summary!D$6</f>
        <v>0.47312153766478582</v>
      </c>
      <c r="E16" s="44">
        <f>E7/RES_summary!E$6</f>
        <v>0.53867044723395141</v>
      </c>
      <c r="F16" s="44">
        <f>F7/RES_summary!F$6</f>
        <v>0.60158660352282467</v>
      </c>
      <c r="G16" s="44">
        <f>G7/RES_summary!G$6</f>
        <v>0.64913400894056372</v>
      </c>
      <c r="H16" s="44">
        <f>H7/RES_summary!H$6</f>
        <v>0.70609704396731632</v>
      </c>
      <c r="I16" s="44">
        <f>I7/RES_summary!I$6</f>
        <v>0.72512232001881505</v>
      </c>
      <c r="J16" s="44">
        <f>J7/RES_summary!J$6</f>
        <v>0.74017620203697576</v>
      </c>
      <c r="K16" s="44">
        <f>K7/RES_summary!K$6</f>
        <v>0.81335126402360292</v>
      </c>
      <c r="L16" s="44">
        <f>L7/RES_summary!L$6</f>
        <v>0.87756059881998261</v>
      </c>
      <c r="M16" s="44">
        <f>M7/RES_summary!M$6</f>
        <v>0.94580036611969565</v>
      </c>
      <c r="N16" s="44">
        <f>N7/RES_summary!N$6</f>
        <v>1.0467860477460535</v>
      </c>
      <c r="O16" s="44">
        <f>O7/RES_summary!O$6</f>
        <v>1.1272631801009769</v>
      </c>
      <c r="P16" s="44">
        <f>P7/RES_summary!P$6</f>
        <v>1.2011826137733468</v>
      </c>
      <c r="Q16" s="44">
        <f>Q7/RES_summary!Q$6</f>
        <v>1.3205066100327574</v>
      </c>
      <c r="R16" s="44">
        <f>R7/RES_summary!R$6</f>
        <v>1.4837597350197551</v>
      </c>
      <c r="S16" s="44">
        <f>S7/RES_summary!S$6</f>
        <v>1.6538589938182029</v>
      </c>
      <c r="T16" s="44">
        <f>T7/RES_summary!T$6</f>
        <v>1.7684240413972117</v>
      </c>
      <c r="U16" s="44">
        <f>U7/RES_summary!U$6</f>
        <v>1.8405009536791284</v>
      </c>
      <c r="V16" s="44">
        <f>V7/RES_summary!V$6</f>
        <v>1.9488048219708209</v>
      </c>
      <c r="W16" s="44">
        <f>W7/RES_summary!W$6</f>
        <v>2.0340591581767971</v>
      </c>
      <c r="X16" s="44">
        <f>X7/RES_summary!X$6</f>
        <v>2.1139722909255378</v>
      </c>
      <c r="Y16" s="44">
        <f>Y7/RES_summary!Y$6</f>
        <v>2.1885749805725618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178.11217032026579</v>
      </c>
      <c r="C17" s="52">
        <f t="shared" si="4"/>
        <v>198.76233839778763</v>
      </c>
      <c r="D17" s="52">
        <f t="shared" si="4"/>
        <v>217.16801442302184</v>
      </c>
      <c r="E17" s="52">
        <f t="shared" si="4"/>
        <v>240.23088800568351</v>
      </c>
      <c r="F17" s="52">
        <f t="shared" si="4"/>
        <v>260.23879874649094</v>
      </c>
      <c r="G17" s="52">
        <f t="shared" si="4"/>
        <v>272.5373691176211</v>
      </c>
      <c r="H17" s="52">
        <f t="shared" si="4"/>
        <v>285.40806892137772</v>
      </c>
      <c r="I17" s="52">
        <f t="shared" si="4"/>
        <v>282.98821922347406</v>
      </c>
      <c r="J17" s="52">
        <f t="shared" si="4"/>
        <v>276.84901492349132</v>
      </c>
      <c r="K17" s="52">
        <f t="shared" si="4"/>
        <v>283.38467912483026</v>
      </c>
      <c r="L17" s="52">
        <f t="shared" si="4"/>
        <v>285.91568433531182</v>
      </c>
      <c r="M17" s="52">
        <f t="shared" si="4"/>
        <v>286.01212594424379</v>
      </c>
      <c r="N17" s="52">
        <f t="shared" si="4"/>
        <v>292.68782935381694</v>
      </c>
      <c r="O17" s="52">
        <f t="shared" si="4"/>
        <v>296.30049895475145</v>
      </c>
      <c r="P17" s="52">
        <f t="shared" si="4"/>
        <v>292.83765586654886</v>
      </c>
      <c r="Q17" s="52">
        <f t="shared" si="4"/>
        <v>300.00250922703242</v>
      </c>
      <c r="R17" s="52">
        <f t="shared" ref="R17:V17" si="5">R13*R16</f>
        <v>312.50982340548666</v>
      </c>
      <c r="S17" s="52">
        <f t="shared" si="5"/>
        <v>318.60107418156593</v>
      </c>
      <c r="T17" s="52">
        <f t="shared" si="5"/>
        <v>318.13509407209119</v>
      </c>
      <c r="U17" s="52">
        <f t="shared" si="5"/>
        <v>312.05602282973609</v>
      </c>
      <c r="V17" s="52">
        <f t="shared" si="5"/>
        <v>311.1552048224317</v>
      </c>
      <c r="W17" s="52">
        <f t="shared" ref="W17:Y17" si="6">W13*W16</f>
        <v>311.27829808337441</v>
      </c>
      <c r="X17" s="52">
        <f t="shared" si="6"/>
        <v>313.2921336437679</v>
      </c>
      <c r="Y17" s="52">
        <f t="shared" si="6"/>
        <v>314.7358422234239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221.83232579117654</v>
      </c>
      <c r="C18" s="36">
        <f>C3*11630*1000/RES_summary!C$6</f>
        <v>249.36310946400786</v>
      </c>
      <c r="D18" s="36">
        <f>D3*11630*1000/RES_summary!D$6</f>
        <v>273.81689864913471</v>
      </c>
      <c r="E18" s="36">
        <f>E3*11630*1000/RES_summary!E$6</f>
        <v>303.90901609558375</v>
      </c>
      <c r="F18" s="36">
        <f>F3*11630*1000/RES_summary!F$6</f>
        <v>329.93213894769059</v>
      </c>
      <c r="G18" s="36">
        <f>G3*11630*1000/RES_summary!G$6</f>
        <v>345.80973787658172</v>
      </c>
      <c r="H18" s="36">
        <f>H3*11630*1000/RES_summary!H$6</f>
        <v>361.99191816032453</v>
      </c>
      <c r="I18" s="36">
        <f>I3*11630*1000/RES_summary!I$6</f>
        <v>358.18837887942595</v>
      </c>
      <c r="J18" s="36">
        <f>J3*11630*1000/RES_summary!J$6</f>
        <v>348.62612153829508</v>
      </c>
      <c r="K18" s="36">
        <f>K3*11630*1000/RES_summary!K$6</f>
        <v>354.18076641911199</v>
      </c>
      <c r="L18" s="36">
        <f>L3*11630*1000/RES_summary!L$6</f>
        <v>355.23519111625541</v>
      </c>
      <c r="M18" s="36">
        <f>M3*11630*1000/RES_summary!M$6</f>
        <v>356.86706910976119</v>
      </c>
      <c r="N18" s="36">
        <f>N3*11630*1000/RES_summary!N$6</f>
        <v>366.11513683666357</v>
      </c>
      <c r="O18" s="36">
        <f>O3*11630*1000/RES_summary!O$6</f>
        <v>371.67248538755496</v>
      </c>
      <c r="P18" s="36">
        <f>P3*11630*1000/RES_summary!P$6</f>
        <v>368.45523849316311</v>
      </c>
      <c r="Q18" s="36">
        <f>Q3*11630*1000/RES_summary!Q$6</f>
        <v>378.78699264437586</v>
      </c>
      <c r="R18" s="36">
        <f>R3*11630*1000/RES_summary!R$6</f>
        <v>399.90504062042481</v>
      </c>
      <c r="S18" s="36">
        <f>S3*11630*1000/RES_summary!S$6</f>
        <v>406.28808413493505</v>
      </c>
      <c r="T18" s="36">
        <f>T3*11630*1000/RES_summary!T$6</f>
        <v>410.35963709334243</v>
      </c>
      <c r="U18" s="36">
        <f>U3*11630*1000/RES_summary!U$6</f>
        <v>449.28043795945371</v>
      </c>
      <c r="V18" s="36">
        <f>V3*11630*1000/RES_summary!V$6</f>
        <v>439.45778404061826</v>
      </c>
      <c r="W18" s="36">
        <f>W3*11630*1000/RES_summary!W$6</f>
        <v>444.7285437671917</v>
      </c>
      <c r="X18" s="36">
        <f>X3*11630*1000/RES_summary!X$6</f>
        <v>449.06076094905552</v>
      </c>
      <c r="Y18" s="36">
        <f>Y3*11630*1000/RES_summary!Y$6</f>
        <v>452.08988313626992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0.42421215960652575</v>
      </c>
      <c r="C3" s="49">
        <f t="shared" ref="C3:W3" si="0">C5*C11/11630</f>
        <v>0.56853214905166161</v>
      </c>
      <c r="D3" s="49">
        <f t="shared" si="0"/>
        <v>0.6740709795337988</v>
      </c>
      <c r="E3" s="49">
        <f t="shared" si="0"/>
        <v>0.80303884576883777</v>
      </c>
      <c r="F3" s="49">
        <f t="shared" si="0"/>
        <v>0.92878219414936614</v>
      </c>
      <c r="G3" s="49">
        <f t="shared" si="0"/>
        <v>1.0785661736803471</v>
      </c>
      <c r="H3" s="49">
        <f t="shared" si="0"/>
        <v>1.1854352650097721</v>
      </c>
      <c r="I3" s="49">
        <f t="shared" si="0"/>
        <v>1.2656607591294438</v>
      </c>
      <c r="J3" s="49">
        <f t="shared" si="0"/>
        <v>1.3404249986250705</v>
      </c>
      <c r="K3" s="49">
        <f t="shared" si="0"/>
        <v>1.3873813141040627</v>
      </c>
      <c r="L3" s="49">
        <f t="shared" si="0"/>
        <v>1.4448179506766401</v>
      </c>
      <c r="M3" s="49">
        <f t="shared" si="0"/>
        <v>1.5044448655849343</v>
      </c>
      <c r="N3" s="49">
        <f t="shared" si="0"/>
        <v>1.5857103513625297</v>
      </c>
      <c r="O3" s="49">
        <f t="shared" si="0"/>
        <v>1.6612599475551326</v>
      </c>
      <c r="P3" s="49">
        <f t="shared" si="0"/>
        <v>1.7822291093913158</v>
      </c>
      <c r="Q3" s="49">
        <f t="shared" si="0"/>
        <v>1.9639842510141436</v>
      </c>
      <c r="R3" s="49">
        <f t="shared" si="0"/>
        <v>2.1349931108285856</v>
      </c>
      <c r="S3" s="49">
        <f t="shared" si="0"/>
        <v>2.302957961442218</v>
      </c>
      <c r="T3" s="49">
        <f t="shared" si="0"/>
        <v>2.5336853416260237</v>
      </c>
      <c r="U3" s="49">
        <f t="shared" si="0"/>
        <v>3.0650717231826823</v>
      </c>
      <c r="V3" s="49">
        <f t="shared" si="0"/>
        <v>3.2235447545544789</v>
      </c>
      <c r="W3" s="49">
        <f t="shared" si="0"/>
        <v>3.4110147287149011</v>
      </c>
      <c r="X3" s="49">
        <f t="shared" ref="X3:Y3" si="1">X5*X11/11630</f>
        <v>3.6295884198095272</v>
      </c>
      <c r="Y3" s="49">
        <f t="shared" si="1"/>
        <v>3.9205651375233685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8.6368742781039867</v>
      </c>
      <c r="C5" s="49">
        <f t="shared" ref="C5:W5" si="2">C7*C13/1000000</f>
        <v>11.317582037432055</v>
      </c>
      <c r="D5" s="49">
        <f t="shared" si="2"/>
        <v>13.148509725267559</v>
      </c>
      <c r="E5" s="49">
        <f t="shared" si="2"/>
        <v>15.370889551829375</v>
      </c>
      <c r="F5" s="49">
        <f t="shared" si="2"/>
        <v>17.464719064399347</v>
      </c>
      <c r="G5" s="49">
        <f t="shared" si="2"/>
        <v>19.948465872947416</v>
      </c>
      <c r="H5" s="49">
        <f t="shared" si="2"/>
        <v>21.593026163337782</v>
      </c>
      <c r="I5" s="49">
        <f t="shared" si="2"/>
        <v>22.735667755389066</v>
      </c>
      <c r="J5" s="49">
        <f t="shared" si="2"/>
        <v>23.819280950607066</v>
      </c>
      <c r="K5" s="49">
        <f t="shared" si="2"/>
        <v>24.44027647350164</v>
      </c>
      <c r="L5" s="49">
        <f t="shared" si="2"/>
        <v>25.190552085106049</v>
      </c>
      <c r="M5" s="49">
        <f t="shared" si="2"/>
        <v>25.929705781209687</v>
      </c>
      <c r="N5" s="49">
        <f t="shared" si="2"/>
        <v>27.062899892168154</v>
      </c>
      <c r="O5" s="49">
        <f t="shared" si="2"/>
        <v>28.062480618388445</v>
      </c>
      <c r="P5" s="49">
        <f t="shared" si="2"/>
        <v>29.787256964902699</v>
      </c>
      <c r="Q5" s="49">
        <f t="shared" si="2"/>
        <v>32.457721546763572</v>
      </c>
      <c r="R5" s="49">
        <f t="shared" si="2"/>
        <v>34.95079418742737</v>
      </c>
      <c r="S5" s="49">
        <f t="shared" si="2"/>
        <v>37.884059250309313</v>
      </c>
      <c r="T5" s="49">
        <f t="shared" si="2"/>
        <v>41.257333485334001</v>
      </c>
      <c r="U5" s="49">
        <f t="shared" si="2"/>
        <v>44.887237266143771</v>
      </c>
      <c r="V5" s="49">
        <f t="shared" si="2"/>
        <v>48.421299513929462</v>
      </c>
      <c r="W5" s="49">
        <f t="shared" si="2"/>
        <v>51.368911551794632</v>
      </c>
      <c r="X5" s="49">
        <f t="shared" ref="X5:Y5" si="3">X7*X13/1000000</f>
        <v>53.8888211542492</v>
      </c>
      <c r="Y5" s="49">
        <f t="shared" si="3"/>
        <v>57.772144298176542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23016.315449114583</v>
      </c>
      <c r="C7" s="35">
        <v>31111.70446481571</v>
      </c>
      <c r="D7" s="35">
        <v>37110.21154730094</v>
      </c>
      <c r="E7" s="35">
        <v>44680.91268854541</v>
      </c>
      <c r="F7" s="35">
        <v>52203.139162158739</v>
      </c>
      <c r="G7" s="35">
        <v>61521.581852178904</v>
      </c>
      <c r="H7" s="35">
        <v>69698.12544055919</v>
      </c>
      <c r="I7" s="35">
        <v>75967.956278664002</v>
      </c>
      <c r="J7" s="35">
        <v>82980.582618979257</v>
      </c>
      <c r="K7" s="35">
        <v>88841.641794197494</v>
      </c>
      <c r="L7" s="35">
        <v>97094.81076709929</v>
      </c>
      <c r="M7" s="35">
        <v>107994.13788278206</v>
      </c>
      <c r="N7" s="35">
        <v>119705.81507878007</v>
      </c>
      <c r="O7" s="35">
        <v>132658.96277808846</v>
      </c>
      <c r="P7" s="35">
        <v>149341.17462528966</v>
      </c>
      <c r="Q7" s="35">
        <v>170510.98917622308</v>
      </c>
      <c r="R7" s="35">
        <v>190881.68922768094</v>
      </c>
      <c r="S7" s="35">
        <v>212030.62181236307</v>
      </c>
      <c r="T7" s="35">
        <v>234102.09423620318</v>
      </c>
      <c r="U7" s="35">
        <v>256892.16819352141</v>
      </c>
      <c r="V7" s="35">
        <v>280098.03356390045</v>
      </c>
      <c r="W7" s="35">
        <v>300777.96072259697</v>
      </c>
      <c r="X7" s="35">
        <v>319085.88974833704</v>
      </c>
      <c r="Y7" s="35">
        <v>346044.63818724465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12389.331573536881</v>
      </c>
      <c r="D8" s="52">
        <v>10441.822669746951</v>
      </c>
      <c r="E8" s="52">
        <v>12168.585985319773</v>
      </c>
      <c r="F8" s="52">
        <v>12280.057562628019</v>
      </c>
      <c r="G8" s="52">
        <v>14241.784060947277</v>
      </c>
      <c r="H8" s="52">
        <v>20565.875161917167</v>
      </c>
      <c r="I8" s="52">
        <v>16711.653507851763</v>
      </c>
      <c r="J8" s="52">
        <v>19181.212325635031</v>
      </c>
      <c r="K8" s="52">
        <v>18141.116737846256</v>
      </c>
      <c r="L8" s="52">
        <v>22494.953033849073</v>
      </c>
      <c r="M8" s="52">
        <v>31465.202277599936</v>
      </c>
      <c r="N8" s="52">
        <v>28423.330703849773</v>
      </c>
      <c r="O8" s="52">
        <v>32134.360024943424</v>
      </c>
      <c r="P8" s="52">
        <v>34823.328585047449</v>
      </c>
      <c r="Q8" s="52">
        <v>43664.767584782501</v>
      </c>
      <c r="R8" s="52">
        <v>51835.902329057775</v>
      </c>
      <c r="S8" s="52">
        <v>49572.263288531889</v>
      </c>
      <c r="T8" s="52">
        <v>54205.832448783534</v>
      </c>
      <c r="U8" s="52">
        <v>57613.402542365686</v>
      </c>
      <c r="V8" s="52">
        <v>66870.632955161534</v>
      </c>
      <c r="W8" s="52">
        <v>72515.829487754294</v>
      </c>
      <c r="X8" s="52">
        <v>67880.192314271961</v>
      </c>
      <c r="Y8" s="52">
        <v>81164.580887691118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4293.942557835755</v>
      </c>
      <c r="D9" s="36">
        <v>4443.3155872617208</v>
      </c>
      <c r="E9" s="36">
        <v>4597.884844075299</v>
      </c>
      <c r="F9" s="36">
        <v>4757.8310890146895</v>
      </c>
      <c r="G9" s="36">
        <v>4923.3413709271117</v>
      </c>
      <c r="H9" s="36">
        <v>12389.331573536881</v>
      </c>
      <c r="I9" s="36">
        <v>10441.822669746951</v>
      </c>
      <c r="J9" s="36">
        <v>12168.585985319776</v>
      </c>
      <c r="K9" s="36">
        <v>12280.057562628019</v>
      </c>
      <c r="L9" s="36">
        <v>14241.784060947277</v>
      </c>
      <c r="M9" s="36">
        <v>20565.875161917167</v>
      </c>
      <c r="N9" s="36">
        <v>16711.653507851748</v>
      </c>
      <c r="O9" s="36">
        <v>19181.212325635017</v>
      </c>
      <c r="P9" s="36">
        <v>18141.116737846256</v>
      </c>
      <c r="Q9" s="36">
        <v>22494.953033849073</v>
      </c>
      <c r="R9" s="36">
        <v>31465.202277599921</v>
      </c>
      <c r="S9" s="36">
        <v>28423.330703849759</v>
      </c>
      <c r="T9" s="36">
        <v>32134.360024943424</v>
      </c>
      <c r="U9" s="36">
        <v>34823.32858504742</v>
      </c>
      <c r="V9" s="36">
        <v>43664.767584782501</v>
      </c>
      <c r="W9" s="36">
        <v>51835.902329057804</v>
      </c>
      <c r="X9" s="36">
        <v>49572.26328853186</v>
      </c>
      <c r="Y9" s="36">
        <v>54205.832448783505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571.22371559018939</v>
      </c>
      <c r="C11" s="54">
        <v>584.22628363567719</v>
      </c>
      <c r="D11" s="54">
        <v>596.22312001739465</v>
      </c>
      <c r="E11" s="54">
        <v>607.59930287704503</v>
      </c>
      <c r="F11" s="54">
        <v>618.48901652106974</v>
      </c>
      <c r="G11" s="54">
        <v>628.80647964579964</v>
      </c>
      <c r="H11" s="54">
        <v>638.47522009080728</v>
      </c>
      <c r="I11" s="54">
        <v>647.42477709661352</v>
      </c>
      <c r="J11" s="54">
        <v>654.47579069813446</v>
      </c>
      <c r="K11" s="54">
        <v>660.19075931993746</v>
      </c>
      <c r="L11" s="54">
        <v>667.04503774271234</v>
      </c>
      <c r="M11" s="54">
        <v>674.77409633517709</v>
      </c>
      <c r="N11" s="54">
        <v>681.44254532320736</v>
      </c>
      <c r="O11" s="54">
        <v>688.47987648697449</v>
      </c>
      <c r="P11" s="54">
        <v>695.84535986792264</v>
      </c>
      <c r="Q11" s="54">
        <v>703.71966209599907</v>
      </c>
      <c r="R11" s="54">
        <v>710.42648546934538</v>
      </c>
      <c r="S11" s="54">
        <v>706.98340203219686</v>
      </c>
      <c r="T11" s="54">
        <v>714.21873479984811</v>
      </c>
      <c r="U11" s="54">
        <v>794.14074716291805</v>
      </c>
      <c r="V11" s="54">
        <v>774.24244850520404</v>
      </c>
      <c r="W11" s="54">
        <v>772.25894216106633</v>
      </c>
      <c r="X11" s="54">
        <v>783.31855138486958</v>
      </c>
      <c r="Y11" s="54">
        <v>789.24147793551651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375.25008280316388</v>
      </c>
      <c r="C13" s="35">
        <v>363.77248473259101</v>
      </c>
      <c r="D13" s="35">
        <v>354.3097486390875</v>
      </c>
      <c r="E13" s="35">
        <v>344.01467264051485</v>
      </c>
      <c r="F13" s="35">
        <v>334.55304306793977</v>
      </c>
      <c r="G13" s="35">
        <v>324.25151097185102</v>
      </c>
      <c r="H13" s="35">
        <v>309.80784672254941</v>
      </c>
      <c r="I13" s="35">
        <v>299.27970777561245</v>
      </c>
      <c r="J13" s="35">
        <v>287.04644145459565</v>
      </c>
      <c r="K13" s="35">
        <v>275.09933382498463</v>
      </c>
      <c r="L13" s="35">
        <v>259.44282589448028</v>
      </c>
      <c r="M13" s="35">
        <v>240.10290085702667</v>
      </c>
      <c r="N13" s="35">
        <v>226.07840625250896</v>
      </c>
      <c r="O13" s="35">
        <v>211.53851975558774</v>
      </c>
      <c r="P13" s="35">
        <v>199.45776534597098</v>
      </c>
      <c r="Q13" s="35">
        <v>190.35559938731294</v>
      </c>
      <c r="R13" s="35">
        <v>183.10186969132783</v>
      </c>
      <c r="S13" s="35">
        <v>178.67258477332055</v>
      </c>
      <c r="T13" s="35">
        <v>176.23649895120707</v>
      </c>
      <c r="U13" s="35">
        <v>174.73182456979154</v>
      </c>
      <c r="V13" s="35">
        <v>172.8726863870782</v>
      </c>
      <c r="W13" s="35">
        <v>170.786820378676</v>
      </c>
      <c r="X13" s="35">
        <v>168.88500208126189</v>
      </c>
      <c r="Y13" s="35">
        <v>166.94997674524305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346.42789518003758</v>
      </c>
      <c r="D14" s="36">
        <v>335.02601418539808</v>
      </c>
      <c r="E14" s="36">
        <v>324.42031471717843</v>
      </c>
      <c r="F14" s="36">
        <v>315.89477515901984</v>
      </c>
      <c r="G14" s="36">
        <v>304.12138304592628</v>
      </c>
      <c r="H14" s="36">
        <v>288.66120713848176</v>
      </c>
      <c r="I14" s="36">
        <v>277.70584279687546</v>
      </c>
      <c r="J14" s="36">
        <v>262.30613606806628</v>
      </c>
      <c r="K14" s="36">
        <v>248.06640134740925</v>
      </c>
      <c r="L14" s="36">
        <v>225.89541172256585</v>
      </c>
      <c r="M14" s="36">
        <v>212.16212078682287</v>
      </c>
      <c r="N14" s="36">
        <v>203.14712561479396</v>
      </c>
      <c r="O14" s="36">
        <v>187.67856001418536</v>
      </c>
      <c r="P14" s="36">
        <v>178.7588419898473</v>
      </c>
      <c r="Q14" s="36">
        <v>177.53378038873637</v>
      </c>
      <c r="R14" s="36">
        <v>176.88120153984468</v>
      </c>
      <c r="S14" s="36">
        <v>175.65030156252956</v>
      </c>
      <c r="T14" s="36">
        <v>173.49064162733876</v>
      </c>
      <c r="U14" s="36">
        <v>171.0518948374567</v>
      </c>
      <c r="V14" s="36">
        <v>168.77413908247672</v>
      </c>
      <c r="W14" s="36">
        <v>167.08639769165197</v>
      </c>
      <c r="X14" s="36">
        <v>165.39865630082718</v>
      </c>
      <c r="Y14" s="36">
        <v>163.71091491000243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0.17091027221643126</v>
      </c>
      <c r="C16" s="44">
        <f>C7/RES_summary!C$6</f>
        <v>0.2291416274337375</v>
      </c>
      <c r="D16" s="44">
        <f>D7/RES_summary!D$6</f>
        <v>0.27071542250113756</v>
      </c>
      <c r="E16" s="44">
        <f>E7/RES_summary!E$6</f>
        <v>0.32332020701727576</v>
      </c>
      <c r="F16" s="44">
        <f>F7/RES_summary!F$6</f>
        <v>0.37480714504709034</v>
      </c>
      <c r="G16" s="44">
        <f>G7/RES_summary!G$6</f>
        <v>0.43803502945680572</v>
      </c>
      <c r="H16" s="44">
        <f>H7/RES_summary!H$6</f>
        <v>0.49012429549283915</v>
      </c>
      <c r="I16" s="44">
        <f>I7/RES_summary!I$6</f>
        <v>0.52759555437334793</v>
      </c>
      <c r="J16" s="44">
        <f>J7/RES_summary!J$6</f>
        <v>0.56584485826005804</v>
      </c>
      <c r="K16" s="44">
        <f>K7/RES_summary!K$6</f>
        <v>0.59519406286937659</v>
      </c>
      <c r="L16" s="44">
        <f>L7/RES_summary!L$6</f>
        <v>0.63834488749210605</v>
      </c>
      <c r="M16" s="44">
        <f>M7/RES_summary!M$6</f>
        <v>0.70106943484752249</v>
      </c>
      <c r="N16" s="44">
        <f>N7/RES_summary!N$6</f>
        <v>0.76345428794783043</v>
      </c>
      <c r="O16" s="44">
        <f>O7/RES_summary!O$6</f>
        <v>0.82749972103378056</v>
      </c>
      <c r="P16" s="44">
        <f>P7/RES_summary!P$6</f>
        <v>0.90408983088731143</v>
      </c>
      <c r="Q16" s="44">
        <f>Q7/RES_summary!Q$6</f>
        <v>0.98816016537561047</v>
      </c>
      <c r="R16" s="44">
        <f>R7/RES_summary!R$6</f>
        <v>1.0719294290975103</v>
      </c>
      <c r="S16" s="44">
        <f>S7/RES_summary!S$6</f>
        <v>1.155757357689926</v>
      </c>
      <c r="T16" s="44">
        <f>T7/RES_summary!T$6</f>
        <v>1.2256397470011267</v>
      </c>
      <c r="U16" s="44">
        <f>U7/RES_summary!U$6</f>
        <v>1.279853368839784</v>
      </c>
      <c r="V16" s="44">
        <f>V7/RES_summary!V$6</f>
        <v>1.3230894358238094</v>
      </c>
      <c r="W16" s="44">
        <f>W7/RES_summary!W$6</f>
        <v>1.4120301802376261</v>
      </c>
      <c r="X16" s="44">
        <f>X7/RES_summary!X$6</f>
        <v>1.4826377796544712</v>
      </c>
      <c r="Y16" s="44">
        <f>Y7/RES_summary!Y$6</f>
        <v>1.5379009834507853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64.134093801127108</v>
      </c>
      <c r="C17" s="52">
        <f t="shared" si="4"/>
        <v>83.355419167240328</v>
      </c>
      <c r="D17" s="52">
        <f t="shared" si="4"/>
        <v>95.917113299102425</v>
      </c>
      <c r="E17" s="52">
        <f t="shared" si="4"/>
        <v>111.22689517511161</v>
      </c>
      <c r="F17" s="52">
        <f t="shared" si="4"/>
        <v>125.39287093911076</v>
      </c>
      <c r="G17" s="52">
        <f t="shared" si="4"/>
        <v>142.03352015996853</v>
      </c>
      <c r="H17" s="52">
        <f t="shared" si="4"/>
        <v>151.84435261304301</v>
      </c>
      <c r="I17" s="52">
        <f t="shared" si="4"/>
        <v>157.89864333656783</v>
      </c>
      <c r="J17" s="52">
        <f t="shared" si="4"/>
        <v>162.42375297892971</v>
      </c>
      <c r="K17" s="52">
        <f t="shared" si="4"/>
        <v>163.73749019195151</v>
      </c>
      <c r="L17" s="52">
        <f t="shared" si="4"/>
        <v>165.61400150624607</v>
      </c>
      <c r="M17" s="52">
        <f t="shared" si="4"/>
        <v>168.32880500908641</v>
      </c>
      <c r="N17" s="52">
        <f t="shared" si="4"/>
        <v>172.60052866588956</v>
      </c>
      <c r="O17" s="52">
        <f t="shared" si="4"/>
        <v>175.04806608564775</v>
      </c>
      <c r="P17" s="52">
        <f t="shared" si="4"/>
        <v>180.32773734079996</v>
      </c>
      <c r="Q17" s="52">
        <f t="shared" si="4"/>
        <v>188.10182057074061</v>
      </c>
      <c r="R17" s="52">
        <f t="shared" ref="R17:V17" si="5">R13*R16</f>
        <v>196.27228264491177</v>
      </c>
      <c r="S17" s="52">
        <f t="shared" si="5"/>
        <v>206.50215446924227</v>
      </c>
      <c r="T17" s="52">
        <f t="shared" si="5"/>
        <v>216.00245798692174</v>
      </c>
      <c r="U17" s="52">
        <f t="shared" si="5"/>
        <v>223.63111431916982</v>
      </c>
      <c r="V17" s="52">
        <f t="shared" si="5"/>
        <v>228.72602510122564</v>
      </c>
      <c r="W17" s="52">
        <f t="shared" ref="W17:Y17" si="6">W13*W16</f>
        <v>241.15614476151293</v>
      </c>
      <c r="X17" s="52">
        <f t="shared" si="6"/>
        <v>250.39528450270288</v>
      </c>
      <c r="Y17" s="52">
        <f t="shared" si="6"/>
        <v>256.75253342359503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36.634915357089561</v>
      </c>
      <c r="C18" s="36">
        <f>C3*11630*1000/RES_summary!C$6</f>
        <v>48.698426760970897</v>
      </c>
      <c r="D18" s="36">
        <f>D3*11630*1000/RES_summary!D$6</f>
        <v>57.188000554252781</v>
      </c>
      <c r="E18" s="36">
        <f>E3*11630*1000/RES_summary!E$6</f>
        <v>67.581383969575981</v>
      </c>
      <c r="F18" s="36">
        <f>F3*11630*1000/RES_summary!F$6</f>
        <v>77.55411342588404</v>
      </c>
      <c r="G18" s="36">
        <f>G3*11630*1000/RES_summary!G$6</f>
        <v>89.311597803490486</v>
      </c>
      <c r="H18" s="36">
        <f>H3*11630*1000/RES_summary!H$6</f>
        <v>96.948856454158786</v>
      </c>
      <c r="I18" s="36">
        <f>I3*11630*1000/RES_summary!I$6</f>
        <v>102.22749396603513</v>
      </c>
      <c r="J18" s="36">
        <f>J3*11630*1000/RES_summary!J$6</f>
        <v>106.30241415904349</v>
      </c>
      <c r="K18" s="36">
        <f>K3*11630*1000/RES_summary!K$6</f>
        <v>108.09797797896526</v>
      </c>
      <c r="L18" s="36">
        <f>L3*11630*1000/RES_summary!L$6</f>
        <v>110.47199788545551</v>
      </c>
      <c r="M18" s="36">
        <f>M3*11630*1000/RES_summary!M$6</f>
        <v>113.58391728718652</v>
      </c>
      <c r="N18" s="36">
        <f>N3*11630*1000/RES_summary!N$6</f>
        <v>117.617343578215</v>
      </c>
      <c r="O18" s="36">
        <f>O3*11630*1000/RES_summary!O$6</f>
        <v>120.5170709179305</v>
      </c>
      <c r="P18" s="36">
        <f>P3*11630*1000/RES_summary!P$6</f>
        <v>125.48021928407717</v>
      </c>
      <c r="Q18" s="36">
        <f>Q3*11630*1000/RES_summary!Q$6</f>
        <v>132.37094961168381</v>
      </c>
      <c r="R18" s="36">
        <f>R3*11630*1000/RES_summary!R$6</f>
        <v>139.43702795447064</v>
      </c>
      <c r="S18" s="36">
        <f>S3*11630*1000/RES_summary!S$6</f>
        <v>145.99359569364313</v>
      </c>
      <c r="T18" s="36">
        <f>T3*11630*1000/RES_summary!T$6</f>
        <v>154.27300225707657</v>
      </c>
      <c r="U18" s="36">
        <f>U3*11630*1000/RES_summary!U$6</f>
        <v>177.59458021430152</v>
      </c>
      <c r="V18" s="36">
        <f>V3*11630*1000/RES_summary!V$6</f>
        <v>177.08939771123568</v>
      </c>
      <c r="W18" s="36">
        <f>W3*11630*1000/RES_summary!W$6</f>
        <v>186.23498924916694</v>
      </c>
      <c r="X18" s="36">
        <f>X3*11630*1000/RES_summary!X$6</f>
        <v>196.13927153025952</v>
      </c>
      <c r="Y18" s="36">
        <f>Y3*11630*1000/RES_summary!Y$6</f>
        <v>202.63974894292625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4.1779726635307792</v>
      </c>
      <c r="C3" s="49">
        <f t="shared" ref="C3:W3" si="0">C5*C11/11630</f>
        <v>4.3406863365656303</v>
      </c>
      <c r="D3" s="49">
        <f t="shared" si="0"/>
        <v>4.4740770285723173</v>
      </c>
      <c r="E3" s="49">
        <f t="shared" si="0"/>
        <v>4.5778514029365169</v>
      </c>
      <c r="F3" s="49">
        <f t="shared" si="0"/>
        <v>4.6470895283160418</v>
      </c>
      <c r="G3" s="49">
        <f t="shared" si="0"/>
        <v>4.7062139136246204</v>
      </c>
      <c r="H3" s="49">
        <f t="shared" si="0"/>
        <v>4.7760018209738488</v>
      </c>
      <c r="I3" s="49">
        <f t="shared" si="0"/>
        <v>4.8342709221087432</v>
      </c>
      <c r="J3" s="49">
        <f t="shared" si="0"/>
        <v>4.9033815645481198</v>
      </c>
      <c r="K3" s="49">
        <f t="shared" si="0"/>
        <v>4.88534199862716</v>
      </c>
      <c r="L3" s="49">
        <f t="shared" si="0"/>
        <v>4.849715477991646</v>
      </c>
      <c r="M3" s="49">
        <f t="shared" si="0"/>
        <v>4.7426832148640292</v>
      </c>
      <c r="N3" s="49">
        <f t="shared" si="0"/>
        <v>4.6587207249446605</v>
      </c>
      <c r="O3" s="49">
        <f t="shared" si="0"/>
        <v>4.6474735356356929</v>
      </c>
      <c r="P3" s="49">
        <f t="shared" si="0"/>
        <v>4.6169640774661529</v>
      </c>
      <c r="Q3" s="49">
        <f t="shared" si="0"/>
        <v>4.5602728448160406</v>
      </c>
      <c r="R3" s="49">
        <f t="shared" si="0"/>
        <v>4.4960801284732375</v>
      </c>
      <c r="S3" s="49">
        <f t="shared" si="0"/>
        <v>4.2992129774312442</v>
      </c>
      <c r="T3" s="49">
        <f t="shared" si="0"/>
        <v>4.1493919234263483</v>
      </c>
      <c r="U3" s="49">
        <f t="shared" si="0"/>
        <v>4.4014292682782683</v>
      </c>
      <c r="V3" s="49">
        <f t="shared" si="0"/>
        <v>4.13249930446334</v>
      </c>
      <c r="W3" s="49">
        <f t="shared" si="0"/>
        <v>3.9630706712595578</v>
      </c>
      <c r="X3" s="49">
        <f t="shared" ref="X3:Y3" si="1">X5*X11/11630</f>
        <v>3.8230120118152193</v>
      </c>
      <c r="Y3" s="49">
        <f t="shared" si="1"/>
        <v>3.730484647684039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124.44746458641715</v>
      </c>
      <c r="C5" s="49">
        <f t="shared" ref="C5:W5" si="2">C7*C13/1000000</f>
        <v>128.62956261201444</v>
      </c>
      <c r="D5" s="49">
        <f t="shared" si="2"/>
        <v>132.03075492756491</v>
      </c>
      <c r="E5" s="49">
        <f t="shared" si="2"/>
        <v>134.58777141025573</v>
      </c>
      <c r="F5" s="49">
        <f t="shared" si="2"/>
        <v>136.08068508106842</v>
      </c>
      <c r="G5" s="49">
        <f t="shared" si="2"/>
        <v>137.29406877459826</v>
      </c>
      <c r="H5" s="49">
        <f t="shared" si="2"/>
        <v>138.88609028874149</v>
      </c>
      <c r="I5" s="49">
        <f t="shared" si="2"/>
        <v>140.23404035829068</v>
      </c>
      <c r="J5" s="49">
        <f t="shared" si="2"/>
        <v>142.24485618441238</v>
      </c>
      <c r="K5" s="49">
        <f t="shared" si="2"/>
        <v>141.95578764501562</v>
      </c>
      <c r="L5" s="49">
        <f t="shared" si="2"/>
        <v>140.85839512760052</v>
      </c>
      <c r="M5" s="49">
        <f t="shared" si="2"/>
        <v>137.24420532321338</v>
      </c>
      <c r="N5" s="49">
        <f t="shared" si="2"/>
        <v>134.50151494301284</v>
      </c>
      <c r="O5" s="49">
        <f t="shared" si="2"/>
        <v>133.77778749189889</v>
      </c>
      <c r="P5" s="49">
        <f t="shared" si="2"/>
        <v>132.40882654729862</v>
      </c>
      <c r="Q5" s="49">
        <f t="shared" si="2"/>
        <v>130.19445319141107</v>
      </c>
      <c r="R5" s="49">
        <f t="shared" si="2"/>
        <v>127.07992391974183</v>
      </c>
      <c r="S5" s="49">
        <f t="shared" si="2"/>
        <v>123.11280710082133</v>
      </c>
      <c r="T5" s="49">
        <f t="shared" si="2"/>
        <v>117.59389891222027</v>
      </c>
      <c r="U5" s="49">
        <f t="shared" si="2"/>
        <v>111.95822641479111</v>
      </c>
      <c r="V5" s="49">
        <f t="shared" si="2"/>
        <v>107.25581803408029</v>
      </c>
      <c r="W5" s="49">
        <f t="shared" si="2"/>
        <v>102.48466700026128</v>
      </c>
      <c r="X5" s="49">
        <f t="shared" ref="X5:Y5" si="3">X7*X13/1000000</f>
        <v>98.31680358053768</v>
      </c>
      <c r="Y5" s="49">
        <f t="shared" si="3"/>
        <v>95.624819483139603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1802949.4401437403</v>
      </c>
      <c r="C7" s="35">
        <v>1881922.5660374772</v>
      </c>
      <c r="D7" s="35">
        <v>1956356.7262346488</v>
      </c>
      <c r="E7" s="35">
        <v>2035309.9073486864</v>
      </c>
      <c r="F7" s="35">
        <v>2102999.7559448625</v>
      </c>
      <c r="G7" s="35">
        <v>2172011.6588908033</v>
      </c>
      <c r="H7" s="35">
        <v>2248590.2916175751</v>
      </c>
      <c r="I7" s="35">
        <v>2336933.618988093</v>
      </c>
      <c r="J7" s="35">
        <v>2450862.0664256448</v>
      </c>
      <c r="K7" s="35">
        <v>2549914.7409268999</v>
      </c>
      <c r="L7" s="35">
        <v>2663550.0241022543</v>
      </c>
      <c r="M7" s="35">
        <v>2723392.2175144297</v>
      </c>
      <c r="N7" s="35">
        <v>2796395.0313033876</v>
      </c>
      <c r="O7" s="35">
        <v>2881074.7754425067</v>
      </c>
      <c r="P7" s="35">
        <v>2974760.3286663727</v>
      </c>
      <c r="Q7" s="35">
        <v>3134585.1843673796</v>
      </c>
      <c r="R7" s="35">
        <v>3309776.8720434024</v>
      </c>
      <c r="S7" s="35">
        <v>3484321.3419714337</v>
      </c>
      <c r="T7" s="35">
        <v>3664497.3080956764</v>
      </c>
      <c r="U7" s="35">
        <v>3848999.0193335023</v>
      </c>
      <c r="V7" s="35">
        <v>4037176.8217246821</v>
      </c>
      <c r="W7" s="35">
        <v>4133756.4815771007</v>
      </c>
      <c r="X7" s="35">
        <v>4245317.7755233292</v>
      </c>
      <c r="Y7" s="35">
        <v>4522817.3369270833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512967.50394346635</v>
      </c>
      <c r="D8" s="52">
        <v>512593.35619092616</v>
      </c>
      <c r="E8" s="52">
        <v>527304.61024141172</v>
      </c>
      <c r="F8" s="52">
        <v>522112.16019286634</v>
      </c>
      <c r="G8" s="52">
        <v>546309.28752472904</v>
      </c>
      <c r="H8" s="52">
        <v>568030.30934706843</v>
      </c>
      <c r="I8" s="52">
        <v>609664.10166502907</v>
      </c>
      <c r="J8" s="52">
        <v>643076.01232977491</v>
      </c>
      <c r="K8" s="52">
        <v>642600.50061646616</v>
      </c>
      <c r="L8" s="52">
        <v>681934.52985393442</v>
      </c>
      <c r="M8" s="52">
        <v>646983.12035995862</v>
      </c>
      <c r="N8" s="52">
        <v>614299.81825206103</v>
      </c>
      <c r="O8" s="52">
        <v>497806.06048648478</v>
      </c>
      <c r="P8" s="52">
        <v>508632.78891375475</v>
      </c>
      <c r="Q8" s="52">
        <v>651544.68742659455</v>
      </c>
      <c r="R8" s="52">
        <v>583478.09583486803</v>
      </c>
      <c r="S8" s="52">
        <v>500993.92506014369</v>
      </c>
      <c r="T8" s="52">
        <v>490082.73963281559</v>
      </c>
      <c r="U8" s="52">
        <v>454098.04029850569</v>
      </c>
      <c r="V8" s="52">
        <v>416442.25334172882</v>
      </c>
      <c r="W8" s="52">
        <v>291243.11432368401</v>
      </c>
      <c r="X8" s="52">
        <v>294292.76671778131</v>
      </c>
      <c r="Y8" s="52">
        <v>469099.08332726406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433994.37804972916</v>
      </c>
      <c r="D9" s="36">
        <v>438159.19599375455</v>
      </c>
      <c r="E9" s="36">
        <v>448351.4291273742</v>
      </c>
      <c r="F9" s="36">
        <v>454422.31159669021</v>
      </c>
      <c r="G9" s="36">
        <v>477297.38457878819</v>
      </c>
      <c r="H9" s="36">
        <v>491451.67662029667</v>
      </c>
      <c r="I9" s="36">
        <v>521320.77429451142</v>
      </c>
      <c r="J9" s="36">
        <v>529147.5648922231</v>
      </c>
      <c r="K9" s="36">
        <v>543547.82611521101</v>
      </c>
      <c r="L9" s="36">
        <v>568299.24667858006</v>
      </c>
      <c r="M9" s="36">
        <v>587140.92694778321</v>
      </c>
      <c r="N9" s="36">
        <v>541297.00446310313</v>
      </c>
      <c r="O9" s="36">
        <v>413126.31634736573</v>
      </c>
      <c r="P9" s="36">
        <v>414947.23568988871</v>
      </c>
      <c r="Q9" s="36">
        <v>491719.8317255876</v>
      </c>
      <c r="R9" s="36">
        <v>408286.40815884527</v>
      </c>
      <c r="S9" s="36">
        <v>326449.45513211237</v>
      </c>
      <c r="T9" s="36">
        <v>309906.77350857295</v>
      </c>
      <c r="U9" s="36">
        <v>269596.32906067977</v>
      </c>
      <c r="V9" s="36">
        <v>228264.45095054898</v>
      </c>
      <c r="W9" s="36">
        <v>194663.45447126543</v>
      </c>
      <c r="X9" s="36">
        <v>182731.47277155332</v>
      </c>
      <c r="Y9" s="36">
        <v>191599.52192350943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390.44445170774742</v>
      </c>
      <c r="C11" s="54">
        <v>392.46174105814055</v>
      </c>
      <c r="D11" s="54">
        <v>394.10147939275834</v>
      </c>
      <c r="E11" s="54">
        <v>395.58134634581455</v>
      </c>
      <c r="F11" s="54">
        <v>397.15887072525044</v>
      </c>
      <c r="G11" s="54">
        <v>398.65719112245381</v>
      </c>
      <c r="H11" s="54">
        <v>399.93134706613949</v>
      </c>
      <c r="I11" s="54">
        <v>400.91956760625976</v>
      </c>
      <c r="J11" s="54">
        <v>400.90256424993839</v>
      </c>
      <c r="K11" s="54">
        <v>400.24100733471448</v>
      </c>
      <c r="L11" s="54">
        <v>400.41767448755428</v>
      </c>
      <c r="M11" s="54">
        <v>401.89241985824941</v>
      </c>
      <c r="N11" s="54">
        <v>402.8275968048568</v>
      </c>
      <c r="O11" s="54">
        <v>404.02908608961849</v>
      </c>
      <c r="P11" s="54">
        <v>405.52653188683394</v>
      </c>
      <c r="Q11" s="54">
        <v>407.35969839849776</v>
      </c>
      <c r="R11" s="54">
        <v>411.46870631719514</v>
      </c>
      <c r="S11" s="54">
        <v>406.13034585897122</v>
      </c>
      <c r="T11" s="54">
        <v>410.37356968213891</v>
      </c>
      <c r="U11" s="54">
        <v>457.21180148414339</v>
      </c>
      <c r="V11" s="54">
        <v>448.09659552116216</v>
      </c>
      <c r="W11" s="54">
        <v>449.73080613738205</v>
      </c>
      <c r="X11" s="54">
        <v>452.22818560196163</v>
      </c>
      <c r="Y11" s="54">
        <v>453.70581285348237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69.024378507527956</v>
      </c>
      <c r="C13" s="35">
        <v>68.350082481264465</v>
      </c>
      <c r="D13" s="35">
        <v>67.488077791252934</v>
      </c>
      <c r="E13" s="35">
        <v>66.126426705001222</v>
      </c>
      <c r="F13" s="35">
        <v>64.707893900790481</v>
      </c>
      <c r="G13" s="35">
        <v>63.210557923391264</v>
      </c>
      <c r="H13" s="35">
        <v>61.76584983333295</v>
      </c>
      <c r="I13" s="35">
        <v>60.007712336738471</v>
      </c>
      <c r="J13" s="35">
        <v>58.038703251816749</v>
      </c>
      <c r="K13" s="35">
        <v>55.670797680637108</v>
      </c>
      <c r="L13" s="35">
        <v>52.883705525702162</v>
      </c>
      <c r="M13" s="35">
        <v>50.394579392781196</v>
      </c>
      <c r="N13" s="35">
        <v>48.098181207367638</v>
      </c>
      <c r="O13" s="35">
        <v>46.433292406078507</v>
      </c>
      <c r="P13" s="35">
        <v>44.510754453505626</v>
      </c>
      <c r="Q13" s="35">
        <v>41.534826949578289</v>
      </c>
      <c r="R13" s="35">
        <v>38.395314497827385</v>
      </c>
      <c r="S13" s="35">
        <v>35.333367682776334</v>
      </c>
      <c r="T13" s="35">
        <v>32.090049200590109</v>
      </c>
      <c r="U13" s="35">
        <v>29.087621444543245</v>
      </c>
      <c r="V13" s="35">
        <v>26.567035027279434</v>
      </c>
      <c r="W13" s="35">
        <v>24.792139415324623</v>
      </c>
      <c r="X13" s="35">
        <v>23.158879683257151</v>
      </c>
      <c r="Y13" s="35">
        <v>21.142755136803629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66.550590405436992</v>
      </c>
      <c r="D14" s="36">
        <v>65.634131760746527</v>
      </c>
      <c r="E14" s="36">
        <v>63.463688267257481</v>
      </c>
      <c r="F14" s="36">
        <v>62.391711591877034</v>
      </c>
      <c r="G14" s="36">
        <v>60.808205412971624</v>
      </c>
      <c r="H14" s="36">
        <v>59.39679567207083</v>
      </c>
      <c r="I14" s="36">
        <v>56.944724032364803</v>
      </c>
      <c r="J14" s="36">
        <v>54.542882998122046</v>
      </c>
      <c r="K14" s="36">
        <v>51.161029535696599</v>
      </c>
      <c r="L14" s="36">
        <v>47.826720343288933</v>
      </c>
      <c r="M14" s="36">
        <v>46.445821554270353</v>
      </c>
      <c r="N14" s="36">
        <v>44.269986954159322</v>
      </c>
      <c r="O14" s="36">
        <v>42.421003155359053</v>
      </c>
      <c r="P14" s="36">
        <v>38.159668004310511</v>
      </c>
      <c r="Q14" s="36">
        <v>33.465145181983708</v>
      </c>
      <c r="R14" s="36">
        <v>27.913208712947334</v>
      </c>
      <c r="S14" s="36">
        <v>22.161189468957907</v>
      </c>
      <c r="T14" s="36">
        <v>17.37795122085371</v>
      </c>
      <c r="U14" s="36">
        <v>13.910669718226806</v>
      </c>
      <c r="V14" s="36">
        <v>12.414428584560143</v>
      </c>
      <c r="W14" s="36">
        <v>11.669562869486533</v>
      </c>
      <c r="X14" s="36">
        <v>10.924697154412925</v>
      </c>
      <c r="Y14" s="36">
        <v>10.179831439339315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13.388006446500237</v>
      </c>
      <c r="C16" s="44">
        <f>C7/RES_summary!C$6</f>
        <v>13.860597061590699</v>
      </c>
      <c r="D16" s="44">
        <f>D7/RES_summary!D$6</f>
        <v>14.271434077666278</v>
      </c>
      <c r="E16" s="44">
        <f>E7/RES_summary!E$6</f>
        <v>14.727918052510864</v>
      </c>
      <c r="F16" s="44">
        <f>F7/RES_summary!F$6</f>
        <v>15.099079235675347</v>
      </c>
      <c r="G16" s="44">
        <f>G7/RES_summary!G$6</f>
        <v>15.464771261388856</v>
      </c>
      <c r="H16" s="44">
        <f>H7/RES_summary!H$6</f>
        <v>15.81231526048715</v>
      </c>
      <c r="I16" s="44">
        <f>I7/RES_summary!I$6</f>
        <v>16.229945474918868</v>
      </c>
      <c r="J16" s="44">
        <f>J7/RES_summary!J$6</f>
        <v>16.712436269089082</v>
      </c>
      <c r="K16" s="44">
        <f>K7/RES_summary!K$6</f>
        <v>17.083138987216696</v>
      </c>
      <c r="L16" s="44">
        <f>L7/RES_summary!L$6</f>
        <v>17.511373955334864</v>
      </c>
      <c r="M16" s="44">
        <f>M7/RES_summary!M$6</f>
        <v>17.679543355152685</v>
      </c>
      <c r="N16" s="44">
        <f>N7/RES_summary!N$6</f>
        <v>17.83472069455906</v>
      </c>
      <c r="O16" s="44">
        <f>O7/RES_summary!O$6</f>
        <v>17.971560481324076</v>
      </c>
      <c r="P16" s="44">
        <f>P7/RES_summary!P$6</f>
        <v>18.008767971876047</v>
      </c>
      <c r="Q16" s="44">
        <f>Q7/RES_summary!Q$6</f>
        <v>18.165821623186826</v>
      </c>
      <c r="R16" s="44">
        <f>R7/RES_summary!R$6</f>
        <v>18.586629483657838</v>
      </c>
      <c r="S16" s="44">
        <f>S7/RES_summary!S$6</f>
        <v>18.992681307623812</v>
      </c>
      <c r="T16" s="44">
        <f>T7/RES_summary!T$6</f>
        <v>19.18544799111891</v>
      </c>
      <c r="U16" s="44">
        <f>U7/RES_summary!U$6</f>
        <v>19.175961634782293</v>
      </c>
      <c r="V16" s="44">
        <f>V7/RES_summary!V$6</f>
        <v>19.07027313048976</v>
      </c>
      <c r="W16" s="44">
        <f>W7/RES_summary!W$6</f>
        <v>19.406305221688555</v>
      </c>
      <c r="X16" s="44">
        <f>X7/RES_summary!X$6</f>
        <v>19.725938134067462</v>
      </c>
      <c r="Y16" s="44">
        <f>Y7/RES_summary!Y$6</f>
        <v>20.100427698766207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924.09882442445667</v>
      </c>
      <c r="C17" s="52">
        <f t="shared" si="4"/>
        <v>947.3729523992962</v>
      </c>
      <c r="D17" s="52">
        <f t="shared" si="4"/>
        <v>963.15165322627979</v>
      </c>
      <c r="E17" s="52">
        <f t="shared" si="4"/>
        <v>973.90459361662397</v>
      </c>
      <c r="F17" s="52">
        <f t="shared" si="4"/>
        <v>977.029617181709</v>
      </c>
      <c r="G17" s="52">
        <f t="shared" si="4"/>
        <v>977.53681959001688</v>
      </c>
      <c r="H17" s="52">
        <f t="shared" si="4"/>
        <v>976.66108989656834</v>
      </c>
      <c r="I17" s="52">
        <f t="shared" si="4"/>
        <v>973.92189929988172</v>
      </c>
      <c r="J17" s="52">
        <f t="shared" si="4"/>
        <v>969.96812923656069</v>
      </c>
      <c r="K17" s="52">
        <f t="shared" si="4"/>
        <v>951.0319743075446</v>
      </c>
      <c r="L17" s="52">
        <f t="shared" si="4"/>
        <v>926.06634360437931</v>
      </c>
      <c r="M17" s="52">
        <f t="shared" si="4"/>
        <v>890.95315123935927</v>
      </c>
      <c r="N17" s="52">
        <f t="shared" si="4"/>
        <v>857.81762774969127</v>
      </c>
      <c r="O17" s="52">
        <f t="shared" si="4"/>
        <v>834.47872282284584</v>
      </c>
      <c r="P17" s="52">
        <f t="shared" si="4"/>
        <v>801.58384920633125</v>
      </c>
      <c r="Q17" s="52">
        <f t="shared" si="4"/>
        <v>754.51425751597219</v>
      </c>
      <c r="R17" s="52">
        <f t="shared" ref="R17:V17" si="5">R13*R16</f>
        <v>713.63948447963367</v>
      </c>
      <c r="S17" s="52">
        <f t="shared" si="5"/>
        <v>671.07539192406534</v>
      </c>
      <c r="T17" s="52">
        <f t="shared" si="5"/>
        <v>615.66196997036843</v>
      </c>
      <c r="U17" s="52">
        <f t="shared" si="5"/>
        <v>557.78311286763198</v>
      </c>
      <c r="V17" s="52">
        <f t="shared" si="5"/>
        <v>506.64061423750729</v>
      </c>
      <c r="W17" s="52">
        <f t="shared" ref="W17:Y17" si="6">W13*W16</f>
        <v>481.12382459244486</v>
      </c>
      <c r="X17" s="52">
        <f t="shared" si="6"/>
        <v>456.83062788624244</v>
      </c>
      <c r="Y17" s="52">
        <f t="shared" si="6"/>
        <v>424.97842098003917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360.80925882618095</v>
      </c>
      <c r="C18" s="52">
        <f>C3*11630*1000/RES_summary!C$6</f>
        <v>371.80763833001862</v>
      </c>
      <c r="D18" s="52">
        <f>D3*11630*1000/RES_summary!D$6</f>
        <v>379.57949141605792</v>
      </c>
      <c r="E18" s="52">
        <f>E3*11630*1000/RES_summary!E$6</f>
        <v>385.25849035523748</v>
      </c>
      <c r="F18" s="52">
        <f>F3*11630*1000/RES_summary!F$6</f>
        <v>388.03597942501125</v>
      </c>
      <c r="G18" s="52">
        <f>G3*11630*1000/RES_summary!G$6</f>
        <v>389.70208271653291</v>
      </c>
      <c r="H18" s="52">
        <f>H3*11630*1000/RES_summary!H$6</f>
        <v>390.59738530941854</v>
      </c>
      <c r="I18" s="52">
        <f>I3*11630*1000/RES_summary!I$6</f>
        <v>390.4643467495759</v>
      </c>
      <c r="J18" s="52">
        <f>J3*11630*1000/RES_summary!J$6</f>
        <v>388.8627102516528</v>
      </c>
      <c r="K18" s="52">
        <f>K3*11630*1000/RES_summary!K$6</f>
        <v>380.64199540437392</v>
      </c>
      <c r="L18" s="52">
        <f>L3*11630*1000/RES_summary!L$6</f>
        <v>370.81333172725795</v>
      </c>
      <c r="M18" s="52">
        <f>M3*11630*1000/RES_summary!M$6</f>
        <v>358.06731793191892</v>
      </c>
      <c r="N18" s="52">
        <f>N3*11630*1000/RES_summary!N$6</f>
        <v>345.55261348325138</v>
      </c>
      <c r="O18" s="52">
        <f>O3*11630*1000/RES_summary!O$6</f>
        <v>337.15367574334647</v>
      </c>
      <c r="P18" s="52">
        <f>P3*11630*1000/RES_summary!P$6</f>
        <v>325.06351838514234</v>
      </c>
      <c r="Q18" s="52">
        <f>Q3*11630*1000/RES_summary!Q$6</f>
        <v>307.35870037907296</v>
      </c>
      <c r="R18" s="52">
        <f>R3*11630*1000/RES_summary!R$6</f>
        <v>293.64031545570492</v>
      </c>
      <c r="S18" s="52">
        <f>S3*11630*1000/RES_summary!S$6</f>
        <v>272.54408101956528</v>
      </c>
      <c r="T18" s="52">
        <f>T3*11630*1000/RES_summary!T$6</f>
        <v>252.65140033427798</v>
      </c>
      <c r="U18" s="52">
        <f>U3*11630*1000/RES_summary!U$6</f>
        <v>255.02502187164342</v>
      </c>
      <c r="V18" s="52">
        <f>V3*11630*1000/RES_summary!V$6</f>
        <v>227.02393439257744</v>
      </c>
      <c r="W18" s="52">
        <f>W3*11630*1000/RES_summary!W$6</f>
        <v>216.37620548586062</v>
      </c>
      <c r="X18" s="52">
        <f>X3*11630*1000/RES_summary!X$6</f>
        <v>206.59168597640036</v>
      </c>
      <c r="Y18" s="52">
        <f>Y3*11630*1000/RES_summary!Y$6</f>
        <v>192.81517993593812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136.73285520423519</v>
      </c>
      <c r="D19" s="36">
        <v>140.65346266669741</v>
      </c>
      <c r="E19" s="36">
        <v>144.55804937694109</v>
      </c>
      <c r="F19" s="36">
        <v>147.77161978479461</v>
      </c>
      <c r="G19" s="36">
        <v>151.02362854911638</v>
      </c>
      <c r="H19" s="36">
        <v>154.58409854405468</v>
      </c>
      <c r="I19" s="36">
        <v>158.13384285971634</v>
      </c>
      <c r="J19" s="36">
        <v>163.19239707200475</v>
      </c>
      <c r="K19" s="36">
        <v>166.00226618924185</v>
      </c>
      <c r="L19" s="36">
        <v>169.64538700307099</v>
      </c>
      <c r="M19" s="36">
        <v>169.47232335747194</v>
      </c>
      <c r="N19" s="36">
        <v>171.15357864066675</v>
      </c>
      <c r="O19" s="36">
        <v>172.46915593811491</v>
      </c>
      <c r="P19" s="36">
        <v>173.31045916387114</v>
      </c>
      <c r="Q19" s="36">
        <v>176.2140839742865</v>
      </c>
      <c r="R19" s="36">
        <v>176.8432795606833</v>
      </c>
      <c r="S19" s="36">
        <v>179.29856330038368</v>
      </c>
      <c r="T19" s="36">
        <v>181.90889452165672</v>
      </c>
      <c r="U19" s="36">
        <v>182.14160621090463</v>
      </c>
      <c r="V19" s="36">
        <v>180.28157452569735</v>
      </c>
      <c r="W19" s="36">
        <v>173.5153419776864</v>
      </c>
      <c r="X19" s="36">
        <v>176.26331969903811</v>
      </c>
      <c r="Y19" s="36">
        <v>184.83851096178719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1.0306300528979291</v>
      </c>
      <c r="C3" s="49">
        <f t="shared" ref="C3:W3" si="0">C5*C11/11630</f>
        <v>1.1341282450286201</v>
      </c>
      <c r="D3" s="49">
        <f t="shared" si="0"/>
        <v>1.2443592889253079</v>
      </c>
      <c r="E3" s="49">
        <f t="shared" si="0"/>
        <v>1.3127610559296772</v>
      </c>
      <c r="F3" s="49">
        <f t="shared" si="0"/>
        <v>1.383591947992191</v>
      </c>
      <c r="G3" s="49">
        <f t="shared" si="0"/>
        <v>1.446975538157923</v>
      </c>
      <c r="H3" s="49">
        <f t="shared" si="0"/>
        <v>1.5078287154422452</v>
      </c>
      <c r="I3" s="49">
        <f t="shared" si="0"/>
        <v>1.5644320527883395</v>
      </c>
      <c r="J3" s="49">
        <f t="shared" si="0"/>
        <v>1.6160425916560963</v>
      </c>
      <c r="K3" s="49">
        <f t="shared" si="0"/>
        <v>1.6573214574506308</v>
      </c>
      <c r="L3" s="49">
        <f t="shared" si="0"/>
        <v>1.7026279488490479</v>
      </c>
      <c r="M3" s="49">
        <f t="shared" si="0"/>
        <v>1.7614463356074637</v>
      </c>
      <c r="N3" s="49">
        <f t="shared" si="0"/>
        <v>1.8380364773729798</v>
      </c>
      <c r="O3" s="49">
        <f t="shared" si="0"/>
        <v>1.9309206936734131</v>
      </c>
      <c r="P3" s="49">
        <f t="shared" si="0"/>
        <v>2.013488212264404</v>
      </c>
      <c r="Q3" s="49">
        <f t="shared" si="0"/>
        <v>2.1187672845602701</v>
      </c>
      <c r="R3" s="49">
        <f t="shared" si="0"/>
        <v>2.2368993770316719</v>
      </c>
      <c r="S3" s="49">
        <f t="shared" si="0"/>
        <v>2.2967333526785132</v>
      </c>
      <c r="T3" s="49">
        <f t="shared" si="0"/>
        <v>2.3899697334264065</v>
      </c>
      <c r="U3" s="49">
        <f t="shared" si="0"/>
        <v>2.8077748881930389</v>
      </c>
      <c r="V3" s="49">
        <f t="shared" si="0"/>
        <v>2.8555883728921736</v>
      </c>
      <c r="W3" s="49">
        <f t="shared" si="0"/>
        <v>2.9453583257838085</v>
      </c>
      <c r="X3" s="49">
        <f t="shared" ref="X3:Y3" si="1">X5*X11/11630</f>
        <v>3.0205981096441823</v>
      </c>
      <c r="Y3" s="49">
        <f t="shared" si="1"/>
        <v>3.1841184550209909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404.36032362611456</v>
      </c>
      <c r="C5" s="49">
        <f t="shared" ref="C5:W5" si="2">C7*C13/1000000</f>
        <v>441.252161812368</v>
      </c>
      <c r="D5" s="49">
        <f t="shared" si="2"/>
        <v>481.23920553060356</v>
      </c>
      <c r="E5" s="49">
        <f t="shared" si="2"/>
        <v>505.46792558946623</v>
      </c>
      <c r="F5" s="49">
        <f t="shared" si="2"/>
        <v>530.83726662749507</v>
      </c>
      <c r="G5" s="49">
        <f t="shared" si="2"/>
        <v>553.8025364776812</v>
      </c>
      <c r="H5" s="49">
        <f t="shared" si="2"/>
        <v>576.49578921816749</v>
      </c>
      <c r="I5" s="49">
        <f t="shared" si="2"/>
        <v>598.4011197523339</v>
      </c>
      <c r="J5" s="49">
        <f t="shared" si="2"/>
        <v>620.39770401620535</v>
      </c>
      <c r="K5" s="49">
        <f t="shared" si="2"/>
        <v>640.00314912881413</v>
      </c>
      <c r="L5" s="49">
        <f t="shared" si="2"/>
        <v>660.39389629988659</v>
      </c>
      <c r="M5" s="49">
        <f t="shared" si="2"/>
        <v>682.07508791481678</v>
      </c>
      <c r="N5" s="49">
        <f t="shared" si="2"/>
        <v>711.81637694287281</v>
      </c>
      <c r="O5" s="49">
        <f t="shared" si="2"/>
        <v>747.68264796288565</v>
      </c>
      <c r="P5" s="49">
        <f t="shared" si="2"/>
        <v>779.2717345172033</v>
      </c>
      <c r="Q5" s="49">
        <f t="shared" si="2"/>
        <v>819.2373532532938</v>
      </c>
      <c r="R5" s="49">
        <f t="shared" si="2"/>
        <v>859.8422522204944</v>
      </c>
      <c r="S5" s="49">
        <f t="shared" si="2"/>
        <v>896.28389158475568</v>
      </c>
      <c r="T5" s="49">
        <f t="shared" si="2"/>
        <v>928.05548993602122</v>
      </c>
      <c r="U5" s="49">
        <f t="shared" si="2"/>
        <v>970.57989097819086</v>
      </c>
      <c r="V5" s="49">
        <f t="shared" si="2"/>
        <v>1007.0940216077835</v>
      </c>
      <c r="W5" s="49">
        <f t="shared" si="2"/>
        <v>1025.8907609065936</v>
      </c>
      <c r="X5" s="49">
        <f t="shared" ref="X5:Y5" si="3">X7*X13/1000000</f>
        <v>1047.1318588203687</v>
      </c>
      <c r="Y5" s="49">
        <f t="shared" si="3"/>
        <v>1100.6634283328067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45846.821321916497</v>
      </c>
      <c r="C7" s="35">
        <v>50364.840619159018</v>
      </c>
      <c r="D7" s="35">
        <v>55259.665750789136</v>
      </c>
      <c r="E7" s="35">
        <v>58313.710057073971</v>
      </c>
      <c r="F7" s="35">
        <v>61513.641517211989</v>
      </c>
      <c r="G7" s="35">
        <v>64448.321345196397</v>
      </c>
      <c r="H7" s="35">
        <v>67380.322160638578</v>
      </c>
      <c r="I7" s="35">
        <v>70314.911766379548</v>
      </c>
      <c r="J7" s="35">
        <v>73408.887967990508</v>
      </c>
      <c r="K7" s="35">
        <v>76318.289511644805</v>
      </c>
      <c r="L7" s="35">
        <v>79606.322665302214</v>
      </c>
      <c r="M7" s="35">
        <v>83185.448931001141</v>
      </c>
      <c r="N7" s="35">
        <v>88102.49957651482</v>
      </c>
      <c r="O7" s="35">
        <v>94018.648378756436</v>
      </c>
      <c r="P7" s="35">
        <v>99473.947807035904</v>
      </c>
      <c r="Q7" s="35">
        <v>106067.44792991788</v>
      </c>
      <c r="R7" s="35">
        <v>112870.87866566605</v>
      </c>
      <c r="S7" s="35">
        <v>119742.12467669396</v>
      </c>
      <c r="T7" s="35">
        <v>126201.35243209693</v>
      </c>
      <c r="U7" s="35">
        <v>134141.7219910234</v>
      </c>
      <c r="V7" s="35">
        <v>141550.20685349617</v>
      </c>
      <c r="W7" s="35">
        <v>146356.13756202121</v>
      </c>
      <c r="X7" s="35">
        <v>151537.03241344189</v>
      </c>
      <c r="Y7" s="35">
        <v>161965.90034129182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9911.8449186662692</v>
      </c>
      <c r="D8" s="52">
        <v>10381.666025558538</v>
      </c>
      <c r="E8" s="52">
        <v>8635.5044995304997</v>
      </c>
      <c r="F8" s="52">
        <v>8877.6426405840612</v>
      </c>
      <c r="G8" s="52">
        <v>8710.301821593268</v>
      </c>
      <c r="H8" s="52">
        <v>8807.2220714902505</v>
      </c>
      <c r="I8" s="52">
        <v>8911.1276904210172</v>
      </c>
      <c r="J8" s="52">
        <v>9173.5783001466043</v>
      </c>
      <c r="K8" s="52">
        <v>12821.246462320567</v>
      </c>
      <c r="L8" s="52">
        <v>13669.699179215953</v>
      </c>
      <c r="M8" s="52">
        <v>12214.63076522942</v>
      </c>
      <c r="N8" s="52">
        <v>13794.693286097739</v>
      </c>
      <c r="O8" s="52">
        <v>14626.450623834884</v>
      </c>
      <c r="P8" s="52">
        <v>14262.521499769719</v>
      </c>
      <c r="Q8" s="52">
        <v>15504.627813302985</v>
      </c>
      <c r="R8" s="52">
        <v>15977.009035894778</v>
      </c>
      <c r="S8" s="52">
        <v>19692.49247334848</v>
      </c>
      <c r="T8" s="52">
        <v>20128.926934618925</v>
      </c>
      <c r="U8" s="52">
        <v>20155.000324155888</v>
      </c>
      <c r="V8" s="52">
        <v>21203.178148570514</v>
      </c>
      <c r="W8" s="52">
        <v>19432.381332359917</v>
      </c>
      <c r="X8" s="52">
        <v>19443.41635119039</v>
      </c>
      <c r="Y8" s="52">
        <v>25933.495741152932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5393.8256214237481</v>
      </c>
      <c r="D9" s="36">
        <v>5486.84089392842</v>
      </c>
      <c r="E9" s="36">
        <v>5581.4601932456644</v>
      </c>
      <c r="F9" s="36">
        <v>5677.7111804460437</v>
      </c>
      <c r="G9" s="36">
        <v>5775.6219936088601</v>
      </c>
      <c r="H9" s="36">
        <v>5875.2212560480693</v>
      </c>
      <c r="I9" s="36">
        <v>5976.5380846800399</v>
      </c>
      <c r="J9" s="36">
        <v>6079.6020985356445</v>
      </c>
      <c r="K9" s="36">
        <v>9911.8449186662619</v>
      </c>
      <c r="L9" s="36">
        <v>10381.666025558545</v>
      </c>
      <c r="M9" s="36">
        <v>8635.5044995304925</v>
      </c>
      <c r="N9" s="36">
        <v>8877.6426405840612</v>
      </c>
      <c r="O9" s="36">
        <v>8710.301821593268</v>
      </c>
      <c r="P9" s="36">
        <v>8807.2220714902505</v>
      </c>
      <c r="Q9" s="36">
        <v>8911.1276904210099</v>
      </c>
      <c r="R9" s="36">
        <v>9173.5783001466043</v>
      </c>
      <c r="S9" s="36">
        <v>12821.246462320589</v>
      </c>
      <c r="T9" s="36">
        <v>13669.699179215968</v>
      </c>
      <c r="U9" s="36">
        <v>12214.630765229405</v>
      </c>
      <c r="V9" s="36">
        <v>13794.693286097754</v>
      </c>
      <c r="W9" s="36">
        <v>14626.450623834884</v>
      </c>
      <c r="X9" s="36">
        <v>14262.521499769704</v>
      </c>
      <c r="Y9" s="36">
        <v>15504.627813302999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29.642442185514202</v>
      </c>
      <c r="C11" s="54">
        <v>29.892004235191823</v>
      </c>
      <c r="D11" s="54">
        <v>30.072151985715585</v>
      </c>
      <c r="E11" s="54">
        <v>30.204510133175329</v>
      </c>
      <c r="F11" s="54">
        <v>30.31281970344568</v>
      </c>
      <c r="G11" s="54">
        <v>30.386869687901552</v>
      </c>
      <c r="H11" s="54">
        <v>30.418345265583575</v>
      </c>
      <c r="I11" s="54">
        <v>30.404931029304652</v>
      </c>
      <c r="J11" s="54">
        <v>30.294398608008819</v>
      </c>
      <c r="K11" s="54">
        <v>30.116490171006028</v>
      </c>
      <c r="L11" s="54">
        <v>29.984473139531392</v>
      </c>
      <c r="M11" s="54">
        <v>30.03426051777047</v>
      </c>
      <c r="N11" s="54">
        <v>30.030728323019918</v>
      </c>
      <c r="O11" s="54">
        <v>30.034945613097232</v>
      </c>
      <c r="P11" s="54">
        <v>30.049682121657995</v>
      </c>
      <c r="Q11" s="54">
        <v>30.078295895057042</v>
      </c>
      <c r="R11" s="54">
        <v>30.255712239885522</v>
      </c>
      <c r="S11" s="54">
        <v>29.801951304092164</v>
      </c>
      <c r="T11" s="54">
        <v>29.950092748942499</v>
      </c>
      <c r="U11" s="54">
        <v>33.644239132931709</v>
      </c>
      <c r="V11" s="54">
        <v>32.976556373273681</v>
      </c>
      <c r="W11" s="54">
        <v>33.390024195748204</v>
      </c>
      <c r="X11" s="54">
        <v>33.548359472833283</v>
      </c>
      <c r="Y11" s="54">
        <v>33.644524455569538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8819.8115369192492</v>
      </c>
      <c r="C13" s="35">
        <v>8761.1150236523063</v>
      </c>
      <c r="D13" s="35">
        <v>8708.6883170973797</v>
      </c>
      <c r="E13" s="35">
        <v>8668.0803724329053</v>
      </c>
      <c r="F13" s="35">
        <v>8629.5861134958614</v>
      </c>
      <c r="G13" s="35">
        <v>8592.9706921522229</v>
      </c>
      <c r="H13" s="35">
        <v>8555.8479201653008</v>
      </c>
      <c r="I13" s="35">
        <v>8510.3017940279078</v>
      </c>
      <c r="J13" s="35">
        <v>8451.2614369901075</v>
      </c>
      <c r="K13" s="35">
        <v>8385.9734439037857</v>
      </c>
      <c r="L13" s="35">
        <v>8295.7467973549628</v>
      </c>
      <c r="M13" s="35">
        <v>8199.4519075153348</v>
      </c>
      <c r="N13" s="35">
        <v>8079.4118255938702</v>
      </c>
      <c r="O13" s="35">
        <v>7952.4930517063776</v>
      </c>
      <c r="P13" s="35">
        <v>7833.927894657103</v>
      </c>
      <c r="Q13" s="35">
        <v>7723.7396509680311</v>
      </c>
      <c r="R13" s="35">
        <v>7617.9282236955596</v>
      </c>
      <c r="S13" s="35">
        <v>7485.1176560023423</v>
      </c>
      <c r="T13" s="35">
        <v>7353.7681811719458</v>
      </c>
      <c r="U13" s="35">
        <v>7235.4810760752043</v>
      </c>
      <c r="V13" s="35">
        <v>7114.7477915742029</v>
      </c>
      <c r="W13" s="35">
        <v>7009.5506618016134</v>
      </c>
      <c r="X13" s="35">
        <v>6910.0723575175698</v>
      </c>
      <c r="Y13" s="35">
        <v>6795.6491212873025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8521.5582288975875</v>
      </c>
      <c r="D14" s="36">
        <v>8513.0793186916089</v>
      </c>
      <c r="E14" s="36">
        <v>8506.2948051384865</v>
      </c>
      <c r="F14" s="36">
        <v>8498.3915961792682</v>
      </c>
      <c r="G14" s="36">
        <v>8484.7998216419455</v>
      </c>
      <c r="H14" s="36">
        <v>8460.2836571741409</v>
      </c>
      <c r="I14" s="36">
        <v>8373.4935326394516</v>
      </c>
      <c r="J14" s="36">
        <v>8242.9698115953397</v>
      </c>
      <c r="K14" s="36">
        <v>8116.9805953476753</v>
      </c>
      <c r="L14" s="36">
        <v>7957.0656296663956</v>
      </c>
      <c r="M14" s="36">
        <v>7788.8018481784666</v>
      </c>
      <c r="N14" s="36">
        <v>7625.1766137261957</v>
      </c>
      <c r="O14" s="36">
        <v>7504.9949701012401</v>
      </c>
      <c r="P14" s="36">
        <v>7439.1252284922493</v>
      </c>
      <c r="Q14" s="36">
        <v>7390.2379470239857</v>
      </c>
      <c r="R14" s="36">
        <v>7274.3545239602654</v>
      </c>
      <c r="S14" s="36">
        <v>7135.2800209142324</v>
      </c>
      <c r="T14" s="36">
        <v>6982.10551981143</v>
      </c>
      <c r="U14" s="36">
        <v>6830.1531881504234</v>
      </c>
      <c r="V14" s="36">
        <v>6683.0124368796169</v>
      </c>
      <c r="W14" s="36">
        <v>6616.1823125108203</v>
      </c>
      <c r="X14" s="36">
        <v>6549.3521881420247</v>
      </c>
      <c r="Y14" s="36">
        <v>6482.5220637732282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0.34044079425789525</v>
      </c>
      <c r="C16" s="44">
        <f>C7/RES_summary!C$6</f>
        <v>0.37094340356589223</v>
      </c>
      <c r="D16" s="44">
        <f>D7/RES_summary!D$6</f>
        <v>0.40311394457907773</v>
      </c>
      <c r="E16" s="44">
        <f>E7/RES_summary!E$6</f>
        <v>0.42196991227603203</v>
      </c>
      <c r="F16" s="44">
        <f>F7/RES_summary!F$6</f>
        <v>0.44165451979618026</v>
      </c>
      <c r="G16" s="44">
        <f>G7/RES_summary!G$6</f>
        <v>0.45887347966305492</v>
      </c>
      <c r="H16" s="44">
        <f>H7/RES_summary!H$6</f>
        <v>0.47382526747047277</v>
      </c>
      <c r="I16" s="44">
        <f>I7/RES_summary!I$6</f>
        <v>0.48833530176874307</v>
      </c>
      <c r="J16" s="44">
        <f>J7/RES_summary!J$6</f>
        <v>0.50057544182360947</v>
      </c>
      <c r="K16" s="44">
        <f>K7/RES_summary!K$6</f>
        <v>0.51129393703577397</v>
      </c>
      <c r="L16" s="44">
        <f>L7/RES_summary!L$6</f>
        <v>0.52336771330998666</v>
      </c>
      <c r="M16" s="44">
        <f>M7/RES_summary!M$6</f>
        <v>0.54001797516911709</v>
      </c>
      <c r="N16" s="44">
        <f>N7/RES_summary!N$6</f>
        <v>0.56189610368005882</v>
      </c>
      <c r="O16" s="44">
        <f>O7/RES_summary!O$6</f>
        <v>0.58646927185416298</v>
      </c>
      <c r="P16" s="44">
        <f>P7/RES_summary!P$6</f>
        <v>0.60220086574387288</v>
      </c>
      <c r="Q16" s="44">
        <f>Q7/RES_summary!Q$6</f>
        <v>0.61469133100315199</v>
      </c>
      <c r="R16" s="44">
        <f>R7/RES_summary!R$6</f>
        <v>0.63384611179497197</v>
      </c>
      <c r="S16" s="44">
        <f>S7/RES_summary!S$6</f>
        <v>0.65270214480144539</v>
      </c>
      <c r="T16" s="44">
        <f>T7/RES_summary!T$6</f>
        <v>0.66072622789102287</v>
      </c>
      <c r="U16" s="44">
        <f>U7/RES_summary!U$6</f>
        <v>0.66830272016253189</v>
      </c>
      <c r="V16" s="44">
        <f>V7/RES_summary!V$6</f>
        <v>0.66863583775860258</v>
      </c>
      <c r="W16" s="44">
        <f>W7/RES_summary!W$6</f>
        <v>0.68708253358756688</v>
      </c>
      <c r="X16" s="44">
        <f>X7/RES_summary!X$6</f>
        <v>0.70411928728686146</v>
      </c>
      <c r="Y16" s="44">
        <f>Y7/RES_summary!Y$6</f>
        <v>0.7198132550910481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3002.6236448337372</v>
      </c>
      <c r="C17" s="52">
        <f t="shared" si="4"/>
        <v>3249.877825905859</v>
      </c>
      <c r="D17" s="52">
        <f t="shared" si="4"/>
        <v>3510.5936996148548</v>
      </c>
      <c r="E17" s="52">
        <f t="shared" si="4"/>
        <v>3657.6691143571079</v>
      </c>
      <c r="F17" s="52">
        <f t="shared" si="4"/>
        <v>3811.2957109958002</v>
      </c>
      <c r="G17" s="52">
        <f t="shared" si="4"/>
        <v>3943.08636215054</v>
      </c>
      <c r="H17" s="52">
        <f t="shared" si="4"/>
        <v>4053.9769292090118</v>
      </c>
      <c r="I17" s="52">
        <f t="shared" si="4"/>
        <v>4155.8807947296937</v>
      </c>
      <c r="J17" s="52">
        <f t="shared" si="4"/>
        <v>4230.4939277881558</v>
      </c>
      <c r="K17" s="52">
        <f t="shared" si="4"/>
        <v>4287.6973780110147</v>
      </c>
      <c r="L17" s="52">
        <f t="shared" si="4"/>
        <v>4341.726031530312</v>
      </c>
      <c r="M17" s="52">
        <f t="shared" si="4"/>
        <v>4427.8514165929855</v>
      </c>
      <c r="N17" s="52">
        <f t="shared" si="4"/>
        <v>4539.7900248277865</v>
      </c>
      <c r="O17" s="52">
        <f t="shared" si="4"/>
        <v>4663.8928094595294</v>
      </c>
      <c r="P17" s="52">
        <f t="shared" si="4"/>
        <v>4717.5981603375831</v>
      </c>
      <c r="Q17" s="52">
        <f t="shared" si="4"/>
        <v>4747.7158063753595</v>
      </c>
      <c r="R17" s="52">
        <f t="shared" ref="R17:V17" si="5">R13*R16</f>
        <v>4828.594184522608</v>
      </c>
      <c r="S17" s="52">
        <f t="shared" si="5"/>
        <v>4885.5523481638966</v>
      </c>
      <c r="T17" s="52">
        <f t="shared" si="5"/>
        <v>4858.8275111307676</v>
      </c>
      <c r="U17" s="52">
        <f t="shared" si="5"/>
        <v>4835.4916848255825</v>
      </c>
      <c r="V17" s="52">
        <f t="shared" si="5"/>
        <v>4757.1753500603845</v>
      </c>
      <c r="W17" s="52">
        <f t="shared" ref="W17:Y17" si="6">W13*W16</f>
        <v>4816.1398280210587</v>
      </c>
      <c r="X17" s="52">
        <f t="shared" si="6"/>
        <v>4865.5152234759134</v>
      </c>
      <c r="Y17" s="52">
        <f t="shared" si="6"/>
        <v>4891.5983144504344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89.005097796841994</v>
      </c>
      <c r="C18" s="36">
        <f>C3*11630*1000/RES_summary!C$6</f>
        <v>97.145361735833944</v>
      </c>
      <c r="D18" s="36">
        <f>D3*11630*1000/RES_summary!D$6</f>
        <v>105.57110729491349</v>
      </c>
      <c r="E18" s="36">
        <f>E3*11630*1000/RES_summary!E$6</f>
        <v>110.4781038284017</v>
      </c>
      <c r="F18" s="36">
        <f>F3*11630*1000/RES_summary!F$6</f>
        <v>115.53111972393151</v>
      </c>
      <c r="G18" s="36">
        <f>G3*11630*1000/RES_summary!G$6</f>
        <v>119.81805145481026</v>
      </c>
      <c r="H18" s="36">
        <f>H3*11630*1000/RES_summary!H$6</f>
        <v>123.31526993138996</v>
      </c>
      <c r="I18" s="36">
        <f>I3*11630*1000/RES_summary!I$6</f>
        <v>126.35926892976816</v>
      </c>
      <c r="J18" s="36">
        <f>J3*11630*1000/RES_summary!J$6</f>
        <v>128.16026935717531</v>
      </c>
      <c r="K18" s="36">
        <f>K3*11630*1000/RES_summary!K$6</f>
        <v>129.13039594111706</v>
      </c>
      <c r="L18" s="36">
        <f>L3*11630*1000/RES_summary!L$6</f>
        <v>130.18436757162485</v>
      </c>
      <c r="M18" s="36">
        <f>M3*11630*1000/RES_summary!M$6</f>
        <v>132.98724297993277</v>
      </c>
      <c r="N18" s="36">
        <f>N3*11630*1000/RES_summary!N$6</f>
        <v>136.33320087915914</v>
      </c>
      <c r="O18" s="36">
        <f>O3*11630*1000/RES_summary!O$6</f>
        <v>140.07976687743223</v>
      </c>
      <c r="P18" s="36">
        <f>P3*11630*1000/RES_summary!P$6</f>
        <v>141.76232509586291</v>
      </c>
      <c r="Q18" s="36">
        <f>Q3*11630*1000/RES_summary!Q$6</f>
        <v>142.80320084979741</v>
      </c>
      <c r="R18" s="36">
        <f>R3*11630*1000/RES_summary!R$6</f>
        <v>146.09255617010069</v>
      </c>
      <c r="S18" s="36">
        <f>S3*11630*1000/RES_summary!S$6</f>
        <v>145.59899317357355</v>
      </c>
      <c r="T18" s="36">
        <f>T3*11630*1000/RES_summary!T$6</f>
        <v>145.52233460947994</v>
      </c>
      <c r="U18" s="36">
        <f>U3*11630*1000/RES_summary!U$6</f>
        <v>162.68643856957473</v>
      </c>
      <c r="V18" s="36">
        <f>V3*11630*1000/RES_summary!V$6</f>
        <v>156.87526110881424</v>
      </c>
      <c r="W18" s="36">
        <f>W3*11630*1000/RES_summary!W$6</f>
        <v>160.8110253877297</v>
      </c>
      <c r="X18" s="36">
        <f>X3*11630*1000/RES_summary!X$6</f>
        <v>163.23005373771272</v>
      </c>
      <c r="Y18" s="36">
        <f>Y3*11630*1000/RES_summary!Y$6</f>
        <v>164.57549911735035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88806</v>
      </c>
      <c r="C24" s="120">
        <v>86960</v>
      </c>
      <c r="D24" s="120">
        <v>84710</v>
      </c>
      <c r="E24" s="120">
        <v>78434</v>
      </c>
      <c r="F24" s="120">
        <v>71113</v>
      </c>
      <c r="G24" s="120">
        <v>64553</v>
      </c>
      <c r="H24" s="120">
        <v>57741</v>
      </c>
      <c r="I24" s="120">
        <v>51604</v>
      </c>
      <c r="J24" s="120">
        <v>46231</v>
      </c>
      <c r="K24" s="120">
        <v>42992</v>
      </c>
      <c r="L24" s="120">
        <v>38051</v>
      </c>
      <c r="M24" s="120">
        <v>36006</v>
      </c>
      <c r="N24" s="120">
        <v>36007</v>
      </c>
      <c r="O24" s="120">
        <v>36906</v>
      </c>
      <c r="P24" s="120">
        <v>36572</v>
      </c>
      <c r="Q24" s="120">
        <v>35422</v>
      </c>
      <c r="R24" s="120">
        <v>29481</v>
      </c>
      <c r="S24" s="120">
        <v>24215</v>
      </c>
      <c r="T24" s="120">
        <v>15552</v>
      </c>
      <c r="U24" s="120">
        <v>13510</v>
      </c>
      <c r="V24" s="120">
        <v>13143</v>
      </c>
      <c r="W24" s="120">
        <v>12676</v>
      </c>
      <c r="X24" s="120">
        <v>12953</v>
      </c>
      <c r="Y24" s="120">
        <v>11797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88806</v>
      </c>
      <c r="C26" s="52">
        <v>86960</v>
      </c>
      <c r="D26" s="52">
        <v>84710</v>
      </c>
      <c r="E26" s="52">
        <v>78434</v>
      </c>
      <c r="F26" s="52">
        <v>71113</v>
      </c>
      <c r="G26" s="52">
        <v>64553</v>
      </c>
      <c r="H26" s="52">
        <v>57741</v>
      </c>
      <c r="I26" s="52">
        <v>51604</v>
      </c>
      <c r="J26" s="52">
        <v>46231</v>
      </c>
      <c r="K26" s="52">
        <v>42992</v>
      </c>
      <c r="L26" s="52">
        <v>38051</v>
      </c>
      <c r="M26" s="52">
        <v>36006</v>
      </c>
      <c r="N26" s="52">
        <v>36007</v>
      </c>
      <c r="O26" s="52">
        <v>36906</v>
      </c>
      <c r="P26" s="52">
        <v>36572</v>
      </c>
      <c r="Q26" s="52">
        <v>35422</v>
      </c>
      <c r="R26" s="52">
        <v>29481</v>
      </c>
      <c r="S26" s="52">
        <v>24215</v>
      </c>
      <c r="T26" s="52">
        <v>15552</v>
      </c>
      <c r="U26" s="52">
        <v>13510</v>
      </c>
      <c r="V26" s="52">
        <v>13143</v>
      </c>
      <c r="W26" s="52">
        <v>12676</v>
      </c>
      <c r="X26" s="52">
        <v>12953</v>
      </c>
      <c r="Y26" s="52">
        <v>11797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8790</v>
      </c>
      <c r="C29" s="52">
        <v>11986</v>
      </c>
      <c r="D29" s="52">
        <v>13341</v>
      </c>
      <c r="E29" s="52">
        <v>13596</v>
      </c>
      <c r="F29" s="52">
        <v>13203</v>
      </c>
      <c r="G29" s="52">
        <v>12047</v>
      </c>
      <c r="H29" s="52">
        <v>10503</v>
      </c>
      <c r="I29" s="52">
        <v>8938</v>
      </c>
      <c r="J29" s="52">
        <v>7335</v>
      </c>
      <c r="K29" s="52">
        <v>5516</v>
      </c>
      <c r="L29" s="52">
        <v>5434</v>
      </c>
      <c r="M29" s="52">
        <v>6464</v>
      </c>
      <c r="N29" s="52">
        <v>7309</v>
      </c>
      <c r="O29" s="52">
        <v>8493</v>
      </c>
      <c r="P29" s="52">
        <v>9844</v>
      </c>
      <c r="Q29" s="52">
        <v>9979</v>
      </c>
      <c r="R29" s="52">
        <v>9253</v>
      </c>
      <c r="S29" s="52">
        <v>7809</v>
      </c>
      <c r="T29" s="52">
        <v>5519</v>
      </c>
      <c r="U29" s="52">
        <v>4148</v>
      </c>
      <c r="V29" s="52">
        <v>2791</v>
      </c>
      <c r="W29" s="52">
        <v>1592</v>
      </c>
      <c r="X29" s="52">
        <v>1122</v>
      </c>
      <c r="Y29" s="52">
        <v>1200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88806</v>
      </c>
      <c r="C35" s="52">
        <v>86960</v>
      </c>
      <c r="D35" s="52">
        <v>82454</v>
      </c>
      <c r="E35" s="52">
        <v>75684</v>
      </c>
      <c r="F35" s="52">
        <v>68228</v>
      </c>
      <c r="G35" s="52">
        <v>61138</v>
      </c>
      <c r="H35" s="52">
        <v>53868</v>
      </c>
      <c r="I35" s="52">
        <v>47471</v>
      </c>
      <c r="J35" s="52">
        <v>42187</v>
      </c>
      <c r="K35" s="52">
        <v>34686</v>
      </c>
      <c r="L35" s="52">
        <v>26796</v>
      </c>
      <c r="M35" s="52">
        <v>23198</v>
      </c>
      <c r="N35" s="52">
        <v>20856</v>
      </c>
      <c r="O35" s="52">
        <v>21450</v>
      </c>
      <c r="P35" s="52">
        <v>21360</v>
      </c>
      <c r="Q35" s="52">
        <v>21115</v>
      </c>
      <c r="R35" s="52">
        <v>17897</v>
      </c>
      <c r="S35" s="52">
        <v>15571</v>
      </c>
      <c r="T35" s="52">
        <v>10527</v>
      </c>
      <c r="U35" s="52">
        <v>9577</v>
      </c>
      <c r="V35" s="52">
        <v>9837</v>
      </c>
      <c r="W35" s="52">
        <v>10115</v>
      </c>
      <c r="X35" s="52">
        <v>10211</v>
      </c>
      <c r="Y35" s="52">
        <v>9461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2256</v>
      </c>
      <c r="E36" s="52">
        <v>2750</v>
      </c>
      <c r="F36" s="52">
        <v>2885</v>
      </c>
      <c r="G36" s="52">
        <v>3415</v>
      </c>
      <c r="H36" s="52">
        <v>3873</v>
      </c>
      <c r="I36" s="52">
        <v>4133</v>
      </c>
      <c r="J36" s="52">
        <v>4044</v>
      </c>
      <c r="K36" s="52">
        <v>8306</v>
      </c>
      <c r="L36" s="52">
        <v>11255</v>
      </c>
      <c r="M36" s="52">
        <v>12808</v>
      </c>
      <c r="N36" s="52">
        <v>15151</v>
      </c>
      <c r="O36" s="52">
        <v>15456</v>
      </c>
      <c r="P36" s="52">
        <v>15212</v>
      </c>
      <c r="Q36" s="52">
        <v>14307</v>
      </c>
      <c r="R36" s="52">
        <v>11584</v>
      </c>
      <c r="S36" s="52">
        <v>8644</v>
      </c>
      <c r="T36" s="52">
        <v>5025</v>
      </c>
      <c r="U36" s="52">
        <v>3933</v>
      </c>
      <c r="V36" s="52">
        <v>3306</v>
      </c>
      <c r="W36" s="52">
        <v>2561</v>
      </c>
      <c r="X36" s="52">
        <v>2742</v>
      </c>
      <c r="Y36" s="52">
        <v>2336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71972</v>
      </c>
      <c r="C40" s="52">
        <v>70415</v>
      </c>
      <c r="D40" s="52">
        <v>66382</v>
      </c>
      <c r="E40" s="52">
        <v>60085</v>
      </c>
      <c r="F40" s="52">
        <v>53744</v>
      </c>
      <c r="G40" s="52">
        <v>48444</v>
      </c>
      <c r="H40" s="52">
        <v>43500</v>
      </c>
      <c r="I40" s="52">
        <v>39404</v>
      </c>
      <c r="J40" s="52">
        <v>36065</v>
      </c>
      <c r="K40" s="52">
        <v>33882</v>
      </c>
      <c r="L40" s="52">
        <v>30088</v>
      </c>
      <c r="M40" s="52">
        <v>28106</v>
      </c>
      <c r="N40" s="52">
        <v>28369</v>
      </c>
      <c r="O40" s="52">
        <v>28090</v>
      </c>
      <c r="P40" s="52">
        <v>27316</v>
      </c>
      <c r="Q40" s="52">
        <v>26141</v>
      </c>
      <c r="R40" s="52">
        <v>21621</v>
      </c>
      <c r="S40" s="52">
        <v>18065</v>
      </c>
      <c r="T40" s="52">
        <v>11755</v>
      </c>
      <c r="U40" s="52">
        <v>10233</v>
      </c>
      <c r="V40" s="52">
        <v>9356</v>
      </c>
      <c r="W40" s="52">
        <v>8816</v>
      </c>
      <c r="X40" s="52">
        <v>8879</v>
      </c>
      <c r="Y40" s="52">
        <v>7901</v>
      </c>
      <c r="DA40" s="63" t="s">
        <v>1075</v>
      </c>
    </row>
    <row r="41" spans="1:105" ht="12" customHeight="1" x14ac:dyDescent="0.25">
      <c r="A41" s="109" t="s">
        <v>120</v>
      </c>
      <c r="B41" s="36">
        <v>16834</v>
      </c>
      <c r="C41" s="36">
        <v>16545</v>
      </c>
      <c r="D41" s="36">
        <v>18328</v>
      </c>
      <c r="E41" s="36">
        <v>18349</v>
      </c>
      <c r="F41" s="36">
        <v>17369</v>
      </c>
      <c r="G41" s="36">
        <v>16109</v>
      </c>
      <c r="H41" s="36">
        <v>14241</v>
      </c>
      <c r="I41" s="36">
        <v>12200</v>
      </c>
      <c r="J41" s="36">
        <v>10166</v>
      </c>
      <c r="K41" s="36">
        <v>9110</v>
      </c>
      <c r="L41" s="36">
        <v>7963</v>
      </c>
      <c r="M41" s="36">
        <v>7900</v>
      </c>
      <c r="N41" s="36">
        <v>7638</v>
      </c>
      <c r="O41" s="36">
        <v>8816</v>
      </c>
      <c r="P41" s="36">
        <v>9256</v>
      </c>
      <c r="Q41" s="36">
        <v>9281</v>
      </c>
      <c r="R41" s="36">
        <v>7860</v>
      </c>
      <c r="S41" s="36">
        <v>6150</v>
      </c>
      <c r="T41" s="36">
        <v>3797</v>
      </c>
      <c r="U41" s="36">
        <v>3277</v>
      </c>
      <c r="V41" s="36">
        <v>3787</v>
      </c>
      <c r="W41" s="36">
        <v>3860</v>
      </c>
      <c r="X41" s="36">
        <v>4074</v>
      </c>
      <c r="Y41" s="36">
        <v>3896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5400</v>
      </c>
      <c r="C43" s="120">
        <v>5024</v>
      </c>
      <c r="D43" s="120">
        <v>4078</v>
      </c>
      <c r="E43" s="120">
        <v>3432</v>
      </c>
      <c r="F43" s="120">
        <v>3149</v>
      </c>
      <c r="G43" s="120">
        <v>3025</v>
      </c>
      <c r="H43" s="120">
        <v>2916</v>
      </c>
      <c r="I43" s="120">
        <v>2929</v>
      </c>
      <c r="J43" s="120">
        <v>2983</v>
      </c>
      <c r="K43" s="120">
        <v>3022</v>
      </c>
      <c r="L43" s="120">
        <v>2745</v>
      </c>
      <c r="M43" s="120">
        <v>2603</v>
      </c>
      <c r="N43" s="120">
        <v>2427</v>
      </c>
      <c r="O43" s="120">
        <v>2379</v>
      </c>
      <c r="P43" s="120">
        <v>2316</v>
      </c>
      <c r="Q43" s="120">
        <v>2131</v>
      </c>
      <c r="R43" s="120">
        <v>1925</v>
      </c>
      <c r="S43" s="120">
        <v>1408</v>
      </c>
      <c r="T43" s="120">
        <v>799</v>
      </c>
      <c r="U43" s="120">
        <v>405</v>
      </c>
      <c r="V43" s="120">
        <v>208</v>
      </c>
      <c r="W43" s="120">
        <v>158</v>
      </c>
      <c r="X43" s="120">
        <v>138</v>
      </c>
      <c r="Y43" s="120">
        <v>123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5400</v>
      </c>
      <c r="C45" s="52">
        <v>5024</v>
      </c>
      <c r="D45" s="52">
        <v>4078</v>
      </c>
      <c r="E45" s="52">
        <v>3432</v>
      </c>
      <c r="F45" s="52">
        <v>3149</v>
      </c>
      <c r="G45" s="52">
        <v>3025</v>
      </c>
      <c r="H45" s="52">
        <v>2916</v>
      </c>
      <c r="I45" s="52">
        <v>2929</v>
      </c>
      <c r="J45" s="52">
        <v>2983</v>
      </c>
      <c r="K45" s="52">
        <v>3022</v>
      </c>
      <c r="L45" s="52">
        <v>2745</v>
      </c>
      <c r="M45" s="52">
        <v>2603</v>
      </c>
      <c r="N45" s="52">
        <v>2427</v>
      </c>
      <c r="O45" s="52">
        <v>2379</v>
      </c>
      <c r="P45" s="52">
        <v>2316</v>
      </c>
      <c r="Q45" s="52">
        <v>2131</v>
      </c>
      <c r="R45" s="52">
        <v>1925</v>
      </c>
      <c r="S45" s="52">
        <v>1408</v>
      </c>
      <c r="T45" s="52">
        <v>799</v>
      </c>
      <c r="U45" s="52">
        <v>405</v>
      </c>
      <c r="V45" s="52">
        <v>208</v>
      </c>
      <c r="W45" s="52">
        <v>158</v>
      </c>
      <c r="X45" s="52">
        <v>138</v>
      </c>
      <c r="Y45" s="52">
        <v>123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534</v>
      </c>
      <c r="C48" s="52">
        <v>705</v>
      </c>
      <c r="D48" s="52">
        <v>749</v>
      </c>
      <c r="E48" s="52">
        <v>695</v>
      </c>
      <c r="F48" s="52">
        <v>636</v>
      </c>
      <c r="G48" s="52">
        <v>559</v>
      </c>
      <c r="H48" s="52">
        <v>466</v>
      </c>
      <c r="I48" s="52">
        <v>392</v>
      </c>
      <c r="J48" s="52">
        <v>359</v>
      </c>
      <c r="K48" s="52">
        <v>389</v>
      </c>
      <c r="L48" s="52">
        <v>521</v>
      </c>
      <c r="M48" s="52">
        <v>665</v>
      </c>
      <c r="N48" s="52">
        <v>685</v>
      </c>
      <c r="O48" s="52">
        <v>686</v>
      </c>
      <c r="P48" s="52">
        <v>713</v>
      </c>
      <c r="Q48" s="52">
        <v>657</v>
      </c>
      <c r="R48" s="52">
        <v>558</v>
      </c>
      <c r="S48" s="52">
        <v>393</v>
      </c>
      <c r="T48" s="52">
        <v>222</v>
      </c>
      <c r="U48" s="52">
        <v>102</v>
      </c>
      <c r="V48" s="52">
        <v>49</v>
      </c>
      <c r="W48" s="52">
        <v>27</v>
      </c>
      <c r="X48" s="52">
        <v>11</v>
      </c>
      <c r="Y48" s="52">
        <v>8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5400</v>
      </c>
      <c r="C54" s="52">
        <v>5024</v>
      </c>
      <c r="D54" s="52">
        <v>4078</v>
      </c>
      <c r="E54" s="52">
        <v>3424</v>
      </c>
      <c r="F54" s="52">
        <v>3128</v>
      </c>
      <c r="G54" s="52">
        <v>2950</v>
      </c>
      <c r="H54" s="52">
        <v>2789</v>
      </c>
      <c r="I54" s="52">
        <v>2737</v>
      </c>
      <c r="J54" s="52">
        <v>2734</v>
      </c>
      <c r="K54" s="52">
        <v>2434</v>
      </c>
      <c r="L54" s="52">
        <v>2019</v>
      </c>
      <c r="M54" s="52">
        <v>1790</v>
      </c>
      <c r="N54" s="52">
        <v>1532</v>
      </c>
      <c r="O54" s="52">
        <v>1484</v>
      </c>
      <c r="P54" s="52">
        <v>1436</v>
      </c>
      <c r="Q54" s="52">
        <v>1311</v>
      </c>
      <c r="R54" s="52">
        <v>1175</v>
      </c>
      <c r="S54" s="52">
        <v>910</v>
      </c>
      <c r="T54" s="52">
        <v>539</v>
      </c>
      <c r="U54" s="52">
        <v>284</v>
      </c>
      <c r="V54" s="52">
        <v>154</v>
      </c>
      <c r="W54" s="52">
        <v>122</v>
      </c>
      <c r="X54" s="52">
        <v>107</v>
      </c>
      <c r="Y54" s="52">
        <v>96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8</v>
      </c>
      <c r="F55" s="52">
        <v>21</v>
      </c>
      <c r="G55" s="52">
        <v>75</v>
      </c>
      <c r="H55" s="52">
        <v>127</v>
      </c>
      <c r="I55" s="52">
        <v>192</v>
      </c>
      <c r="J55" s="52">
        <v>249</v>
      </c>
      <c r="K55" s="52">
        <v>588</v>
      </c>
      <c r="L55" s="52">
        <v>726</v>
      </c>
      <c r="M55" s="52">
        <v>813</v>
      </c>
      <c r="N55" s="52">
        <v>895</v>
      </c>
      <c r="O55" s="52">
        <v>895</v>
      </c>
      <c r="P55" s="52">
        <v>880</v>
      </c>
      <c r="Q55" s="52">
        <v>820</v>
      </c>
      <c r="R55" s="52">
        <v>750</v>
      </c>
      <c r="S55" s="52">
        <v>498</v>
      </c>
      <c r="T55" s="52">
        <v>260</v>
      </c>
      <c r="U55" s="52">
        <v>121</v>
      </c>
      <c r="V55" s="52">
        <v>54</v>
      </c>
      <c r="W55" s="52">
        <v>36</v>
      </c>
      <c r="X55" s="52">
        <v>31</v>
      </c>
      <c r="Y55" s="52">
        <v>27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4376</v>
      </c>
      <c r="C59" s="52">
        <v>4069</v>
      </c>
      <c r="D59" s="52">
        <v>3303</v>
      </c>
      <c r="E59" s="52">
        <v>2761</v>
      </c>
      <c r="F59" s="52">
        <v>2496</v>
      </c>
      <c r="G59" s="52">
        <v>2388</v>
      </c>
      <c r="H59" s="52">
        <v>2330</v>
      </c>
      <c r="I59" s="52">
        <v>2406</v>
      </c>
      <c r="J59" s="52">
        <v>2502</v>
      </c>
      <c r="K59" s="52">
        <v>2515</v>
      </c>
      <c r="L59" s="52">
        <v>2263</v>
      </c>
      <c r="M59" s="52">
        <v>2109</v>
      </c>
      <c r="N59" s="52">
        <v>1976</v>
      </c>
      <c r="O59" s="52">
        <v>1876</v>
      </c>
      <c r="P59" s="52">
        <v>1771</v>
      </c>
      <c r="Q59" s="52">
        <v>1582</v>
      </c>
      <c r="R59" s="52">
        <v>1412</v>
      </c>
      <c r="S59" s="52">
        <v>1035</v>
      </c>
      <c r="T59" s="52">
        <v>591</v>
      </c>
      <c r="U59" s="52">
        <v>298</v>
      </c>
      <c r="V59" s="52">
        <v>146</v>
      </c>
      <c r="W59" s="52">
        <v>115</v>
      </c>
      <c r="X59" s="52">
        <v>99</v>
      </c>
      <c r="Y59" s="52">
        <v>89</v>
      </c>
      <c r="DA59" s="63" t="s">
        <v>1083</v>
      </c>
    </row>
    <row r="60" spans="1:105" ht="12" customHeight="1" x14ac:dyDescent="0.25">
      <c r="A60" s="109" t="s">
        <v>120</v>
      </c>
      <c r="B60" s="36">
        <v>1024</v>
      </c>
      <c r="C60" s="36">
        <v>955</v>
      </c>
      <c r="D60" s="36">
        <v>775</v>
      </c>
      <c r="E60" s="36">
        <v>671</v>
      </c>
      <c r="F60" s="36">
        <v>653</v>
      </c>
      <c r="G60" s="36">
        <v>637</v>
      </c>
      <c r="H60" s="36">
        <v>586</v>
      </c>
      <c r="I60" s="36">
        <v>523</v>
      </c>
      <c r="J60" s="36">
        <v>481</v>
      </c>
      <c r="K60" s="36">
        <v>507</v>
      </c>
      <c r="L60" s="36">
        <v>482</v>
      </c>
      <c r="M60" s="36">
        <v>494</v>
      </c>
      <c r="N60" s="36">
        <v>451</v>
      </c>
      <c r="O60" s="36">
        <v>503</v>
      </c>
      <c r="P60" s="36">
        <v>545</v>
      </c>
      <c r="Q60" s="36">
        <v>549</v>
      </c>
      <c r="R60" s="36">
        <v>513</v>
      </c>
      <c r="S60" s="36">
        <v>373</v>
      </c>
      <c r="T60" s="36">
        <v>208</v>
      </c>
      <c r="U60" s="36">
        <v>107</v>
      </c>
      <c r="V60" s="36">
        <v>62</v>
      </c>
      <c r="W60" s="36">
        <v>43</v>
      </c>
      <c r="X60" s="36">
        <v>39</v>
      </c>
      <c r="Y60" s="36">
        <v>34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X62" s="120">
        <v>0</v>
      </c>
      <c r="Y62" s="120">
        <v>0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1091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0</v>
      </c>
      <c r="C81" s="120">
        <v>0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9318</v>
      </c>
      <c r="M81" s="120">
        <v>12158</v>
      </c>
      <c r="N81" s="120">
        <v>14127</v>
      </c>
      <c r="O81" s="120">
        <v>14259</v>
      </c>
      <c r="P81" s="120">
        <v>15212</v>
      </c>
      <c r="Q81" s="120">
        <v>14773</v>
      </c>
      <c r="R81" s="120">
        <v>15100</v>
      </c>
      <c r="S81" s="120">
        <v>14578</v>
      </c>
      <c r="T81" s="120">
        <v>14825</v>
      </c>
      <c r="U81" s="120">
        <v>14576</v>
      </c>
      <c r="V81" s="120">
        <v>13062</v>
      </c>
      <c r="W81" s="120">
        <v>11133</v>
      </c>
      <c r="X81" s="120">
        <v>8333</v>
      </c>
      <c r="Y81" s="120">
        <v>6458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9318</v>
      </c>
      <c r="M83" s="52">
        <v>12158</v>
      </c>
      <c r="N83" s="52">
        <v>14127</v>
      </c>
      <c r="O83" s="52">
        <v>14259</v>
      </c>
      <c r="P83" s="52">
        <v>15212</v>
      </c>
      <c r="Q83" s="52">
        <v>14773</v>
      </c>
      <c r="R83" s="52">
        <v>15100</v>
      </c>
      <c r="S83" s="52">
        <v>14578</v>
      </c>
      <c r="T83" s="52">
        <v>14825</v>
      </c>
      <c r="U83" s="52">
        <v>14576</v>
      </c>
      <c r="V83" s="52">
        <v>13062</v>
      </c>
      <c r="W83" s="52">
        <v>11133</v>
      </c>
      <c r="X83" s="52">
        <v>8333</v>
      </c>
      <c r="Y83" s="52">
        <v>6458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498</v>
      </c>
      <c r="M86" s="52">
        <v>3653</v>
      </c>
      <c r="N86" s="52">
        <v>4619</v>
      </c>
      <c r="O86" s="52">
        <v>5281</v>
      </c>
      <c r="P86" s="52">
        <v>5266</v>
      </c>
      <c r="Q86" s="52">
        <v>5134</v>
      </c>
      <c r="R86" s="52">
        <v>4714</v>
      </c>
      <c r="S86" s="52">
        <v>3999</v>
      </c>
      <c r="T86" s="52">
        <v>2923</v>
      </c>
      <c r="U86" s="52">
        <v>1641</v>
      </c>
      <c r="V86" s="52">
        <v>1242</v>
      </c>
      <c r="W86" s="52">
        <v>1163</v>
      </c>
      <c r="X86" s="52">
        <v>1155</v>
      </c>
      <c r="Y86" s="52">
        <v>1052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326</v>
      </c>
      <c r="M96" s="52">
        <v>2134</v>
      </c>
      <c r="N96" s="52">
        <v>3430</v>
      </c>
      <c r="O96" s="52">
        <v>3828</v>
      </c>
      <c r="P96" s="52">
        <v>4865</v>
      </c>
      <c r="Q96" s="52">
        <v>5292</v>
      </c>
      <c r="R96" s="52">
        <v>6215</v>
      </c>
      <c r="S96" s="52">
        <v>6975</v>
      </c>
      <c r="T96" s="52">
        <v>8954</v>
      </c>
      <c r="U96" s="52">
        <v>9192</v>
      </c>
      <c r="V96" s="52">
        <v>8355</v>
      </c>
      <c r="W96" s="52">
        <v>7289</v>
      </c>
      <c r="X96" s="52">
        <v>5437</v>
      </c>
      <c r="Y96" s="52">
        <v>4226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8992</v>
      </c>
      <c r="M97" s="52">
        <v>10024</v>
      </c>
      <c r="N97" s="52">
        <v>10697</v>
      </c>
      <c r="O97" s="52">
        <v>10431</v>
      </c>
      <c r="P97" s="52">
        <v>10347</v>
      </c>
      <c r="Q97" s="52">
        <v>9481</v>
      </c>
      <c r="R97" s="52">
        <v>8885</v>
      </c>
      <c r="S97" s="52">
        <v>7603</v>
      </c>
      <c r="T97" s="52">
        <v>5871</v>
      </c>
      <c r="U97" s="52">
        <v>5384</v>
      </c>
      <c r="V97" s="52">
        <v>4707</v>
      </c>
      <c r="W97" s="52">
        <v>3844</v>
      </c>
      <c r="X97" s="52">
        <v>2896</v>
      </c>
      <c r="Y97" s="52">
        <v>2232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5732</v>
      </c>
      <c r="M102" s="52">
        <v>7694</v>
      </c>
      <c r="N102" s="52">
        <v>9391</v>
      </c>
      <c r="O102" s="52">
        <v>9519</v>
      </c>
      <c r="P102" s="52">
        <v>10124</v>
      </c>
      <c r="Q102" s="52">
        <v>9924</v>
      </c>
      <c r="R102" s="52">
        <v>10491</v>
      </c>
      <c r="S102" s="52">
        <v>10806</v>
      </c>
      <c r="T102" s="52">
        <v>11459</v>
      </c>
      <c r="U102" s="52">
        <v>11271</v>
      </c>
      <c r="V102" s="52">
        <v>9984</v>
      </c>
      <c r="W102" s="52">
        <v>8515</v>
      </c>
      <c r="X102" s="52">
        <v>6387</v>
      </c>
      <c r="Y102" s="52">
        <v>4934</v>
      </c>
      <c r="DA102" s="63" t="s">
        <v>1102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3586</v>
      </c>
      <c r="M103" s="36">
        <v>4464</v>
      </c>
      <c r="N103" s="36">
        <v>4736</v>
      </c>
      <c r="O103" s="36">
        <v>4740</v>
      </c>
      <c r="P103" s="36">
        <v>5088</v>
      </c>
      <c r="Q103" s="36">
        <v>4849</v>
      </c>
      <c r="R103" s="36">
        <v>4609</v>
      </c>
      <c r="S103" s="36">
        <v>3772</v>
      </c>
      <c r="T103" s="36">
        <v>3366</v>
      </c>
      <c r="U103" s="36">
        <v>3305</v>
      </c>
      <c r="V103" s="36">
        <v>3078</v>
      </c>
      <c r="W103" s="36">
        <v>2618</v>
      </c>
      <c r="X103" s="36">
        <v>1946</v>
      </c>
      <c r="Y103" s="36">
        <v>1524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30944</v>
      </c>
      <c r="C143" s="120">
        <v>33988</v>
      </c>
      <c r="D143" s="120">
        <v>37875</v>
      </c>
      <c r="E143" s="120">
        <v>45312</v>
      </c>
      <c r="F143" s="120">
        <v>52735</v>
      </c>
      <c r="G143" s="120">
        <v>59371</v>
      </c>
      <c r="H143" s="120">
        <v>66473</v>
      </c>
      <c r="I143" s="120">
        <v>73610</v>
      </c>
      <c r="J143" s="120">
        <v>80849</v>
      </c>
      <c r="K143" s="120">
        <v>87527</v>
      </c>
      <c r="L143" s="120">
        <v>87892</v>
      </c>
      <c r="M143" s="120">
        <v>90744</v>
      </c>
      <c r="N143" s="120">
        <v>93704</v>
      </c>
      <c r="O143" s="120">
        <v>96680</v>
      </c>
      <c r="P143" s="120">
        <v>101528</v>
      </c>
      <c r="Q143" s="120">
        <v>108671</v>
      </c>
      <c r="R143" s="120">
        <v>114688</v>
      </c>
      <c r="S143" s="120">
        <v>118607</v>
      </c>
      <c r="T143" s="120">
        <v>129152</v>
      </c>
      <c r="U143" s="120">
        <v>139077</v>
      </c>
      <c r="V143" s="120">
        <v>147657</v>
      </c>
      <c r="W143" s="120">
        <v>146011</v>
      </c>
      <c r="X143" s="120">
        <v>148200</v>
      </c>
      <c r="Y143" s="120">
        <v>151496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30944</v>
      </c>
      <c r="C145" s="52">
        <v>33988</v>
      </c>
      <c r="D145" s="52">
        <v>37875</v>
      </c>
      <c r="E145" s="52">
        <v>45312</v>
      </c>
      <c r="F145" s="52">
        <v>52735</v>
      </c>
      <c r="G145" s="52">
        <v>59371</v>
      </c>
      <c r="H145" s="52">
        <v>66473</v>
      </c>
      <c r="I145" s="52">
        <v>73610</v>
      </c>
      <c r="J145" s="52">
        <v>80849</v>
      </c>
      <c r="K145" s="52">
        <v>87527</v>
      </c>
      <c r="L145" s="52">
        <v>87892</v>
      </c>
      <c r="M145" s="52">
        <v>90744</v>
      </c>
      <c r="N145" s="52">
        <v>93704</v>
      </c>
      <c r="O145" s="52">
        <v>96680</v>
      </c>
      <c r="P145" s="52">
        <v>101528</v>
      </c>
      <c r="Q145" s="52">
        <v>108671</v>
      </c>
      <c r="R145" s="52">
        <v>114688</v>
      </c>
      <c r="S145" s="52">
        <v>118607</v>
      </c>
      <c r="T145" s="52">
        <v>129152</v>
      </c>
      <c r="U145" s="52">
        <v>139077</v>
      </c>
      <c r="V145" s="52">
        <v>147657</v>
      </c>
      <c r="W145" s="52">
        <v>146011</v>
      </c>
      <c r="X145" s="52">
        <v>148200</v>
      </c>
      <c r="Y145" s="52">
        <v>151496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30628</v>
      </c>
      <c r="C147" s="52">
        <v>30887</v>
      </c>
      <c r="D147" s="52">
        <v>30368</v>
      </c>
      <c r="E147" s="52">
        <v>30252</v>
      </c>
      <c r="F147" s="52">
        <v>32149</v>
      </c>
      <c r="G147" s="52">
        <v>33287</v>
      </c>
      <c r="H147" s="52">
        <v>34847</v>
      </c>
      <c r="I147" s="52">
        <v>37963</v>
      </c>
      <c r="J147" s="52">
        <v>42113</v>
      </c>
      <c r="K147" s="52">
        <v>47231</v>
      </c>
      <c r="L147" s="52">
        <v>50303</v>
      </c>
      <c r="M147" s="52">
        <v>48517</v>
      </c>
      <c r="N147" s="52">
        <v>49578</v>
      </c>
      <c r="O147" s="52">
        <v>50869</v>
      </c>
      <c r="P147" s="52">
        <v>51454</v>
      </c>
      <c r="Q147" s="52">
        <v>56642</v>
      </c>
      <c r="R147" s="52">
        <v>59988</v>
      </c>
      <c r="S147" s="52">
        <v>63512</v>
      </c>
      <c r="T147" s="52">
        <v>67952</v>
      </c>
      <c r="U147" s="52">
        <v>75721</v>
      </c>
      <c r="V147" s="52">
        <v>86068</v>
      </c>
      <c r="W147" s="52">
        <v>99641</v>
      </c>
      <c r="X147" s="52">
        <v>102479</v>
      </c>
      <c r="Y147" s="52">
        <v>105318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30944</v>
      </c>
      <c r="C153" s="52">
        <v>33988</v>
      </c>
      <c r="D153" s="52">
        <v>36184</v>
      </c>
      <c r="E153" s="52">
        <v>42829</v>
      </c>
      <c r="F153" s="52">
        <v>49982</v>
      </c>
      <c r="G153" s="52">
        <v>55799</v>
      </c>
      <c r="H153" s="52">
        <v>62126</v>
      </c>
      <c r="I153" s="52">
        <v>67609</v>
      </c>
      <c r="J153" s="52">
        <v>73148</v>
      </c>
      <c r="K153" s="52">
        <v>68236</v>
      </c>
      <c r="L153" s="52">
        <v>58241</v>
      </c>
      <c r="M153" s="52">
        <v>56334</v>
      </c>
      <c r="N153" s="52">
        <v>54596</v>
      </c>
      <c r="O153" s="52">
        <v>57417</v>
      </c>
      <c r="P153" s="52">
        <v>59670</v>
      </c>
      <c r="Q153" s="52">
        <v>65309</v>
      </c>
      <c r="R153" s="52">
        <v>68387</v>
      </c>
      <c r="S153" s="52">
        <v>72214</v>
      </c>
      <c r="T153" s="52">
        <v>80778</v>
      </c>
      <c r="U153" s="52">
        <v>92313</v>
      </c>
      <c r="V153" s="52">
        <v>102195</v>
      </c>
      <c r="W153" s="52">
        <v>108121</v>
      </c>
      <c r="X153" s="52">
        <v>108470</v>
      </c>
      <c r="Y153" s="52">
        <v>114958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1691</v>
      </c>
      <c r="E154" s="52">
        <v>2483</v>
      </c>
      <c r="F154" s="52">
        <v>2753</v>
      </c>
      <c r="G154" s="52">
        <v>3572</v>
      </c>
      <c r="H154" s="52">
        <v>4347</v>
      </c>
      <c r="I154" s="52">
        <v>6001</v>
      </c>
      <c r="J154" s="52">
        <v>7701</v>
      </c>
      <c r="K154" s="52">
        <v>19291</v>
      </c>
      <c r="L154" s="52">
        <v>29651</v>
      </c>
      <c r="M154" s="52">
        <v>34410</v>
      </c>
      <c r="N154" s="52">
        <v>39108</v>
      </c>
      <c r="O154" s="52">
        <v>39263</v>
      </c>
      <c r="P154" s="52">
        <v>41858</v>
      </c>
      <c r="Q154" s="52">
        <v>43362</v>
      </c>
      <c r="R154" s="52">
        <v>46301</v>
      </c>
      <c r="S154" s="52">
        <v>46393</v>
      </c>
      <c r="T154" s="52">
        <v>48374</v>
      </c>
      <c r="U154" s="52">
        <v>46764</v>
      </c>
      <c r="V154" s="52">
        <v>45462</v>
      </c>
      <c r="W154" s="52">
        <v>37890</v>
      </c>
      <c r="X154" s="52">
        <v>39730</v>
      </c>
      <c r="Y154" s="52">
        <v>36538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25078</v>
      </c>
      <c r="C158" s="52">
        <v>27505</v>
      </c>
      <c r="D158" s="52">
        <v>28996</v>
      </c>
      <c r="E158" s="52">
        <v>33095</v>
      </c>
      <c r="F158" s="52">
        <v>38357</v>
      </c>
      <c r="G158" s="52">
        <v>43702</v>
      </c>
      <c r="H158" s="52">
        <v>50180</v>
      </c>
      <c r="I158" s="52">
        <v>58011</v>
      </c>
      <c r="J158" s="52">
        <v>65802</v>
      </c>
      <c r="K158" s="52">
        <v>71204</v>
      </c>
      <c r="L158" s="52">
        <v>70219</v>
      </c>
      <c r="M158" s="52">
        <v>71234</v>
      </c>
      <c r="N158" s="52">
        <v>74187</v>
      </c>
      <c r="O158" s="52">
        <v>74633</v>
      </c>
      <c r="P158" s="52">
        <v>74955</v>
      </c>
      <c r="Q158" s="52">
        <v>78582</v>
      </c>
      <c r="R158" s="52">
        <v>83389</v>
      </c>
      <c r="S158" s="52">
        <v>89658</v>
      </c>
      <c r="T158" s="52">
        <v>98391</v>
      </c>
      <c r="U158" s="52">
        <v>105773</v>
      </c>
      <c r="V158" s="52">
        <v>108903</v>
      </c>
      <c r="W158" s="52">
        <v>106141</v>
      </c>
      <c r="X158" s="52">
        <v>104972</v>
      </c>
      <c r="Y158" s="52">
        <v>101891</v>
      </c>
      <c r="DA158" s="63" t="s">
        <v>1126</v>
      </c>
    </row>
    <row r="159" spans="1:105" ht="12" customHeight="1" x14ac:dyDescent="0.25">
      <c r="A159" s="109" t="s">
        <v>120</v>
      </c>
      <c r="B159" s="36">
        <v>5866</v>
      </c>
      <c r="C159" s="36">
        <v>6483</v>
      </c>
      <c r="D159" s="36">
        <v>8879</v>
      </c>
      <c r="E159" s="36">
        <v>12217</v>
      </c>
      <c r="F159" s="36">
        <v>14378</v>
      </c>
      <c r="G159" s="36">
        <v>15669</v>
      </c>
      <c r="H159" s="36">
        <v>16293</v>
      </c>
      <c r="I159" s="36">
        <v>15599</v>
      </c>
      <c r="J159" s="36">
        <v>15047</v>
      </c>
      <c r="K159" s="36">
        <v>16323</v>
      </c>
      <c r="L159" s="36">
        <v>17673</v>
      </c>
      <c r="M159" s="36">
        <v>19510</v>
      </c>
      <c r="N159" s="36">
        <v>19517</v>
      </c>
      <c r="O159" s="36">
        <v>22047</v>
      </c>
      <c r="P159" s="36">
        <v>26573</v>
      </c>
      <c r="Q159" s="36">
        <v>30089</v>
      </c>
      <c r="R159" s="36">
        <v>31299</v>
      </c>
      <c r="S159" s="36">
        <v>28949</v>
      </c>
      <c r="T159" s="36">
        <v>30761</v>
      </c>
      <c r="U159" s="36">
        <v>33304</v>
      </c>
      <c r="V159" s="36">
        <v>38754</v>
      </c>
      <c r="W159" s="36">
        <v>39870</v>
      </c>
      <c r="X159" s="36">
        <v>43228</v>
      </c>
      <c r="Y159" s="36">
        <v>49605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9519</v>
      </c>
      <c r="C161" s="120">
        <v>9803</v>
      </c>
      <c r="D161" s="120">
        <v>10419</v>
      </c>
      <c r="E161" s="120">
        <v>11016</v>
      </c>
      <c r="F161" s="120">
        <v>12283</v>
      </c>
      <c r="G161" s="120">
        <v>13500</v>
      </c>
      <c r="H161" s="120">
        <v>15075</v>
      </c>
      <c r="I161" s="120">
        <v>15846</v>
      </c>
      <c r="J161" s="120">
        <v>16586</v>
      </c>
      <c r="K161" s="120">
        <v>15724</v>
      </c>
      <c r="L161" s="120">
        <v>14098</v>
      </c>
      <c r="M161" s="120">
        <v>12531</v>
      </c>
      <c r="N161" s="120">
        <v>10530</v>
      </c>
      <c r="O161" s="120">
        <v>10089</v>
      </c>
      <c r="P161" s="120">
        <v>9556</v>
      </c>
      <c r="Q161" s="120">
        <v>11557</v>
      </c>
      <c r="R161" s="120">
        <v>16879</v>
      </c>
      <c r="S161" s="120">
        <v>24648</v>
      </c>
      <c r="T161" s="120">
        <v>30676</v>
      </c>
      <c r="U161" s="120">
        <v>33152</v>
      </c>
      <c r="V161" s="120">
        <v>37630</v>
      </c>
      <c r="W161" s="120">
        <v>43033</v>
      </c>
      <c r="X161" s="120">
        <v>45591</v>
      </c>
      <c r="Y161" s="120">
        <v>55137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9519</v>
      </c>
      <c r="C163" s="52">
        <v>9803</v>
      </c>
      <c r="D163" s="52">
        <v>10419</v>
      </c>
      <c r="E163" s="52">
        <v>11016</v>
      </c>
      <c r="F163" s="52">
        <v>12283</v>
      </c>
      <c r="G163" s="52">
        <v>13500</v>
      </c>
      <c r="H163" s="52">
        <v>15075</v>
      </c>
      <c r="I163" s="52">
        <v>15846</v>
      </c>
      <c r="J163" s="52">
        <v>16586</v>
      </c>
      <c r="K163" s="52">
        <v>15724</v>
      </c>
      <c r="L163" s="52">
        <v>14098</v>
      </c>
      <c r="M163" s="52">
        <v>12531</v>
      </c>
      <c r="N163" s="52">
        <v>10530</v>
      </c>
      <c r="O163" s="52">
        <v>10089</v>
      </c>
      <c r="P163" s="52">
        <v>9556</v>
      </c>
      <c r="Q163" s="52">
        <v>11557</v>
      </c>
      <c r="R163" s="52">
        <v>16879</v>
      </c>
      <c r="S163" s="52">
        <v>24648</v>
      </c>
      <c r="T163" s="52">
        <v>30676</v>
      </c>
      <c r="U163" s="52">
        <v>33152</v>
      </c>
      <c r="V163" s="52">
        <v>37630</v>
      </c>
      <c r="W163" s="52">
        <v>43033</v>
      </c>
      <c r="X163" s="52">
        <v>45591</v>
      </c>
      <c r="Y163" s="52">
        <v>55137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4711</v>
      </c>
      <c r="C165" s="52">
        <v>5762</v>
      </c>
      <c r="D165" s="52">
        <v>6012</v>
      </c>
      <c r="E165" s="52">
        <v>6072</v>
      </c>
      <c r="F165" s="52">
        <v>6199</v>
      </c>
      <c r="G165" s="52">
        <v>6390</v>
      </c>
      <c r="H165" s="52">
        <v>6563</v>
      </c>
      <c r="I165" s="52">
        <v>6940</v>
      </c>
      <c r="J165" s="52">
        <v>7080</v>
      </c>
      <c r="K165" s="52">
        <v>6903</v>
      </c>
      <c r="L165" s="52">
        <v>6241</v>
      </c>
      <c r="M165" s="52">
        <v>5506</v>
      </c>
      <c r="N165" s="52">
        <v>4751</v>
      </c>
      <c r="O165" s="52">
        <v>3823</v>
      </c>
      <c r="P165" s="52">
        <v>3212</v>
      </c>
      <c r="Q165" s="52">
        <v>2987</v>
      </c>
      <c r="R165" s="52">
        <v>4273</v>
      </c>
      <c r="S165" s="52">
        <v>8436</v>
      </c>
      <c r="T165" s="52">
        <v>12669</v>
      </c>
      <c r="U165" s="52">
        <v>15494</v>
      </c>
      <c r="V165" s="52">
        <v>18460</v>
      </c>
      <c r="W165" s="52">
        <v>25523</v>
      </c>
      <c r="X165" s="52">
        <v>28598</v>
      </c>
      <c r="Y165" s="52">
        <v>29207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9519</v>
      </c>
      <c r="C171" s="52">
        <v>9803</v>
      </c>
      <c r="D171" s="52">
        <v>10012</v>
      </c>
      <c r="E171" s="52">
        <v>10474</v>
      </c>
      <c r="F171" s="52">
        <v>11682</v>
      </c>
      <c r="G171" s="52">
        <v>12709</v>
      </c>
      <c r="H171" s="52">
        <v>14083</v>
      </c>
      <c r="I171" s="52">
        <v>14590</v>
      </c>
      <c r="J171" s="52">
        <v>15087</v>
      </c>
      <c r="K171" s="52">
        <v>13402</v>
      </c>
      <c r="L171" s="52">
        <v>11052</v>
      </c>
      <c r="M171" s="52">
        <v>9284</v>
      </c>
      <c r="N171" s="52">
        <v>7215</v>
      </c>
      <c r="O171" s="52">
        <v>6706</v>
      </c>
      <c r="P171" s="52">
        <v>6008</v>
      </c>
      <c r="Q171" s="52">
        <v>7307</v>
      </c>
      <c r="R171" s="52">
        <v>9947</v>
      </c>
      <c r="S171" s="52">
        <v>14129</v>
      </c>
      <c r="T171" s="52">
        <v>18064</v>
      </c>
      <c r="U171" s="52">
        <v>20509</v>
      </c>
      <c r="V171" s="52">
        <v>24666</v>
      </c>
      <c r="W171" s="52">
        <v>31739</v>
      </c>
      <c r="X171" s="52">
        <v>33218</v>
      </c>
      <c r="Y171" s="52">
        <v>42305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407</v>
      </c>
      <c r="E172" s="52">
        <v>542</v>
      </c>
      <c r="F172" s="52">
        <v>601</v>
      </c>
      <c r="G172" s="52">
        <v>791</v>
      </c>
      <c r="H172" s="52">
        <v>992</v>
      </c>
      <c r="I172" s="52">
        <v>1256</v>
      </c>
      <c r="J172" s="52">
        <v>1499</v>
      </c>
      <c r="K172" s="52">
        <v>2322</v>
      </c>
      <c r="L172" s="52">
        <v>3046</v>
      </c>
      <c r="M172" s="52">
        <v>3247</v>
      </c>
      <c r="N172" s="52">
        <v>3315</v>
      </c>
      <c r="O172" s="52">
        <v>3383</v>
      </c>
      <c r="P172" s="52">
        <v>3548</v>
      </c>
      <c r="Q172" s="52">
        <v>4250</v>
      </c>
      <c r="R172" s="52">
        <v>6932</v>
      </c>
      <c r="S172" s="52">
        <v>10519</v>
      </c>
      <c r="T172" s="52">
        <v>12612</v>
      </c>
      <c r="U172" s="52">
        <v>12643</v>
      </c>
      <c r="V172" s="52">
        <v>12964</v>
      </c>
      <c r="W172" s="52">
        <v>11294</v>
      </c>
      <c r="X172" s="52">
        <v>12373</v>
      </c>
      <c r="Y172" s="52">
        <v>12832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7715</v>
      </c>
      <c r="C176" s="52">
        <v>7936</v>
      </c>
      <c r="D176" s="52">
        <v>8036</v>
      </c>
      <c r="E176" s="52">
        <v>8192</v>
      </c>
      <c r="F176" s="52">
        <v>9047</v>
      </c>
      <c r="G176" s="52">
        <v>10023</v>
      </c>
      <c r="H176" s="52">
        <v>11473</v>
      </c>
      <c r="I176" s="52">
        <v>12462</v>
      </c>
      <c r="J176" s="52">
        <v>13415</v>
      </c>
      <c r="K176" s="52">
        <v>12818</v>
      </c>
      <c r="L176" s="52">
        <v>11508</v>
      </c>
      <c r="M176" s="52">
        <v>10204</v>
      </c>
      <c r="N176" s="52">
        <v>8626</v>
      </c>
      <c r="O176" s="52">
        <v>8000</v>
      </c>
      <c r="P176" s="52">
        <v>7189</v>
      </c>
      <c r="Q176" s="52">
        <v>8386</v>
      </c>
      <c r="R176" s="52">
        <v>12519</v>
      </c>
      <c r="S176" s="52">
        <v>19710</v>
      </c>
      <c r="T176" s="52">
        <v>24338</v>
      </c>
      <c r="U176" s="52">
        <v>26155</v>
      </c>
      <c r="V176" s="52">
        <v>28665</v>
      </c>
      <c r="W176" s="52">
        <v>31666</v>
      </c>
      <c r="X176" s="52">
        <v>32478</v>
      </c>
      <c r="Y176" s="52">
        <v>36192</v>
      </c>
      <c r="DA176" s="63" t="s">
        <v>1134</v>
      </c>
    </row>
    <row r="177" spans="1:105" ht="12" customHeight="1" x14ac:dyDescent="0.25">
      <c r="A177" s="109" t="s">
        <v>120</v>
      </c>
      <c r="B177" s="36">
        <v>1804</v>
      </c>
      <c r="C177" s="36">
        <v>1867</v>
      </c>
      <c r="D177" s="36">
        <v>2383</v>
      </c>
      <c r="E177" s="36">
        <v>2824</v>
      </c>
      <c r="F177" s="36">
        <v>3236</v>
      </c>
      <c r="G177" s="36">
        <v>3477</v>
      </c>
      <c r="H177" s="36">
        <v>3602</v>
      </c>
      <c r="I177" s="36">
        <v>3384</v>
      </c>
      <c r="J177" s="36">
        <v>3171</v>
      </c>
      <c r="K177" s="36">
        <v>2906</v>
      </c>
      <c r="L177" s="36">
        <v>2590</v>
      </c>
      <c r="M177" s="36">
        <v>2327</v>
      </c>
      <c r="N177" s="36">
        <v>1904</v>
      </c>
      <c r="O177" s="36">
        <v>2089</v>
      </c>
      <c r="P177" s="36">
        <v>2367</v>
      </c>
      <c r="Q177" s="36">
        <v>3171</v>
      </c>
      <c r="R177" s="36">
        <v>4360</v>
      </c>
      <c r="S177" s="36">
        <v>4938</v>
      </c>
      <c r="T177" s="36">
        <v>6338</v>
      </c>
      <c r="U177" s="36">
        <v>6997</v>
      </c>
      <c r="V177" s="36">
        <v>8965</v>
      </c>
      <c r="W177" s="36">
        <v>11367</v>
      </c>
      <c r="X177" s="36">
        <v>13113</v>
      </c>
      <c r="Y177" s="36">
        <v>18945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6938</v>
      </c>
      <c r="D26" s="52">
        <v>6939</v>
      </c>
      <c r="E26" s="52">
        <v>6947</v>
      </c>
      <c r="F26" s="52">
        <v>7321</v>
      </c>
      <c r="G26" s="52">
        <v>6660</v>
      </c>
      <c r="H26" s="52">
        <v>7057</v>
      </c>
      <c r="I26" s="52">
        <v>7126</v>
      </c>
      <c r="J26" s="52">
        <v>7210</v>
      </c>
      <c r="K26" s="52">
        <v>7314</v>
      </c>
      <c r="L26" s="52">
        <v>7432</v>
      </c>
      <c r="M26" s="52">
        <v>7584</v>
      </c>
      <c r="N26" s="52">
        <v>7757</v>
      </c>
      <c r="O26" s="52">
        <v>6586</v>
      </c>
      <c r="P26" s="52">
        <v>1304</v>
      </c>
      <c r="Q26" s="52">
        <v>1625</v>
      </c>
      <c r="R26" s="52">
        <v>5941</v>
      </c>
      <c r="S26" s="52">
        <v>5271</v>
      </c>
      <c r="T26" s="52">
        <v>8663</v>
      </c>
      <c r="U26" s="52">
        <v>2042</v>
      </c>
      <c r="V26" s="52">
        <v>367</v>
      </c>
      <c r="W26" s="52">
        <v>467</v>
      </c>
      <c r="X26" s="52">
        <v>247</v>
      </c>
      <c r="Y26" s="52">
        <v>1156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1373</v>
      </c>
      <c r="D29" s="52">
        <v>1383</v>
      </c>
      <c r="E29" s="52">
        <v>1440</v>
      </c>
      <c r="F29" s="52">
        <v>1586</v>
      </c>
      <c r="G29" s="52">
        <v>1830</v>
      </c>
      <c r="H29" s="52">
        <v>2195</v>
      </c>
      <c r="I29" s="52">
        <v>1865</v>
      </c>
      <c r="J29" s="52">
        <v>1940</v>
      </c>
      <c r="K29" s="52">
        <v>2709</v>
      </c>
      <c r="L29" s="52">
        <v>1680</v>
      </c>
      <c r="M29" s="52">
        <v>1099</v>
      </c>
      <c r="N29" s="52">
        <v>1159</v>
      </c>
      <c r="O29" s="52">
        <v>1520</v>
      </c>
      <c r="P29" s="52">
        <v>291</v>
      </c>
      <c r="Q29" s="52">
        <v>472</v>
      </c>
      <c r="R29" s="52">
        <v>913</v>
      </c>
      <c r="S29" s="52">
        <v>1655</v>
      </c>
      <c r="T29" s="52">
        <v>2366</v>
      </c>
      <c r="U29" s="52">
        <v>1434</v>
      </c>
      <c r="V29" s="52">
        <v>1414</v>
      </c>
      <c r="W29" s="52">
        <v>1411</v>
      </c>
      <c r="X29" s="52">
        <v>742</v>
      </c>
      <c r="Y29" s="52">
        <v>305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13876</v>
      </c>
      <c r="D35" s="52">
        <v>13899</v>
      </c>
      <c r="E35" s="52">
        <v>14060</v>
      </c>
      <c r="F35" s="52">
        <v>14466</v>
      </c>
      <c r="G35" s="52">
        <v>15205</v>
      </c>
      <c r="H35" s="52">
        <v>16369</v>
      </c>
      <c r="I35" s="52">
        <v>9725</v>
      </c>
      <c r="J35" s="52">
        <v>8514</v>
      </c>
      <c r="K35" s="52">
        <v>9313</v>
      </c>
      <c r="L35" s="52">
        <v>8032</v>
      </c>
      <c r="M35" s="52">
        <v>7371</v>
      </c>
      <c r="N35" s="52">
        <v>7431</v>
      </c>
      <c r="O35" s="52">
        <v>6428</v>
      </c>
      <c r="P35" s="52">
        <v>1831</v>
      </c>
      <c r="Q35" s="52">
        <v>2361</v>
      </c>
      <c r="R35" s="52">
        <v>3733</v>
      </c>
      <c r="S35" s="52">
        <v>3186</v>
      </c>
      <c r="T35" s="52">
        <v>5238</v>
      </c>
      <c r="U35" s="52">
        <v>2703</v>
      </c>
      <c r="V35" s="52">
        <v>2506</v>
      </c>
      <c r="W35" s="52">
        <v>2733</v>
      </c>
      <c r="X35" s="52">
        <v>1107</v>
      </c>
      <c r="Y35" s="52">
        <v>1309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5</v>
      </c>
      <c r="F36" s="52">
        <v>31</v>
      </c>
      <c r="G36" s="52">
        <v>90</v>
      </c>
      <c r="H36" s="52">
        <v>185</v>
      </c>
      <c r="I36" s="52">
        <v>319</v>
      </c>
      <c r="J36" s="52">
        <v>666</v>
      </c>
      <c r="K36" s="52">
        <v>746</v>
      </c>
      <c r="L36" s="52">
        <v>1078</v>
      </c>
      <c r="M36" s="52">
        <v>635</v>
      </c>
      <c r="N36" s="52">
        <v>777</v>
      </c>
      <c r="O36" s="52">
        <v>1076</v>
      </c>
      <c r="P36" s="52">
        <v>1176</v>
      </c>
      <c r="Q36" s="52">
        <v>1912</v>
      </c>
      <c r="R36" s="52">
        <v>3184</v>
      </c>
      <c r="S36" s="52">
        <v>3719</v>
      </c>
      <c r="T36" s="52">
        <v>3730</v>
      </c>
      <c r="U36" s="52">
        <v>1426</v>
      </c>
      <c r="V36" s="52">
        <v>1225</v>
      </c>
      <c r="W36" s="52">
        <v>794</v>
      </c>
      <c r="X36" s="52">
        <v>483</v>
      </c>
      <c r="Y36" s="52">
        <v>524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11246</v>
      </c>
      <c r="D40" s="52">
        <v>11264</v>
      </c>
      <c r="E40" s="52">
        <v>11392</v>
      </c>
      <c r="F40" s="52">
        <v>11716</v>
      </c>
      <c r="G40" s="52">
        <v>12291</v>
      </c>
      <c r="H40" s="52">
        <v>13197</v>
      </c>
      <c r="I40" s="52">
        <v>7762</v>
      </c>
      <c r="J40" s="52">
        <v>6764</v>
      </c>
      <c r="K40" s="52">
        <v>7379</v>
      </c>
      <c r="L40" s="52">
        <v>6357</v>
      </c>
      <c r="M40" s="52">
        <v>6096</v>
      </c>
      <c r="N40" s="52">
        <v>6669</v>
      </c>
      <c r="O40" s="52">
        <v>6310</v>
      </c>
      <c r="P40" s="52">
        <v>2477</v>
      </c>
      <c r="Q40" s="52">
        <v>3432</v>
      </c>
      <c r="R40" s="52">
        <v>5289</v>
      </c>
      <c r="S40" s="52">
        <v>5024</v>
      </c>
      <c r="T40" s="52">
        <v>6538</v>
      </c>
      <c r="U40" s="52">
        <v>3067</v>
      </c>
      <c r="V40" s="52">
        <v>3021</v>
      </c>
      <c r="W40" s="52">
        <v>2434</v>
      </c>
      <c r="X40" s="52">
        <v>1121</v>
      </c>
      <c r="Y40" s="52">
        <v>1362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2630</v>
      </c>
      <c r="D41" s="36">
        <v>2636</v>
      </c>
      <c r="E41" s="36">
        <v>2669</v>
      </c>
      <c r="F41" s="36">
        <v>2783</v>
      </c>
      <c r="G41" s="36">
        <v>3003</v>
      </c>
      <c r="H41" s="36">
        <v>3357</v>
      </c>
      <c r="I41" s="36">
        <v>2282</v>
      </c>
      <c r="J41" s="36">
        <v>2416</v>
      </c>
      <c r="K41" s="36">
        <v>2684</v>
      </c>
      <c r="L41" s="36">
        <v>2752</v>
      </c>
      <c r="M41" s="36">
        <v>1909</v>
      </c>
      <c r="N41" s="36">
        <v>1529</v>
      </c>
      <c r="O41" s="36">
        <v>1194</v>
      </c>
      <c r="P41" s="36">
        <v>539</v>
      </c>
      <c r="Q41" s="36">
        <v>839</v>
      </c>
      <c r="R41" s="36">
        <v>1630</v>
      </c>
      <c r="S41" s="36">
        <v>1881</v>
      </c>
      <c r="T41" s="36">
        <v>2425</v>
      </c>
      <c r="U41" s="36">
        <v>1062</v>
      </c>
      <c r="V41" s="36">
        <v>718</v>
      </c>
      <c r="W41" s="36">
        <v>1003</v>
      </c>
      <c r="X41" s="36">
        <v>528</v>
      </c>
      <c r="Y41" s="36">
        <v>489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422</v>
      </c>
      <c r="D45" s="52">
        <v>947</v>
      </c>
      <c r="E45" s="52">
        <v>646</v>
      </c>
      <c r="F45" s="52">
        <v>283</v>
      </c>
      <c r="G45" s="52">
        <v>124</v>
      </c>
      <c r="H45" s="52">
        <v>125</v>
      </c>
      <c r="I45" s="52">
        <v>422</v>
      </c>
      <c r="J45" s="52">
        <v>422</v>
      </c>
      <c r="K45" s="52">
        <v>423</v>
      </c>
      <c r="L45" s="52">
        <v>425</v>
      </c>
      <c r="M45" s="52">
        <v>429</v>
      </c>
      <c r="N45" s="52">
        <v>434</v>
      </c>
      <c r="O45" s="52">
        <v>364</v>
      </c>
      <c r="P45" s="52">
        <v>64</v>
      </c>
      <c r="Q45" s="52">
        <v>185</v>
      </c>
      <c r="R45" s="52">
        <v>206</v>
      </c>
      <c r="S45" s="52">
        <v>521</v>
      </c>
      <c r="T45" s="52">
        <v>609</v>
      </c>
      <c r="U45" s="52">
        <v>394</v>
      </c>
      <c r="V45" s="52">
        <v>197</v>
      </c>
      <c r="W45" s="52">
        <v>50</v>
      </c>
      <c r="X45" s="52">
        <v>20</v>
      </c>
      <c r="Y45" s="52">
        <v>15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83</v>
      </c>
      <c r="D48" s="52">
        <v>84</v>
      </c>
      <c r="E48" s="52">
        <v>87</v>
      </c>
      <c r="F48" s="52">
        <v>95</v>
      </c>
      <c r="G48" s="52">
        <v>106</v>
      </c>
      <c r="H48" s="52">
        <v>126</v>
      </c>
      <c r="I48" s="52">
        <v>97</v>
      </c>
      <c r="J48" s="52">
        <v>94</v>
      </c>
      <c r="K48" s="52">
        <v>131</v>
      </c>
      <c r="L48" s="52">
        <v>63</v>
      </c>
      <c r="M48" s="52">
        <v>34</v>
      </c>
      <c r="N48" s="52">
        <v>82</v>
      </c>
      <c r="O48" s="52">
        <v>102</v>
      </c>
      <c r="P48" s="52">
        <v>43</v>
      </c>
      <c r="Q48" s="52">
        <v>74</v>
      </c>
      <c r="R48" s="52">
        <v>99</v>
      </c>
      <c r="S48" s="52">
        <v>173</v>
      </c>
      <c r="T48" s="52">
        <v>174</v>
      </c>
      <c r="U48" s="52">
        <v>120</v>
      </c>
      <c r="V48" s="52">
        <v>53</v>
      </c>
      <c r="W48" s="52">
        <v>22</v>
      </c>
      <c r="X48" s="52">
        <v>16</v>
      </c>
      <c r="Y48" s="52">
        <v>3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844</v>
      </c>
      <c r="D54" s="52">
        <v>947</v>
      </c>
      <c r="E54" s="52">
        <v>763</v>
      </c>
      <c r="F54" s="52">
        <v>858</v>
      </c>
      <c r="G54" s="52">
        <v>879</v>
      </c>
      <c r="H54" s="52">
        <v>906</v>
      </c>
      <c r="I54" s="52">
        <v>456</v>
      </c>
      <c r="J54" s="52">
        <v>417</v>
      </c>
      <c r="K54" s="52">
        <v>429</v>
      </c>
      <c r="L54" s="52">
        <v>420</v>
      </c>
      <c r="M54" s="52">
        <v>441</v>
      </c>
      <c r="N54" s="52">
        <v>480</v>
      </c>
      <c r="O54" s="52">
        <v>446</v>
      </c>
      <c r="P54" s="52">
        <v>198</v>
      </c>
      <c r="Q54" s="52">
        <v>298</v>
      </c>
      <c r="R54" s="52">
        <v>260</v>
      </c>
      <c r="S54" s="52">
        <v>308</v>
      </c>
      <c r="T54" s="52">
        <v>384</v>
      </c>
      <c r="U54" s="52">
        <v>283</v>
      </c>
      <c r="V54" s="52">
        <v>155</v>
      </c>
      <c r="W54" s="52">
        <v>60</v>
      </c>
      <c r="X54" s="52">
        <v>20</v>
      </c>
      <c r="Y54" s="52">
        <v>27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3</v>
      </c>
      <c r="J55" s="52">
        <v>17</v>
      </c>
      <c r="K55" s="52">
        <v>17</v>
      </c>
      <c r="L55" s="52">
        <v>27</v>
      </c>
      <c r="M55" s="52">
        <v>37</v>
      </c>
      <c r="N55" s="52">
        <v>51</v>
      </c>
      <c r="O55" s="52">
        <v>75</v>
      </c>
      <c r="P55" s="52">
        <v>93</v>
      </c>
      <c r="Q55" s="52">
        <v>140</v>
      </c>
      <c r="R55" s="52">
        <v>177</v>
      </c>
      <c r="S55" s="52">
        <v>284</v>
      </c>
      <c r="T55" s="52">
        <v>241</v>
      </c>
      <c r="U55" s="52">
        <v>144</v>
      </c>
      <c r="V55" s="52">
        <v>70</v>
      </c>
      <c r="W55" s="52">
        <v>18</v>
      </c>
      <c r="X55" s="52">
        <v>8</v>
      </c>
      <c r="Y55" s="52">
        <v>7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684</v>
      </c>
      <c r="D59" s="52">
        <v>768</v>
      </c>
      <c r="E59" s="52">
        <v>618</v>
      </c>
      <c r="F59" s="52">
        <v>696</v>
      </c>
      <c r="G59" s="52">
        <v>711</v>
      </c>
      <c r="H59" s="52">
        <v>734</v>
      </c>
      <c r="I59" s="52">
        <v>366</v>
      </c>
      <c r="J59" s="52">
        <v>344</v>
      </c>
      <c r="K59" s="52">
        <v>356</v>
      </c>
      <c r="L59" s="52">
        <v>360</v>
      </c>
      <c r="M59" s="52">
        <v>384</v>
      </c>
      <c r="N59" s="52">
        <v>437</v>
      </c>
      <c r="O59" s="52">
        <v>440</v>
      </c>
      <c r="P59" s="52">
        <v>251</v>
      </c>
      <c r="Q59" s="52">
        <v>372</v>
      </c>
      <c r="R59" s="52">
        <v>348</v>
      </c>
      <c r="S59" s="52">
        <v>447</v>
      </c>
      <c r="T59" s="52">
        <v>460</v>
      </c>
      <c r="U59" s="52">
        <v>317</v>
      </c>
      <c r="V59" s="52">
        <v>179</v>
      </c>
      <c r="W59" s="52">
        <v>49</v>
      </c>
      <c r="X59" s="52">
        <v>26</v>
      </c>
      <c r="Y59" s="52">
        <v>23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160</v>
      </c>
      <c r="D60" s="36">
        <v>180</v>
      </c>
      <c r="E60" s="36">
        <v>144</v>
      </c>
      <c r="F60" s="36">
        <v>162</v>
      </c>
      <c r="G60" s="36">
        <v>167</v>
      </c>
      <c r="H60" s="36">
        <v>174</v>
      </c>
      <c r="I60" s="36">
        <v>91</v>
      </c>
      <c r="J60" s="36">
        <v>89</v>
      </c>
      <c r="K60" s="36">
        <v>88</v>
      </c>
      <c r="L60" s="36">
        <v>88</v>
      </c>
      <c r="M60" s="36">
        <v>93</v>
      </c>
      <c r="N60" s="36">
        <v>95</v>
      </c>
      <c r="O60" s="36">
        <v>83</v>
      </c>
      <c r="P60" s="36">
        <v>38</v>
      </c>
      <c r="Q60" s="36">
        <v>64</v>
      </c>
      <c r="R60" s="36">
        <v>82</v>
      </c>
      <c r="S60" s="36">
        <v>147</v>
      </c>
      <c r="T60" s="36">
        <v>168</v>
      </c>
      <c r="U60" s="36">
        <v>108</v>
      </c>
      <c r="V60" s="36">
        <v>53</v>
      </c>
      <c r="W60" s="36">
        <v>26</v>
      </c>
      <c r="X60" s="36">
        <v>9</v>
      </c>
      <c r="Y60" s="36">
        <v>10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2</v>
      </c>
      <c r="N83" s="52">
        <v>15</v>
      </c>
      <c r="O83" s="52">
        <v>49</v>
      </c>
      <c r="P83" s="52">
        <v>99</v>
      </c>
      <c r="Q83" s="52">
        <v>439</v>
      </c>
      <c r="R83" s="52">
        <v>49</v>
      </c>
      <c r="S83" s="52">
        <v>522</v>
      </c>
      <c r="T83" s="52">
        <v>370</v>
      </c>
      <c r="U83" s="52">
        <v>678</v>
      </c>
      <c r="V83" s="52">
        <v>1514</v>
      </c>
      <c r="W83" s="52">
        <v>1929</v>
      </c>
      <c r="X83" s="52">
        <v>2800</v>
      </c>
      <c r="Y83" s="52">
        <v>1875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1</v>
      </c>
      <c r="N86" s="52">
        <v>14</v>
      </c>
      <c r="O86" s="52">
        <v>63</v>
      </c>
      <c r="P86" s="52">
        <v>167</v>
      </c>
      <c r="Q86" s="52">
        <v>332</v>
      </c>
      <c r="R86" s="52">
        <v>560</v>
      </c>
      <c r="S86" s="52">
        <v>863</v>
      </c>
      <c r="T86" s="52">
        <v>1229</v>
      </c>
      <c r="U86" s="52">
        <v>1457</v>
      </c>
      <c r="V86" s="52">
        <v>572</v>
      </c>
      <c r="W86" s="52">
        <v>348</v>
      </c>
      <c r="X86" s="52">
        <v>160</v>
      </c>
      <c r="Y86" s="52">
        <v>192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8</v>
      </c>
      <c r="O96" s="52">
        <v>36</v>
      </c>
      <c r="P96" s="52">
        <v>108</v>
      </c>
      <c r="Q96" s="52">
        <v>238</v>
      </c>
      <c r="R96" s="52">
        <v>389</v>
      </c>
      <c r="S96" s="52">
        <v>638</v>
      </c>
      <c r="T96" s="52">
        <v>963</v>
      </c>
      <c r="U96" s="52">
        <v>1365</v>
      </c>
      <c r="V96" s="52">
        <v>1402</v>
      </c>
      <c r="W96" s="52">
        <v>1290</v>
      </c>
      <c r="X96" s="52">
        <v>1952</v>
      </c>
      <c r="Y96" s="52">
        <v>1238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17</v>
      </c>
      <c r="N97" s="52">
        <v>125</v>
      </c>
      <c r="O97" s="52">
        <v>348</v>
      </c>
      <c r="P97" s="52">
        <v>700</v>
      </c>
      <c r="Q97" s="52">
        <v>1180</v>
      </c>
      <c r="R97" s="52">
        <v>1790</v>
      </c>
      <c r="S97" s="52">
        <v>2547</v>
      </c>
      <c r="T97" s="52">
        <v>3449</v>
      </c>
      <c r="U97" s="52">
        <v>788</v>
      </c>
      <c r="V97" s="52">
        <v>802</v>
      </c>
      <c r="W97" s="52">
        <v>865</v>
      </c>
      <c r="X97" s="52">
        <v>1004</v>
      </c>
      <c r="Y97" s="52">
        <v>667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10</v>
      </c>
      <c r="N102" s="52">
        <v>82</v>
      </c>
      <c r="O102" s="52">
        <v>243</v>
      </c>
      <c r="P102" s="52">
        <v>511</v>
      </c>
      <c r="Q102" s="52">
        <v>911</v>
      </c>
      <c r="R102" s="52">
        <v>1395</v>
      </c>
      <c r="S102" s="52">
        <v>2068</v>
      </c>
      <c r="T102" s="52">
        <v>2867</v>
      </c>
      <c r="U102" s="52">
        <v>1601</v>
      </c>
      <c r="V102" s="52">
        <v>1736</v>
      </c>
      <c r="W102" s="52">
        <v>1603</v>
      </c>
      <c r="X102" s="52">
        <v>2229</v>
      </c>
      <c r="Y102" s="52">
        <v>1471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7</v>
      </c>
      <c r="N103" s="36">
        <v>50</v>
      </c>
      <c r="O103" s="36">
        <v>145</v>
      </c>
      <c r="P103" s="36">
        <v>295</v>
      </c>
      <c r="Q103" s="36">
        <v>508</v>
      </c>
      <c r="R103" s="36">
        <v>778</v>
      </c>
      <c r="S103" s="36">
        <v>1119</v>
      </c>
      <c r="T103" s="36">
        <v>1543</v>
      </c>
      <c r="U103" s="36">
        <v>554</v>
      </c>
      <c r="V103" s="36">
        <v>477</v>
      </c>
      <c r="W103" s="36">
        <v>534</v>
      </c>
      <c r="X103" s="36">
        <v>736</v>
      </c>
      <c r="Y103" s="36">
        <v>431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2417</v>
      </c>
      <c r="D145" s="52">
        <v>2419</v>
      </c>
      <c r="E145" s="52">
        <v>2429</v>
      </c>
      <c r="F145" s="52">
        <v>2456</v>
      </c>
      <c r="G145" s="52">
        <v>2516</v>
      </c>
      <c r="H145" s="52">
        <v>2621</v>
      </c>
      <c r="I145" s="52">
        <v>2782</v>
      </c>
      <c r="J145" s="52">
        <v>3026</v>
      </c>
      <c r="K145" s="52">
        <v>3349</v>
      </c>
      <c r="L145" s="52">
        <v>3784</v>
      </c>
      <c r="M145" s="52">
        <v>4326</v>
      </c>
      <c r="N145" s="52">
        <v>5005</v>
      </c>
      <c r="O145" s="52">
        <v>5324</v>
      </c>
      <c r="P145" s="52">
        <v>4348</v>
      </c>
      <c r="Q145" s="52">
        <v>5458</v>
      </c>
      <c r="R145" s="52">
        <v>6737</v>
      </c>
      <c r="S145" s="52">
        <v>8215</v>
      </c>
      <c r="T145" s="52">
        <v>8815</v>
      </c>
      <c r="U145" s="52">
        <v>9332</v>
      </c>
      <c r="V145" s="52">
        <v>9229</v>
      </c>
      <c r="W145" s="52">
        <v>9154</v>
      </c>
      <c r="X145" s="52">
        <v>9231</v>
      </c>
      <c r="Y145" s="52">
        <v>9263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4786</v>
      </c>
      <c r="D147" s="52">
        <v>4795</v>
      </c>
      <c r="E147" s="52">
        <v>4863</v>
      </c>
      <c r="F147" s="52">
        <v>6004</v>
      </c>
      <c r="G147" s="52">
        <v>5575</v>
      </c>
      <c r="H147" s="52">
        <v>6720</v>
      </c>
      <c r="I147" s="52">
        <v>3893</v>
      </c>
      <c r="J147" s="52">
        <v>3054</v>
      </c>
      <c r="K147" s="52">
        <v>5838</v>
      </c>
      <c r="L147" s="52">
        <v>6544</v>
      </c>
      <c r="M147" s="52">
        <v>8269</v>
      </c>
      <c r="N147" s="52">
        <v>8740</v>
      </c>
      <c r="O147" s="52">
        <v>8712</v>
      </c>
      <c r="P147" s="52">
        <v>7486</v>
      </c>
      <c r="Q147" s="52">
        <v>7771</v>
      </c>
      <c r="R147" s="52">
        <v>8045</v>
      </c>
      <c r="S147" s="52">
        <v>11171</v>
      </c>
      <c r="T147" s="52">
        <v>9466</v>
      </c>
      <c r="U147" s="52">
        <v>10384</v>
      </c>
      <c r="V147" s="52">
        <v>11826</v>
      </c>
      <c r="W147" s="52">
        <v>13396</v>
      </c>
      <c r="X147" s="52">
        <v>17149</v>
      </c>
      <c r="Y147" s="52">
        <v>14542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4835</v>
      </c>
      <c r="D153" s="52">
        <v>4851</v>
      </c>
      <c r="E153" s="52">
        <v>4957</v>
      </c>
      <c r="F153" s="52">
        <v>5245</v>
      </c>
      <c r="G153" s="52">
        <v>5846</v>
      </c>
      <c r="H153" s="52">
        <v>6904</v>
      </c>
      <c r="I153" s="52">
        <v>5659</v>
      </c>
      <c r="J153" s="52">
        <v>6835</v>
      </c>
      <c r="K153" s="52">
        <v>9360</v>
      </c>
      <c r="L153" s="52">
        <v>10410</v>
      </c>
      <c r="M153" s="52">
        <v>12022</v>
      </c>
      <c r="N153" s="52">
        <v>12075</v>
      </c>
      <c r="O153" s="52">
        <v>11298</v>
      </c>
      <c r="P153" s="52">
        <v>9449</v>
      </c>
      <c r="Q153" s="52">
        <v>8813</v>
      </c>
      <c r="R153" s="52">
        <v>7954</v>
      </c>
      <c r="S153" s="52">
        <v>6569</v>
      </c>
      <c r="T153" s="52">
        <v>7977</v>
      </c>
      <c r="U153" s="52">
        <v>11710</v>
      </c>
      <c r="V153" s="52">
        <v>12417</v>
      </c>
      <c r="W153" s="52">
        <v>13318</v>
      </c>
      <c r="X153" s="52">
        <v>13614</v>
      </c>
      <c r="Y153" s="52">
        <v>14492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4</v>
      </c>
      <c r="F154" s="52">
        <v>23</v>
      </c>
      <c r="G154" s="52">
        <v>73</v>
      </c>
      <c r="H154" s="52">
        <v>158</v>
      </c>
      <c r="I154" s="52">
        <v>283</v>
      </c>
      <c r="J154" s="52">
        <v>519</v>
      </c>
      <c r="K154" s="52">
        <v>723</v>
      </c>
      <c r="L154" s="52">
        <v>1143</v>
      </c>
      <c r="M154" s="52">
        <v>1115</v>
      </c>
      <c r="N154" s="52">
        <v>1641</v>
      </c>
      <c r="O154" s="52">
        <v>2616</v>
      </c>
      <c r="P154" s="52">
        <v>3684</v>
      </c>
      <c r="Q154" s="52">
        <v>5365</v>
      </c>
      <c r="R154" s="52">
        <v>7173</v>
      </c>
      <c r="S154" s="52">
        <v>9407</v>
      </c>
      <c r="T154" s="52">
        <v>7772</v>
      </c>
      <c r="U154" s="52">
        <v>6039</v>
      </c>
      <c r="V154" s="52">
        <v>6141</v>
      </c>
      <c r="W154" s="52">
        <v>7877</v>
      </c>
      <c r="X154" s="52">
        <v>5996</v>
      </c>
      <c r="Y154" s="52">
        <v>7768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3918</v>
      </c>
      <c r="D158" s="52">
        <v>3932</v>
      </c>
      <c r="E158" s="52">
        <v>4015</v>
      </c>
      <c r="F158" s="52">
        <v>4243</v>
      </c>
      <c r="G158" s="52">
        <v>4706</v>
      </c>
      <c r="H158" s="52">
        <v>5516</v>
      </c>
      <c r="I158" s="52">
        <v>4443</v>
      </c>
      <c r="J158" s="52">
        <v>5338</v>
      </c>
      <c r="K158" s="52">
        <v>7366</v>
      </c>
      <c r="L158" s="52">
        <v>8317</v>
      </c>
      <c r="M158" s="52">
        <v>10022</v>
      </c>
      <c r="N158" s="52">
        <v>11160</v>
      </c>
      <c r="O158" s="52">
        <v>11666</v>
      </c>
      <c r="P158" s="52">
        <v>11068</v>
      </c>
      <c r="Q158" s="52">
        <v>11773</v>
      </c>
      <c r="R158" s="52">
        <v>11779</v>
      </c>
      <c r="S158" s="52">
        <v>11509</v>
      </c>
      <c r="T158" s="52">
        <v>11133</v>
      </c>
      <c r="U158" s="52">
        <v>13140</v>
      </c>
      <c r="V158" s="52">
        <v>14091</v>
      </c>
      <c r="W158" s="52">
        <v>14150</v>
      </c>
      <c r="X158" s="52">
        <v>15303</v>
      </c>
      <c r="Y158" s="52">
        <v>17029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917</v>
      </c>
      <c r="D159" s="36">
        <v>919</v>
      </c>
      <c r="E159" s="36">
        <v>945</v>
      </c>
      <c r="F159" s="36">
        <v>1025</v>
      </c>
      <c r="G159" s="36">
        <v>1216</v>
      </c>
      <c r="H159" s="36">
        <v>1543</v>
      </c>
      <c r="I159" s="36">
        <v>1501</v>
      </c>
      <c r="J159" s="36">
        <v>2015</v>
      </c>
      <c r="K159" s="36">
        <v>2720</v>
      </c>
      <c r="L159" s="36">
        <v>3232</v>
      </c>
      <c r="M159" s="36">
        <v>3116</v>
      </c>
      <c r="N159" s="36">
        <v>2568</v>
      </c>
      <c r="O159" s="36">
        <v>2247</v>
      </c>
      <c r="P159" s="36">
        <v>2053</v>
      </c>
      <c r="Q159" s="36">
        <v>2408</v>
      </c>
      <c r="R159" s="36">
        <v>3355</v>
      </c>
      <c r="S159" s="36">
        <v>4453</v>
      </c>
      <c r="T159" s="36">
        <v>4625</v>
      </c>
      <c r="U159" s="36">
        <v>4598</v>
      </c>
      <c r="V159" s="36">
        <v>4477</v>
      </c>
      <c r="W159" s="36">
        <v>5397</v>
      </c>
      <c r="X159" s="36">
        <v>5691</v>
      </c>
      <c r="Y159" s="36">
        <v>5359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744</v>
      </c>
      <c r="D163" s="52">
        <v>743</v>
      </c>
      <c r="E163" s="52">
        <v>746</v>
      </c>
      <c r="F163" s="52">
        <v>751</v>
      </c>
      <c r="G163" s="52">
        <v>762</v>
      </c>
      <c r="H163" s="52">
        <v>782</v>
      </c>
      <c r="I163" s="52">
        <v>811</v>
      </c>
      <c r="J163" s="52">
        <v>859</v>
      </c>
      <c r="K163" s="52">
        <v>917</v>
      </c>
      <c r="L163" s="52">
        <v>1626</v>
      </c>
      <c r="M163" s="52">
        <v>1567</v>
      </c>
      <c r="N163" s="52">
        <v>2001</v>
      </c>
      <c r="O163" s="52">
        <v>554</v>
      </c>
      <c r="P163" s="52">
        <v>533</v>
      </c>
      <c r="Q163" s="52">
        <v>510</v>
      </c>
      <c r="R163" s="52">
        <v>879</v>
      </c>
      <c r="S163" s="52">
        <v>1221</v>
      </c>
      <c r="T163" s="52">
        <v>1357</v>
      </c>
      <c r="U163" s="52">
        <v>1444</v>
      </c>
      <c r="V163" s="52">
        <v>1465</v>
      </c>
      <c r="W163" s="52">
        <v>1384</v>
      </c>
      <c r="X163" s="52">
        <v>1332</v>
      </c>
      <c r="Y163" s="52">
        <v>1217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736</v>
      </c>
      <c r="D165" s="52">
        <v>740</v>
      </c>
      <c r="E165" s="52">
        <v>761</v>
      </c>
      <c r="F165" s="52">
        <v>877</v>
      </c>
      <c r="G165" s="52">
        <v>890</v>
      </c>
      <c r="H165" s="52">
        <v>1111</v>
      </c>
      <c r="I165" s="52">
        <v>825</v>
      </c>
      <c r="J165" s="52">
        <v>822</v>
      </c>
      <c r="K165" s="52">
        <v>1253</v>
      </c>
      <c r="L165" s="52">
        <v>1120</v>
      </c>
      <c r="M165" s="52">
        <v>1034</v>
      </c>
      <c r="N165" s="52">
        <v>1122</v>
      </c>
      <c r="O165" s="52">
        <v>1310</v>
      </c>
      <c r="P165" s="52">
        <v>881</v>
      </c>
      <c r="Q165" s="52">
        <v>828</v>
      </c>
      <c r="R165" s="52">
        <v>689</v>
      </c>
      <c r="S165" s="52">
        <v>643</v>
      </c>
      <c r="T165" s="52">
        <v>732</v>
      </c>
      <c r="U165" s="52">
        <v>1221</v>
      </c>
      <c r="V165" s="52">
        <v>986</v>
      </c>
      <c r="W165" s="52">
        <v>1211</v>
      </c>
      <c r="X165" s="52">
        <v>2476</v>
      </c>
      <c r="Y165" s="52">
        <v>4400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1487</v>
      </c>
      <c r="D171" s="52">
        <v>1491</v>
      </c>
      <c r="E171" s="52">
        <v>1515</v>
      </c>
      <c r="F171" s="52">
        <v>1579</v>
      </c>
      <c r="G171" s="52">
        <v>1712</v>
      </c>
      <c r="H171" s="52">
        <v>1935</v>
      </c>
      <c r="I171" s="52">
        <v>1403</v>
      </c>
      <c r="J171" s="52">
        <v>1541</v>
      </c>
      <c r="K171" s="52">
        <v>2036</v>
      </c>
      <c r="L171" s="52">
        <v>2386</v>
      </c>
      <c r="M171" s="52">
        <v>2513</v>
      </c>
      <c r="N171" s="52">
        <v>2728</v>
      </c>
      <c r="O171" s="52">
        <v>2131</v>
      </c>
      <c r="P171" s="52">
        <v>1681</v>
      </c>
      <c r="Q171" s="52">
        <v>1248</v>
      </c>
      <c r="R171" s="52">
        <v>992</v>
      </c>
      <c r="S171" s="52">
        <v>602</v>
      </c>
      <c r="T171" s="52">
        <v>852</v>
      </c>
      <c r="U171" s="52">
        <v>1284</v>
      </c>
      <c r="V171" s="52">
        <v>1644</v>
      </c>
      <c r="W171" s="52">
        <v>2171</v>
      </c>
      <c r="X171" s="52">
        <v>2765</v>
      </c>
      <c r="Y171" s="52">
        <v>3748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18</v>
      </c>
      <c r="H172" s="52">
        <v>34</v>
      </c>
      <c r="I172" s="52">
        <v>65</v>
      </c>
      <c r="J172" s="52">
        <v>122</v>
      </c>
      <c r="K172" s="52">
        <v>155</v>
      </c>
      <c r="L172" s="52">
        <v>278</v>
      </c>
      <c r="M172" s="52">
        <v>228</v>
      </c>
      <c r="N172" s="52">
        <v>333</v>
      </c>
      <c r="O172" s="52">
        <v>248</v>
      </c>
      <c r="P172" s="52">
        <v>360</v>
      </c>
      <c r="Q172" s="52">
        <v>511</v>
      </c>
      <c r="R172" s="52">
        <v>648</v>
      </c>
      <c r="S172" s="52">
        <v>786</v>
      </c>
      <c r="T172" s="52">
        <v>734</v>
      </c>
      <c r="U172" s="52">
        <v>674</v>
      </c>
      <c r="V172" s="52">
        <v>936</v>
      </c>
      <c r="W172" s="52">
        <v>1812</v>
      </c>
      <c r="X172" s="52">
        <v>1300</v>
      </c>
      <c r="Y172" s="52">
        <v>2341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1205</v>
      </c>
      <c r="D176" s="52">
        <v>1209</v>
      </c>
      <c r="E176" s="52">
        <v>1226</v>
      </c>
      <c r="F176" s="52">
        <v>1282</v>
      </c>
      <c r="G176" s="52">
        <v>1378</v>
      </c>
      <c r="H176" s="52">
        <v>1552</v>
      </c>
      <c r="I176" s="52">
        <v>1109</v>
      </c>
      <c r="J176" s="52">
        <v>1214</v>
      </c>
      <c r="K176" s="52">
        <v>1607</v>
      </c>
      <c r="L176" s="52">
        <v>1949</v>
      </c>
      <c r="M176" s="52">
        <v>2118</v>
      </c>
      <c r="N176" s="52">
        <v>2477</v>
      </c>
      <c r="O176" s="52">
        <v>2017</v>
      </c>
      <c r="P176" s="52">
        <v>1761</v>
      </c>
      <c r="Q176" s="52">
        <v>1526</v>
      </c>
      <c r="R176" s="52">
        <v>1318</v>
      </c>
      <c r="S176" s="52">
        <v>999</v>
      </c>
      <c r="T176" s="52">
        <v>1124</v>
      </c>
      <c r="U176" s="52">
        <v>1474</v>
      </c>
      <c r="V176" s="52">
        <v>1971</v>
      </c>
      <c r="W176" s="52">
        <v>2614</v>
      </c>
      <c r="X176" s="52">
        <v>3532</v>
      </c>
      <c r="Y176" s="52">
        <v>4794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282</v>
      </c>
      <c r="D177" s="36">
        <v>282</v>
      </c>
      <c r="E177" s="36">
        <v>289</v>
      </c>
      <c r="F177" s="36">
        <v>307</v>
      </c>
      <c r="G177" s="36">
        <v>346</v>
      </c>
      <c r="H177" s="36">
        <v>417</v>
      </c>
      <c r="I177" s="36">
        <v>357</v>
      </c>
      <c r="J177" s="36">
        <v>452</v>
      </c>
      <c r="K177" s="36">
        <v>581</v>
      </c>
      <c r="L177" s="36">
        <v>716</v>
      </c>
      <c r="M177" s="36">
        <v>627</v>
      </c>
      <c r="N177" s="36">
        <v>585</v>
      </c>
      <c r="O177" s="36">
        <v>363</v>
      </c>
      <c r="P177" s="36">
        <v>267</v>
      </c>
      <c r="Q177" s="36">
        <v>243</v>
      </c>
      <c r="R177" s="36">
        <v>313</v>
      </c>
      <c r="S177" s="36">
        <v>394</v>
      </c>
      <c r="T177" s="36">
        <v>459</v>
      </c>
      <c r="U177" s="36">
        <v>493</v>
      </c>
      <c r="V177" s="36">
        <v>611</v>
      </c>
      <c r="W177" s="36">
        <v>805</v>
      </c>
      <c r="X177" s="36">
        <v>1042</v>
      </c>
      <c r="Y177" s="36">
        <v>1314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5092</v>
      </c>
      <c r="D26" s="52">
        <v>4689</v>
      </c>
      <c r="E26" s="52">
        <v>671</v>
      </c>
      <c r="F26" s="52">
        <v>0</v>
      </c>
      <c r="G26" s="52">
        <v>100</v>
      </c>
      <c r="H26" s="52">
        <v>245</v>
      </c>
      <c r="I26" s="52">
        <v>989</v>
      </c>
      <c r="J26" s="52">
        <v>1837</v>
      </c>
      <c r="K26" s="52">
        <v>4075</v>
      </c>
      <c r="L26" s="52">
        <v>2491</v>
      </c>
      <c r="M26" s="52">
        <v>5539</v>
      </c>
      <c r="N26" s="52">
        <v>7758</v>
      </c>
      <c r="O26" s="52">
        <v>7485</v>
      </c>
      <c r="P26" s="52">
        <v>970</v>
      </c>
      <c r="Q26" s="52">
        <v>475</v>
      </c>
      <c r="R26" s="52">
        <v>0</v>
      </c>
      <c r="S26" s="52">
        <v>5</v>
      </c>
      <c r="T26" s="52">
        <v>0</v>
      </c>
      <c r="U26" s="52">
        <v>0</v>
      </c>
      <c r="V26" s="52">
        <v>0</v>
      </c>
      <c r="W26" s="52">
        <v>0</v>
      </c>
      <c r="X26" s="52">
        <v>524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4569</v>
      </c>
      <c r="D29" s="52">
        <v>2738</v>
      </c>
      <c r="E29" s="52">
        <v>1695</v>
      </c>
      <c r="F29" s="52">
        <v>1193</v>
      </c>
      <c r="G29" s="52">
        <v>674</v>
      </c>
      <c r="H29" s="52">
        <v>651</v>
      </c>
      <c r="I29" s="52">
        <v>300</v>
      </c>
      <c r="J29" s="52">
        <v>337</v>
      </c>
      <c r="K29" s="52">
        <v>890</v>
      </c>
      <c r="L29" s="52">
        <v>1598</v>
      </c>
      <c r="M29" s="52">
        <v>2129</v>
      </c>
      <c r="N29" s="52">
        <v>2004</v>
      </c>
      <c r="O29" s="52">
        <v>2704</v>
      </c>
      <c r="P29" s="52">
        <v>1642</v>
      </c>
      <c r="Q29" s="52">
        <v>607</v>
      </c>
      <c r="R29" s="52">
        <v>187</v>
      </c>
      <c r="S29" s="52">
        <v>211</v>
      </c>
      <c r="T29" s="52">
        <v>76</v>
      </c>
      <c r="U29" s="52">
        <v>63</v>
      </c>
      <c r="V29" s="52">
        <v>57</v>
      </c>
      <c r="W29" s="52">
        <v>212</v>
      </c>
      <c r="X29" s="52">
        <v>272</v>
      </c>
      <c r="Y29" s="52">
        <v>383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12030</v>
      </c>
      <c r="D35" s="52">
        <v>9393</v>
      </c>
      <c r="E35" s="52">
        <v>7290</v>
      </c>
      <c r="F35" s="52">
        <v>7010</v>
      </c>
      <c r="G35" s="52">
        <v>8115</v>
      </c>
      <c r="H35" s="52">
        <v>9099</v>
      </c>
      <c r="I35" s="52">
        <v>3328</v>
      </c>
      <c r="J35" s="52">
        <v>3230</v>
      </c>
      <c r="K35" s="52">
        <v>1812</v>
      </c>
      <c r="L35" s="52">
        <v>142</v>
      </c>
      <c r="M35" s="52">
        <v>3773</v>
      </c>
      <c r="N35" s="52">
        <v>5089</v>
      </c>
      <c r="O35" s="52">
        <v>7022</v>
      </c>
      <c r="P35" s="52">
        <v>1741</v>
      </c>
      <c r="Q35" s="52">
        <v>2116</v>
      </c>
      <c r="R35" s="52">
        <v>515</v>
      </c>
      <c r="S35" s="52">
        <v>860</v>
      </c>
      <c r="T35" s="52">
        <v>194</v>
      </c>
      <c r="U35" s="52">
        <v>1753</v>
      </c>
      <c r="V35" s="52">
        <v>2766</v>
      </c>
      <c r="W35" s="52">
        <v>3011</v>
      </c>
      <c r="X35" s="52">
        <v>1203</v>
      </c>
      <c r="Y35" s="52">
        <v>559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2256</v>
      </c>
      <c r="E36" s="52">
        <v>499</v>
      </c>
      <c r="F36" s="52">
        <v>166</v>
      </c>
      <c r="G36" s="52">
        <v>620</v>
      </c>
      <c r="H36" s="52">
        <v>643</v>
      </c>
      <c r="I36" s="52">
        <v>579</v>
      </c>
      <c r="J36" s="52">
        <v>577</v>
      </c>
      <c r="K36" s="52">
        <v>5008</v>
      </c>
      <c r="L36" s="52">
        <v>4027</v>
      </c>
      <c r="M36" s="52">
        <v>2188</v>
      </c>
      <c r="N36" s="52">
        <v>3120</v>
      </c>
      <c r="O36" s="52">
        <v>1381</v>
      </c>
      <c r="P36" s="52">
        <v>932</v>
      </c>
      <c r="Q36" s="52">
        <v>1007</v>
      </c>
      <c r="R36" s="52">
        <v>461</v>
      </c>
      <c r="S36" s="52">
        <v>779</v>
      </c>
      <c r="T36" s="52">
        <v>111</v>
      </c>
      <c r="U36" s="52">
        <v>334</v>
      </c>
      <c r="V36" s="52">
        <v>598</v>
      </c>
      <c r="W36" s="52">
        <v>49</v>
      </c>
      <c r="X36" s="52">
        <v>664</v>
      </c>
      <c r="Y36" s="52">
        <v>118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9689</v>
      </c>
      <c r="D40" s="52">
        <v>7231</v>
      </c>
      <c r="E40" s="52">
        <v>5095</v>
      </c>
      <c r="F40" s="52">
        <v>5375</v>
      </c>
      <c r="G40" s="52">
        <v>6991</v>
      </c>
      <c r="H40" s="52">
        <v>8253</v>
      </c>
      <c r="I40" s="52">
        <v>3666</v>
      </c>
      <c r="J40" s="52">
        <v>3425</v>
      </c>
      <c r="K40" s="52">
        <v>5196</v>
      </c>
      <c r="L40" s="52">
        <v>2563</v>
      </c>
      <c r="M40" s="52">
        <v>4114</v>
      </c>
      <c r="N40" s="52">
        <v>6932</v>
      </c>
      <c r="O40" s="52">
        <v>6031</v>
      </c>
      <c r="P40" s="52">
        <v>1703</v>
      </c>
      <c r="Q40" s="52">
        <v>2257</v>
      </c>
      <c r="R40" s="52">
        <v>769</v>
      </c>
      <c r="S40" s="52">
        <v>1468</v>
      </c>
      <c r="T40" s="52">
        <v>228</v>
      </c>
      <c r="U40" s="52">
        <v>1545</v>
      </c>
      <c r="V40" s="52">
        <v>2144</v>
      </c>
      <c r="W40" s="52">
        <v>1894</v>
      </c>
      <c r="X40" s="52">
        <v>1184</v>
      </c>
      <c r="Y40" s="52">
        <v>384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2341</v>
      </c>
      <c r="D41" s="36">
        <v>4419</v>
      </c>
      <c r="E41" s="36">
        <v>2690</v>
      </c>
      <c r="F41" s="36">
        <v>1803</v>
      </c>
      <c r="G41" s="36">
        <v>1743</v>
      </c>
      <c r="H41" s="36">
        <v>1489</v>
      </c>
      <c r="I41" s="36">
        <v>241</v>
      </c>
      <c r="J41" s="36">
        <v>382</v>
      </c>
      <c r="K41" s="36">
        <v>1628</v>
      </c>
      <c r="L41" s="36">
        <v>1605</v>
      </c>
      <c r="M41" s="36">
        <v>1846</v>
      </c>
      <c r="N41" s="36">
        <v>1267</v>
      </c>
      <c r="O41" s="36">
        <v>2372</v>
      </c>
      <c r="P41" s="36">
        <v>979</v>
      </c>
      <c r="Q41" s="36">
        <v>864</v>
      </c>
      <c r="R41" s="36">
        <v>209</v>
      </c>
      <c r="S41" s="36">
        <v>171</v>
      </c>
      <c r="T41" s="36">
        <v>72</v>
      </c>
      <c r="U41" s="36">
        <v>542</v>
      </c>
      <c r="V41" s="36">
        <v>1228</v>
      </c>
      <c r="W41" s="36">
        <v>1076</v>
      </c>
      <c r="X41" s="36">
        <v>742</v>
      </c>
      <c r="Y41" s="36">
        <v>311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46</v>
      </c>
      <c r="D45" s="52">
        <v>1</v>
      </c>
      <c r="E45" s="52">
        <v>0</v>
      </c>
      <c r="F45" s="52">
        <v>0</v>
      </c>
      <c r="G45" s="52">
        <v>0</v>
      </c>
      <c r="H45" s="52">
        <v>16</v>
      </c>
      <c r="I45" s="52">
        <v>435</v>
      </c>
      <c r="J45" s="52">
        <v>476</v>
      </c>
      <c r="K45" s="52">
        <v>462</v>
      </c>
      <c r="L45" s="52">
        <v>148</v>
      </c>
      <c r="M45" s="52">
        <v>287</v>
      </c>
      <c r="N45" s="52">
        <v>258</v>
      </c>
      <c r="O45" s="52">
        <v>316</v>
      </c>
      <c r="P45" s="52">
        <v>1</v>
      </c>
      <c r="Q45" s="52">
        <v>0</v>
      </c>
      <c r="R45" s="52">
        <v>0</v>
      </c>
      <c r="S45" s="52">
        <v>4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254</v>
      </c>
      <c r="D48" s="52">
        <v>128</v>
      </c>
      <c r="E48" s="52">
        <v>33</v>
      </c>
      <c r="F48" s="52">
        <v>36</v>
      </c>
      <c r="G48" s="52">
        <v>29</v>
      </c>
      <c r="H48" s="52">
        <v>33</v>
      </c>
      <c r="I48" s="52">
        <v>23</v>
      </c>
      <c r="J48" s="52">
        <v>61</v>
      </c>
      <c r="K48" s="52">
        <v>161</v>
      </c>
      <c r="L48" s="52">
        <v>195</v>
      </c>
      <c r="M48" s="52">
        <v>178</v>
      </c>
      <c r="N48" s="52">
        <v>102</v>
      </c>
      <c r="O48" s="52">
        <v>103</v>
      </c>
      <c r="P48" s="52">
        <v>70</v>
      </c>
      <c r="Q48" s="52">
        <v>18</v>
      </c>
      <c r="R48" s="52">
        <v>0</v>
      </c>
      <c r="S48" s="52">
        <v>8</v>
      </c>
      <c r="T48" s="52">
        <v>3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468</v>
      </c>
      <c r="D54" s="52">
        <v>1</v>
      </c>
      <c r="E54" s="52">
        <v>109</v>
      </c>
      <c r="F54" s="52">
        <v>562</v>
      </c>
      <c r="G54" s="52">
        <v>701</v>
      </c>
      <c r="H54" s="52">
        <v>745</v>
      </c>
      <c r="I54" s="52">
        <v>404</v>
      </c>
      <c r="J54" s="52">
        <v>414</v>
      </c>
      <c r="K54" s="52">
        <v>129</v>
      </c>
      <c r="L54" s="52">
        <v>5</v>
      </c>
      <c r="M54" s="52">
        <v>212</v>
      </c>
      <c r="N54" s="52">
        <v>222</v>
      </c>
      <c r="O54" s="52">
        <v>398</v>
      </c>
      <c r="P54" s="52">
        <v>150</v>
      </c>
      <c r="Q54" s="52">
        <v>173</v>
      </c>
      <c r="R54" s="52">
        <v>124</v>
      </c>
      <c r="S54" s="52">
        <v>43</v>
      </c>
      <c r="T54" s="52">
        <v>13</v>
      </c>
      <c r="U54" s="52">
        <v>28</v>
      </c>
      <c r="V54" s="52">
        <v>25</v>
      </c>
      <c r="W54" s="52">
        <v>28</v>
      </c>
      <c r="X54" s="52">
        <v>5</v>
      </c>
      <c r="Y54" s="52">
        <v>16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8</v>
      </c>
      <c r="F55" s="52">
        <v>13</v>
      </c>
      <c r="G55" s="52">
        <v>54</v>
      </c>
      <c r="H55" s="52">
        <v>52</v>
      </c>
      <c r="I55" s="52">
        <v>68</v>
      </c>
      <c r="J55" s="52">
        <v>74</v>
      </c>
      <c r="K55" s="52">
        <v>356</v>
      </c>
      <c r="L55" s="52">
        <v>165</v>
      </c>
      <c r="M55" s="52">
        <v>124</v>
      </c>
      <c r="N55" s="52">
        <v>133</v>
      </c>
      <c r="O55" s="52">
        <v>75</v>
      </c>
      <c r="P55" s="52">
        <v>78</v>
      </c>
      <c r="Q55" s="52">
        <v>80</v>
      </c>
      <c r="R55" s="52">
        <v>107</v>
      </c>
      <c r="S55" s="52">
        <v>32</v>
      </c>
      <c r="T55" s="52">
        <v>3</v>
      </c>
      <c r="U55" s="52">
        <v>5</v>
      </c>
      <c r="V55" s="52">
        <v>3</v>
      </c>
      <c r="W55" s="52">
        <v>0</v>
      </c>
      <c r="X55" s="52">
        <v>3</v>
      </c>
      <c r="Y55" s="52">
        <v>3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377</v>
      </c>
      <c r="D59" s="52">
        <v>2</v>
      </c>
      <c r="E59" s="52">
        <v>76</v>
      </c>
      <c r="F59" s="52">
        <v>431</v>
      </c>
      <c r="G59" s="52">
        <v>603</v>
      </c>
      <c r="H59" s="52">
        <v>676</v>
      </c>
      <c r="I59" s="52">
        <v>442</v>
      </c>
      <c r="J59" s="52">
        <v>440</v>
      </c>
      <c r="K59" s="52">
        <v>369</v>
      </c>
      <c r="L59" s="52">
        <v>108</v>
      </c>
      <c r="M59" s="52">
        <v>230</v>
      </c>
      <c r="N59" s="52">
        <v>304</v>
      </c>
      <c r="O59" s="52">
        <v>340</v>
      </c>
      <c r="P59" s="52">
        <v>146</v>
      </c>
      <c r="Q59" s="52">
        <v>183</v>
      </c>
      <c r="R59" s="52">
        <v>178</v>
      </c>
      <c r="S59" s="52">
        <v>70</v>
      </c>
      <c r="T59" s="52">
        <v>16</v>
      </c>
      <c r="U59" s="52">
        <v>24</v>
      </c>
      <c r="V59" s="52">
        <v>27</v>
      </c>
      <c r="W59" s="52">
        <v>18</v>
      </c>
      <c r="X59" s="52">
        <v>10</v>
      </c>
      <c r="Y59" s="52">
        <v>13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91</v>
      </c>
      <c r="D60" s="36">
        <v>0</v>
      </c>
      <c r="E60" s="36">
        <v>40</v>
      </c>
      <c r="F60" s="36">
        <v>144</v>
      </c>
      <c r="G60" s="36">
        <v>151</v>
      </c>
      <c r="H60" s="36">
        <v>123</v>
      </c>
      <c r="I60" s="36">
        <v>28</v>
      </c>
      <c r="J60" s="36">
        <v>47</v>
      </c>
      <c r="K60" s="36">
        <v>114</v>
      </c>
      <c r="L60" s="36">
        <v>63</v>
      </c>
      <c r="M60" s="36">
        <v>105</v>
      </c>
      <c r="N60" s="36">
        <v>52</v>
      </c>
      <c r="O60" s="36">
        <v>135</v>
      </c>
      <c r="P60" s="36">
        <v>80</v>
      </c>
      <c r="Q60" s="36">
        <v>68</v>
      </c>
      <c r="R60" s="36">
        <v>46</v>
      </c>
      <c r="S60" s="36">
        <v>7</v>
      </c>
      <c r="T60" s="36">
        <v>3</v>
      </c>
      <c r="U60" s="36">
        <v>7</v>
      </c>
      <c r="V60" s="36">
        <v>8</v>
      </c>
      <c r="W60" s="36">
        <v>7</v>
      </c>
      <c r="X60" s="36">
        <v>5</v>
      </c>
      <c r="Y60" s="36">
        <v>5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9318</v>
      </c>
      <c r="M83" s="52">
        <v>2842</v>
      </c>
      <c r="N83" s="52">
        <v>1984</v>
      </c>
      <c r="O83" s="52">
        <v>181</v>
      </c>
      <c r="P83" s="52">
        <v>1052</v>
      </c>
      <c r="Q83" s="52">
        <v>0</v>
      </c>
      <c r="R83" s="52">
        <v>376</v>
      </c>
      <c r="S83" s="52">
        <v>0</v>
      </c>
      <c r="T83" s="52">
        <v>617</v>
      </c>
      <c r="U83" s="52">
        <v>429</v>
      </c>
      <c r="V83" s="52">
        <v>0</v>
      </c>
      <c r="W83" s="52">
        <v>0</v>
      </c>
      <c r="X83" s="52">
        <v>0</v>
      </c>
      <c r="Y83" s="52">
        <v>0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498</v>
      </c>
      <c r="M86" s="52">
        <v>3156</v>
      </c>
      <c r="N86" s="52">
        <v>980</v>
      </c>
      <c r="O86" s="52">
        <v>725</v>
      </c>
      <c r="P86" s="52">
        <v>152</v>
      </c>
      <c r="Q86" s="52">
        <v>200</v>
      </c>
      <c r="R86" s="52">
        <v>140</v>
      </c>
      <c r="S86" s="52">
        <v>148</v>
      </c>
      <c r="T86" s="52">
        <v>153</v>
      </c>
      <c r="U86" s="52">
        <v>175</v>
      </c>
      <c r="V86" s="52">
        <v>173</v>
      </c>
      <c r="W86" s="52">
        <v>269</v>
      </c>
      <c r="X86" s="52">
        <v>152</v>
      </c>
      <c r="Y86" s="52">
        <v>89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326</v>
      </c>
      <c r="M96" s="52">
        <v>1808</v>
      </c>
      <c r="N96" s="52">
        <v>1304</v>
      </c>
      <c r="O96" s="52">
        <v>434</v>
      </c>
      <c r="P96" s="52">
        <v>1145</v>
      </c>
      <c r="Q96" s="52">
        <v>665</v>
      </c>
      <c r="R96" s="52">
        <v>1312</v>
      </c>
      <c r="S96" s="52">
        <v>1398</v>
      </c>
      <c r="T96" s="52">
        <v>2942</v>
      </c>
      <c r="U96" s="52">
        <v>1603</v>
      </c>
      <c r="V96" s="52">
        <v>565</v>
      </c>
      <c r="W96" s="52">
        <v>224</v>
      </c>
      <c r="X96" s="52">
        <v>100</v>
      </c>
      <c r="Y96" s="52">
        <v>27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8992</v>
      </c>
      <c r="M97" s="52">
        <v>1049</v>
      </c>
      <c r="N97" s="52">
        <v>798</v>
      </c>
      <c r="O97" s="52">
        <v>82</v>
      </c>
      <c r="P97" s="52">
        <v>616</v>
      </c>
      <c r="Q97" s="52">
        <v>314</v>
      </c>
      <c r="R97" s="52">
        <v>1194</v>
      </c>
      <c r="S97" s="52">
        <v>1265</v>
      </c>
      <c r="T97" s="52">
        <v>1717</v>
      </c>
      <c r="U97" s="52">
        <v>301</v>
      </c>
      <c r="V97" s="52">
        <v>125</v>
      </c>
      <c r="W97" s="52">
        <v>2</v>
      </c>
      <c r="X97" s="52">
        <v>56</v>
      </c>
      <c r="Y97" s="52">
        <v>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5732</v>
      </c>
      <c r="M102" s="52">
        <v>1972</v>
      </c>
      <c r="N102" s="52">
        <v>1779</v>
      </c>
      <c r="O102" s="52">
        <v>371</v>
      </c>
      <c r="P102" s="52">
        <v>1116</v>
      </c>
      <c r="Q102" s="52">
        <v>711</v>
      </c>
      <c r="R102" s="52">
        <v>1962</v>
      </c>
      <c r="S102" s="52">
        <v>2383</v>
      </c>
      <c r="T102" s="52">
        <v>3520</v>
      </c>
      <c r="U102" s="52">
        <v>1413</v>
      </c>
      <c r="V102" s="52">
        <v>449</v>
      </c>
      <c r="W102" s="52">
        <v>134</v>
      </c>
      <c r="X102" s="52">
        <v>101</v>
      </c>
      <c r="Y102" s="52">
        <v>18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3586</v>
      </c>
      <c r="M103" s="36">
        <v>885</v>
      </c>
      <c r="N103" s="36">
        <v>322</v>
      </c>
      <c r="O103" s="36">
        <v>149</v>
      </c>
      <c r="P103" s="36">
        <v>643</v>
      </c>
      <c r="Q103" s="36">
        <v>269</v>
      </c>
      <c r="R103" s="36">
        <v>538</v>
      </c>
      <c r="S103" s="36">
        <v>282</v>
      </c>
      <c r="T103" s="36">
        <v>1137</v>
      </c>
      <c r="U103" s="36">
        <v>493</v>
      </c>
      <c r="V103" s="36">
        <v>250</v>
      </c>
      <c r="W103" s="36">
        <v>74</v>
      </c>
      <c r="X103" s="36">
        <v>64</v>
      </c>
      <c r="Y103" s="36">
        <v>9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5461</v>
      </c>
      <c r="D145" s="52">
        <v>6306</v>
      </c>
      <c r="E145" s="52">
        <v>9866</v>
      </c>
      <c r="F145" s="52">
        <v>9879</v>
      </c>
      <c r="G145" s="52">
        <v>9152</v>
      </c>
      <c r="H145" s="52">
        <v>9723</v>
      </c>
      <c r="I145" s="52">
        <v>9919</v>
      </c>
      <c r="J145" s="52">
        <v>10265</v>
      </c>
      <c r="K145" s="52">
        <v>10027</v>
      </c>
      <c r="L145" s="52">
        <v>4149</v>
      </c>
      <c r="M145" s="52">
        <v>7178</v>
      </c>
      <c r="N145" s="52">
        <v>7965</v>
      </c>
      <c r="O145" s="52">
        <v>8300</v>
      </c>
      <c r="P145" s="52">
        <v>9196</v>
      </c>
      <c r="Q145" s="52">
        <v>12601</v>
      </c>
      <c r="R145" s="52">
        <v>12754</v>
      </c>
      <c r="S145" s="52">
        <v>12134</v>
      </c>
      <c r="T145" s="52">
        <v>19360</v>
      </c>
      <c r="U145" s="52">
        <v>19257</v>
      </c>
      <c r="V145" s="52">
        <v>17809</v>
      </c>
      <c r="W145" s="52">
        <v>7508</v>
      </c>
      <c r="X145" s="52">
        <v>11420</v>
      </c>
      <c r="Y145" s="52">
        <v>12559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5045</v>
      </c>
      <c r="D147" s="52">
        <v>4276</v>
      </c>
      <c r="E147" s="52">
        <v>4747</v>
      </c>
      <c r="F147" s="52">
        <v>7901</v>
      </c>
      <c r="G147" s="52">
        <v>6713</v>
      </c>
      <c r="H147" s="52">
        <v>8280</v>
      </c>
      <c r="I147" s="52">
        <v>7009</v>
      </c>
      <c r="J147" s="52">
        <v>7204</v>
      </c>
      <c r="K147" s="52">
        <v>10956</v>
      </c>
      <c r="L147" s="52">
        <v>9616</v>
      </c>
      <c r="M147" s="52">
        <v>6483</v>
      </c>
      <c r="N147" s="52">
        <v>9801</v>
      </c>
      <c r="O147" s="52">
        <v>10003</v>
      </c>
      <c r="P147" s="52">
        <v>8071</v>
      </c>
      <c r="Q147" s="52">
        <v>12959</v>
      </c>
      <c r="R147" s="52">
        <v>11391</v>
      </c>
      <c r="S147" s="52">
        <v>14695</v>
      </c>
      <c r="T147" s="52">
        <v>13906</v>
      </c>
      <c r="U147" s="52">
        <v>18153</v>
      </c>
      <c r="V147" s="52">
        <v>22173</v>
      </c>
      <c r="W147" s="52">
        <v>26969</v>
      </c>
      <c r="X147" s="52">
        <v>19987</v>
      </c>
      <c r="Y147" s="52">
        <v>17381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7879</v>
      </c>
      <c r="D153" s="52">
        <v>7047</v>
      </c>
      <c r="E153" s="52">
        <v>11602</v>
      </c>
      <c r="F153" s="52">
        <v>12398</v>
      </c>
      <c r="G153" s="52">
        <v>11663</v>
      </c>
      <c r="H153" s="52">
        <v>13231</v>
      </c>
      <c r="I153" s="52">
        <v>11142</v>
      </c>
      <c r="J153" s="52">
        <v>12374</v>
      </c>
      <c r="K153" s="52">
        <v>4448</v>
      </c>
      <c r="L153" s="52">
        <v>415</v>
      </c>
      <c r="M153" s="52">
        <v>10115</v>
      </c>
      <c r="N153" s="52">
        <v>10337</v>
      </c>
      <c r="O153" s="52">
        <v>14119</v>
      </c>
      <c r="P153" s="52">
        <v>11702</v>
      </c>
      <c r="Q153" s="52">
        <v>14452</v>
      </c>
      <c r="R153" s="52">
        <v>11032</v>
      </c>
      <c r="S153" s="52">
        <v>10396</v>
      </c>
      <c r="T153" s="52">
        <v>16541</v>
      </c>
      <c r="U153" s="52">
        <v>23245</v>
      </c>
      <c r="V153" s="52">
        <v>22299</v>
      </c>
      <c r="W153" s="52">
        <v>19244</v>
      </c>
      <c r="X153" s="52">
        <v>13963</v>
      </c>
      <c r="Y153" s="52">
        <v>20980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1691</v>
      </c>
      <c r="E154" s="52">
        <v>796</v>
      </c>
      <c r="F154" s="52">
        <v>293</v>
      </c>
      <c r="G154" s="52">
        <v>892</v>
      </c>
      <c r="H154" s="52">
        <v>933</v>
      </c>
      <c r="I154" s="52">
        <v>1937</v>
      </c>
      <c r="J154" s="52">
        <v>2219</v>
      </c>
      <c r="K154" s="52">
        <v>12313</v>
      </c>
      <c r="L154" s="52">
        <v>11503</v>
      </c>
      <c r="M154" s="52">
        <v>5874</v>
      </c>
      <c r="N154" s="52">
        <v>6339</v>
      </c>
      <c r="O154" s="52">
        <v>2771</v>
      </c>
      <c r="P154" s="52">
        <v>6279</v>
      </c>
      <c r="Q154" s="52">
        <v>6869</v>
      </c>
      <c r="R154" s="52">
        <v>10112</v>
      </c>
      <c r="S154" s="52">
        <v>9499</v>
      </c>
      <c r="T154" s="52">
        <v>9753</v>
      </c>
      <c r="U154" s="52">
        <v>4429</v>
      </c>
      <c r="V154" s="52">
        <v>4839</v>
      </c>
      <c r="W154" s="52">
        <v>305</v>
      </c>
      <c r="X154" s="52">
        <v>7836</v>
      </c>
      <c r="Y154" s="52">
        <v>4576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6345</v>
      </c>
      <c r="D158" s="52">
        <v>5423</v>
      </c>
      <c r="E158" s="52">
        <v>8114</v>
      </c>
      <c r="F158" s="52">
        <v>9505</v>
      </c>
      <c r="G158" s="52">
        <v>10051</v>
      </c>
      <c r="H158" s="52">
        <v>11994</v>
      </c>
      <c r="I158" s="52">
        <v>12274</v>
      </c>
      <c r="J158" s="52">
        <v>13129</v>
      </c>
      <c r="K158" s="52">
        <v>12768</v>
      </c>
      <c r="L158" s="52">
        <v>7332</v>
      </c>
      <c r="M158" s="52">
        <v>11037</v>
      </c>
      <c r="N158" s="52">
        <v>14113</v>
      </c>
      <c r="O158" s="52">
        <v>12112</v>
      </c>
      <c r="P158" s="52">
        <v>11390</v>
      </c>
      <c r="Q158" s="52">
        <v>15400</v>
      </c>
      <c r="R158" s="52">
        <v>16586</v>
      </c>
      <c r="S158" s="52">
        <v>17778</v>
      </c>
      <c r="T158" s="52">
        <v>19866</v>
      </c>
      <c r="U158" s="52">
        <v>20522</v>
      </c>
      <c r="V158" s="52">
        <v>17221</v>
      </c>
      <c r="W158" s="52">
        <v>11388</v>
      </c>
      <c r="X158" s="52">
        <v>14134</v>
      </c>
      <c r="Y158" s="52">
        <v>13948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1534</v>
      </c>
      <c r="D159" s="36">
        <v>3315</v>
      </c>
      <c r="E159" s="36">
        <v>4283</v>
      </c>
      <c r="F159" s="36">
        <v>3186</v>
      </c>
      <c r="G159" s="36">
        <v>2507</v>
      </c>
      <c r="H159" s="36">
        <v>2167</v>
      </c>
      <c r="I159" s="36">
        <v>807</v>
      </c>
      <c r="J159" s="36">
        <v>1463</v>
      </c>
      <c r="K159" s="36">
        <v>3996</v>
      </c>
      <c r="L159" s="36">
        <v>4582</v>
      </c>
      <c r="M159" s="36">
        <v>4953</v>
      </c>
      <c r="N159" s="36">
        <v>2575</v>
      </c>
      <c r="O159" s="36">
        <v>4777</v>
      </c>
      <c r="P159" s="36">
        <v>6579</v>
      </c>
      <c r="Q159" s="36">
        <v>5924</v>
      </c>
      <c r="R159" s="36">
        <v>4565</v>
      </c>
      <c r="S159" s="36">
        <v>2103</v>
      </c>
      <c r="T159" s="36">
        <v>6437</v>
      </c>
      <c r="U159" s="36">
        <v>7141</v>
      </c>
      <c r="V159" s="36">
        <v>9927</v>
      </c>
      <c r="W159" s="36">
        <v>6513</v>
      </c>
      <c r="X159" s="36">
        <v>9049</v>
      </c>
      <c r="Y159" s="36">
        <v>11736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1028</v>
      </c>
      <c r="D163" s="52">
        <v>1359</v>
      </c>
      <c r="E163" s="52">
        <v>1343</v>
      </c>
      <c r="F163" s="52">
        <v>2018</v>
      </c>
      <c r="G163" s="52">
        <v>1979</v>
      </c>
      <c r="H163" s="52">
        <v>2357</v>
      </c>
      <c r="I163" s="52">
        <v>1582</v>
      </c>
      <c r="J163" s="52">
        <v>1599</v>
      </c>
      <c r="K163" s="52">
        <v>55</v>
      </c>
      <c r="L163" s="52">
        <v>0</v>
      </c>
      <c r="M163" s="52">
        <v>0</v>
      </c>
      <c r="N163" s="52">
        <v>0</v>
      </c>
      <c r="O163" s="52">
        <v>113</v>
      </c>
      <c r="P163" s="52">
        <v>0</v>
      </c>
      <c r="Q163" s="52">
        <v>2511</v>
      </c>
      <c r="R163" s="52">
        <v>6201</v>
      </c>
      <c r="S163" s="52">
        <v>8990</v>
      </c>
      <c r="T163" s="52">
        <v>7385</v>
      </c>
      <c r="U163" s="52">
        <v>3920</v>
      </c>
      <c r="V163" s="52">
        <v>5943</v>
      </c>
      <c r="W163" s="52">
        <v>6787</v>
      </c>
      <c r="X163" s="52">
        <v>3890</v>
      </c>
      <c r="Y163" s="52">
        <v>10763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1787</v>
      </c>
      <c r="D165" s="52">
        <v>990</v>
      </c>
      <c r="E165" s="52">
        <v>821</v>
      </c>
      <c r="F165" s="52">
        <v>1004</v>
      </c>
      <c r="G165" s="52">
        <v>1081</v>
      </c>
      <c r="H165" s="52">
        <v>1284</v>
      </c>
      <c r="I165" s="52">
        <v>1202</v>
      </c>
      <c r="J165" s="52">
        <v>962</v>
      </c>
      <c r="K165" s="52">
        <v>1076</v>
      </c>
      <c r="L165" s="52">
        <v>458</v>
      </c>
      <c r="M165" s="52">
        <v>299</v>
      </c>
      <c r="N165" s="52">
        <v>367</v>
      </c>
      <c r="O165" s="52">
        <v>382</v>
      </c>
      <c r="P165" s="52">
        <v>270</v>
      </c>
      <c r="Q165" s="52">
        <v>603</v>
      </c>
      <c r="R165" s="52">
        <v>1975</v>
      </c>
      <c r="S165" s="52">
        <v>4806</v>
      </c>
      <c r="T165" s="52">
        <v>4965</v>
      </c>
      <c r="U165" s="52">
        <v>4046</v>
      </c>
      <c r="V165" s="52">
        <v>3952</v>
      </c>
      <c r="W165" s="52">
        <v>8274</v>
      </c>
      <c r="X165" s="52">
        <v>5551</v>
      </c>
      <c r="Y165" s="52">
        <v>5009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1771</v>
      </c>
      <c r="D171" s="52">
        <v>1700</v>
      </c>
      <c r="E171" s="52">
        <v>1977</v>
      </c>
      <c r="F171" s="52">
        <v>2787</v>
      </c>
      <c r="G171" s="52">
        <v>2739</v>
      </c>
      <c r="H171" s="52">
        <v>3309</v>
      </c>
      <c r="I171" s="52">
        <v>1910</v>
      </c>
      <c r="J171" s="52">
        <v>2038</v>
      </c>
      <c r="K171" s="52">
        <v>351</v>
      </c>
      <c r="L171" s="52">
        <v>36</v>
      </c>
      <c r="M171" s="52">
        <v>745</v>
      </c>
      <c r="N171" s="52">
        <v>659</v>
      </c>
      <c r="O171" s="52">
        <v>1622</v>
      </c>
      <c r="P171" s="52">
        <v>983</v>
      </c>
      <c r="Q171" s="52">
        <v>2547</v>
      </c>
      <c r="R171" s="52">
        <v>3632</v>
      </c>
      <c r="S171" s="52">
        <v>4784</v>
      </c>
      <c r="T171" s="52">
        <v>4787</v>
      </c>
      <c r="U171" s="52">
        <v>3729</v>
      </c>
      <c r="V171" s="52">
        <v>5801</v>
      </c>
      <c r="W171" s="52">
        <v>9244</v>
      </c>
      <c r="X171" s="52">
        <v>4244</v>
      </c>
      <c r="Y171" s="52">
        <v>12835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407</v>
      </c>
      <c r="E172" s="52">
        <v>135</v>
      </c>
      <c r="F172" s="52">
        <v>65</v>
      </c>
      <c r="G172" s="52">
        <v>208</v>
      </c>
      <c r="H172" s="52">
        <v>235</v>
      </c>
      <c r="I172" s="52">
        <v>329</v>
      </c>
      <c r="J172" s="52">
        <v>365</v>
      </c>
      <c r="K172" s="52">
        <v>978</v>
      </c>
      <c r="L172" s="52">
        <v>1002</v>
      </c>
      <c r="M172" s="52">
        <v>429</v>
      </c>
      <c r="N172" s="52">
        <v>401</v>
      </c>
      <c r="O172" s="52">
        <v>316</v>
      </c>
      <c r="P172" s="52">
        <v>525</v>
      </c>
      <c r="Q172" s="52">
        <v>1213</v>
      </c>
      <c r="R172" s="52">
        <v>3330</v>
      </c>
      <c r="S172" s="52">
        <v>4373</v>
      </c>
      <c r="T172" s="52">
        <v>2827</v>
      </c>
      <c r="U172" s="52">
        <v>705</v>
      </c>
      <c r="V172" s="52">
        <v>1257</v>
      </c>
      <c r="W172" s="52">
        <v>142</v>
      </c>
      <c r="X172" s="52">
        <v>2379</v>
      </c>
      <c r="Y172" s="52">
        <v>2800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1426</v>
      </c>
      <c r="D176" s="52">
        <v>1309</v>
      </c>
      <c r="E176" s="52">
        <v>1382</v>
      </c>
      <c r="F176" s="52">
        <v>2137</v>
      </c>
      <c r="G176" s="52">
        <v>2354</v>
      </c>
      <c r="H176" s="52">
        <v>3002</v>
      </c>
      <c r="I176" s="52">
        <v>2098</v>
      </c>
      <c r="J176" s="52">
        <v>2167</v>
      </c>
      <c r="K176" s="52">
        <v>1010</v>
      </c>
      <c r="L176" s="52">
        <v>639</v>
      </c>
      <c r="M176" s="52">
        <v>814</v>
      </c>
      <c r="N176" s="52">
        <v>899</v>
      </c>
      <c r="O176" s="52">
        <v>1391</v>
      </c>
      <c r="P176" s="52">
        <v>950</v>
      </c>
      <c r="Q176" s="52">
        <v>2723</v>
      </c>
      <c r="R176" s="52">
        <v>5451</v>
      </c>
      <c r="S176" s="52">
        <v>8190</v>
      </c>
      <c r="T176" s="52">
        <v>5752</v>
      </c>
      <c r="U176" s="52">
        <v>3291</v>
      </c>
      <c r="V176" s="52">
        <v>4481</v>
      </c>
      <c r="W176" s="52">
        <v>5615</v>
      </c>
      <c r="X176" s="52">
        <v>4344</v>
      </c>
      <c r="Y176" s="52">
        <v>8508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345</v>
      </c>
      <c r="D177" s="36">
        <v>798</v>
      </c>
      <c r="E177" s="36">
        <v>730</v>
      </c>
      <c r="F177" s="36">
        <v>719</v>
      </c>
      <c r="G177" s="36">
        <v>587</v>
      </c>
      <c r="H177" s="36">
        <v>542</v>
      </c>
      <c r="I177" s="36">
        <v>139</v>
      </c>
      <c r="J177" s="36">
        <v>239</v>
      </c>
      <c r="K177" s="36">
        <v>316</v>
      </c>
      <c r="L177" s="36">
        <v>400</v>
      </c>
      <c r="M177" s="36">
        <v>364</v>
      </c>
      <c r="N177" s="36">
        <v>162</v>
      </c>
      <c r="O177" s="36">
        <v>548</v>
      </c>
      <c r="P177" s="36">
        <v>545</v>
      </c>
      <c r="Q177" s="36">
        <v>1047</v>
      </c>
      <c r="R177" s="36">
        <v>1502</v>
      </c>
      <c r="S177" s="36">
        <v>972</v>
      </c>
      <c r="T177" s="36">
        <v>1859</v>
      </c>
      <c r="U177" s="36">
        <v>1152</v>
      </c>
      <c r="V177" s="36">
        <v>2579</v>
      </c>
      <c r="W177" s="36">
        <v>3207</v>
      </c>
      <c r="X177" s="36">
        <v>2788</v>
      </c>
      <c r="Y177" s="36">
        <v>7146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1766</v>
      </c>
      <c r="D26" s="52">
        <v>1616</v>
      </c>
      <c r="E26" s="52">
        <v>231</v>
      </c>
      <c r="F26" s="52">
        <v>0</v>
      </c>
      <c r="G26" s="52">
        <v>37</v>
      </c>
      <c r="H26" s="52">
        <v>95</v>
      </c>
      <c r="I26" s="52">
        <v>373</v>
      </c>
      <c r="J26" s="52">
        <v>750</v>
      </c>
      <c r="K26" s="52">
        <v>1617</v>
      </c>
      <c r="L26" s="52">
        <v>940</v>
      </c>
      <c r="M26" s="52">
        <v>1833</v>
      </c>
      <c r="N26" s="52">
        <v>2635</v>
      </c>
      <c r="O26" s="52">
        <v>3162</v>
      </c>
      <c r="P26" s="52">
        <v>722</v>
      </c>
      <c r="Q26" s="52">
        <v>334</v>
      </c>
      <c r="R26" s="52">
        <v>0</v>
      </c>
      <c r="S26" s="52">
        <v>2</v>
      </c>
      <c r="T26" s="52">
        <v>0</v>
      </c>
      <c r="U26" s="52">
        <v>0</v>
      </c>
      <c r="V26" s="52">
        <v>0</v>
      </c>
      <c r="W26" s="52">
        <v>0</v>
      </c>
      <c r="X26" s="52">
        <v>226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275</v>
      </c>
      <c r="D29" s="52">
        <v>53</v>
      </c>
      <c r="E29" s="52">
        <v>3</v>
      </c>
      <c r="F29" s="52">
        <v>0</v>
      </c>
      <c r="G29" s="52">
        <v>0</v>
      </c>
      <c r="H29" s="52">
        <v>1</v>
      </c>
      <c r="I29" s="52">
        <v>15</v>
      </c>
      <c r="J29" s="52">
        <v>36</v>
      </c>
      <c r="K29" s="52">
        <v>107</v>
      </c>
      <c r="L29" s="52">
        <v>113</v>
      </c>
      <c r="M29" s="52">
        <v>107</v>
      </c>
      <c r="N29" s="52">
        <v>169</v>
      </c>
      <c r="O29" s="52">
        <v>170</v>
      </c>
      <c r="P29" s="52">
        <v>15</v>
      </c>
      <c r="Q29" s="52">
        <v>15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21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1766</v>
      </c>
      <c r="D35" s="52">
        <v>1303</v>
      </c>
      <c r="E35" s="52">
        <v>216</v>
      </c>
      <c r="F35" s="52">
        <v>0</v>
      </c>
      <c r="G35" s="52">
        <v>34</v>
      </c>
      <c r="H35" s="52">
        <v>89</v>
      </c>
      <c r="I35" s="52">
        <v>318</v>
      </c>
      <c r="J35" s="52">
        <v>636</v>
      </c>
      <c r="K35" s="52">
        <v>429</v>
      </c>
      <c r="L35" s="52">
        <v>33</v>
      </c>
      <c r="M35" s="52">
        <v>1159</v>
      </c>
      <c r="N35" s="52">
        <v>1633</v>
      </c>
      <c r="O35" s="52">
        <v>2642</v>
      </c>
      <c r="P35" s="52">
        <v>470</v>
      </c>
      <c r="Q35" s="52">
        <v>226</v>
      </c>
      <c r="R35" s="52">
        <v>0</v>
      </c>
      <c r="S35" s="52">
        <v>1</v>
      </c>
      <c r="T35" s="52">
        <v>0</v>
      </c>
      <c r="U35" s="52">
        <v>0</v>
      </c>
      <c r="V35" s="52">
        <v>0</v>
      </c>
      <c r="W35" s="52">
        <v>0</v>
      </c>
      <c r="X35" s="52">
        <v>145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313</v>
      </c>
      <c r="E36" s="52">
        <v>15</v>
      </c>
      <c r="F36" s="52">
        <v>0</v>
      </c>
      <c r="G36" s="52">
        <v>3</v>
      </c>
      <c r="H36" s="52">
        <v>6</v>
      </c>
      <c r="I36" s="52">
        <v>55</v>
      </c>
      <c r="J36" s="52">
        <v>114</v>
      </c>
      <c r="K36" s="52">
        <v>1188</v>
      </c>
      <c r="L36" s="52">
        <v>907</v>
      </c>
      <c r="M36" s="52">
        <v>674</v>
      </c>
      <c r="N36" s="52">
        <v>1002</v>
      </c>
      <c r="O36" s="52">
        <v>520</v>
      </c>
      <c r="P36" s="52">
        <v>252</v>
      </c>
      <c r="Q36" s="52">
        <v>108</v>
      </c>
      <c r="R36" s="52">
        <v>0</v>
      </c>
      <c r="S36" s="52">
        <v>1</v>
      </c>
      <c r="T36" s="52">
        <v>0</v>
      </c>
      <c r="U36" s="52">
        <v>0</v>
      </c>
      <c r="V36" s="52">
        <v>0</v>
      </c>
      <c r="W36" s="52">
        <v>0</v>
      </c>
      <c r="X36" s="52">
        <v>81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1422</v>
      </c>
      <c r="D40" s="52">
        <v>1003</v>
      </c>
      <c r="E40" s="52">
        <v>151</v>
      </c>
      <c r="F40" s="52">
        <v>0</v>
      </c>
      <c r="G40" s="52">
        <v>30</v>
      </c>
      <c r="H40" s="52">
        <v>80</v>
      </c>
      <c r="I40" s="52">
        <v>350</v>
      </c>
      <c r="J40" s="52">
        <v>675</v>
      </c>
      <c r="K40" s="52">
        <v>1231</v>
      </c>
      <c r="L40" s="52">
        <v>578</v>
      </c>
      <c r="M40" s="52">
        <v>1265</v>
      </c>
      <c r="N40" s="52">
        <v>2228</v>
      </c>
      <c r="O40" s="52">
        <v>2268</v>
      </c>
      <c r="P40" s="52">
        <v>458</v>
      </c>
      <c r="Q40" s="52">
        <v>241</v>
      </c>
      <c r="R40" s="52">
        <v>0</v>
      </c>
      <c r="S40" s="52">
        <v>2</v>
      </c>
      <c r="T40" s="52">
        <v>0</v>
      </c>
      <c r="U40" s="52">
        <v>0</v>
      </c>
      <c r="V40" s="52">
        <v>0</v>
      </c>
      <c r="W40" s="52">
        <v>0</v>
      </c>
      <c r="X40" s="52">
        <v>138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344</v>
      </c>
      <c r="D41" s="36">
        <v>613</v>
      </c>
      <c r="E41" s="36">
        <v>80</v>
      </c>
      <c r="F41" s="36">
        <v>0</v>
      </c>
      <c r="G41" s="36">
        <v>7</v>
      </c>
      <c r="H41" s="36">
        <v>15</v>
      </c>
      <c r="I41" s="36">
        <v>23</v>
      </c>
      <c r="J41" s="36">
        <v>75</v>
      </c>
      <c r="K41" s="36">
        <v>386</v>
      </c>
      <c r="L41" s="36">
        <v>362</v>
      </c>
      <c r="M41" s="36">
        <v>568</v>
      </c>
      <c r="N41" s="36">
        <v>407</v>
      </c>
      <c r="O41" s="36">
        <v>894</v>
      </c>
      <c r="P41" s="36">
        <v>264</v>
      </c>
      <c r="Q41" s="36">
        <v>93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88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15</v>
      </c>
      <c r="D45" s="52">
        <v>0</v>
      </c>
      <c r="E45" s="52">
        <v>0</v>
      </c>
      <c r="F45" s="52">
        <v>0</v>
      </c>
      <c r="G45" s="52">
        <v>0</v>
      </c>
      <c r="H45" s="52">
        <v>6</v>
      </c>
      <c r="I45" s="52">
        <v>164</v>
      </c>
      <c r="J45" s="52">
        <v>194</v>
      </c>
      <c r="K45" s="52">
        <v>183</v>
      </c>
      <c r="L45" s="52">
        <v>55</v>
      </c>
      <c r="M45" s="52">
        <v>94</v>
      </c>
      <c r="N45" s="52">
        <v>87</v>
      </c>
      <c r="O45" s="52">
        <v>133</v>
      </c>
      <c r="P45" s="52">
        <v>0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7</v>
      </c>
      <c r="J48" s="52">
        <v>9</v>
      </c>
      <c r="K48" s="52">
        <v>12</v>
      </c>
      <c r="L48" s="52">
        <v>7</v>
      </c>
      <c r="M48" s="52">
        <v>6</v>
      </c>
      <c r="N48" s="52">
        <v>6</v>
      </c>
      <c r="O48" s="52">
        <v>7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15</v>
      </c>
      <c r="D54" s="52">
        <v>0</v>
      </c>
      <c r="E54" s="52">
        <v>0</v>
      </c>
      <c r="F54" s="52">
        <v>0</v>
      </c>
      <c r="G54" s="52">
        <v>0</v>
      </c>
      <c r="H54" s="52">
        <v>6</v>
      </c>
      <c r="I54" s="52">
        <v>140</v>
      </c>
      <c r="J54" s="52">
        <v>164</v>
      </c>
      <c r="K54" s="52">
        <v>49</v>
      </c>
      <c r="L54" s="52">
        <v>2</v>
      </c>
      <c r="M54" s="52">
        <v>59</v>
      </c>
      <c r="N54" s="52">
        <v>54</v>
      </c>
      <c r="O54" s="52">
        <v>111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24</v>
      </c>
      <c r="J55" s="52">
        <v>30</v>
      </c>
      <c r="K55" s="52">
        <v>134</v>
      </c>
      <c r="L55" s="52">
        <v>53</v>
      </c>
      <c r="M55" s="52">
        <v>35</v>
      </c>
      <c r="N55" s="52">
        <v>33</v>
      </c>
      <c r="O55" s="52">
        <v>22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12</v>
      </c>
      <c r="D59" s="52">
        <v>0</v>
      </c>
      <c r="E59" s="52">
        <v>0</v>
      </c>
      <c r="F59" s="52">
        <v>0</v>
      </c>
      <c r="G59" s="52">
        <v>0</v>
      </c>
      <c r="H59" s="52">
        <v>5</v>
      </c>
      <c r="I59" s="52">
        <v>154</v>
      </c>
      <c r="J59" s="52">
        <v>175</v>
      </c>
      <c r="K59" s="52">
        <v>139</v>
      </c>
      <c r="L59" s="52">
        <v>34</v>
      </c>
      <c r="M59" s="52">
        <v>65</v>
      </c>
      <c r="N59" s="52">
        <v>74</v>
      </c>
      <c r="O59" s="52">
        <v>95</v>
      </c>
      <c r="P59" s="52">
        <v>0</v>
      </c>
      <c r="Q59" s="52">
        <v>0</v>
      </c>
      <c r="R59" s="52">
        <v>0</v>
      </c>
      <c r="S59" s="52">
        <v>1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3</v>
      </c>
      <c r="D60" s="36">
        <v>0</v>
      </c>
      <c r="E60" s="36">
        <v>0</v>
      </c>
      <c r="F60" s="36">
        <v>0</v>
      </c>
      <c r="G60" s="36">
        <v>0</v>
      </c>
      <c r="H60" s="36">
        <v>1</v>
      </c>
      <c r="I60" s="36">
        <v>10</v>
      </c>
      <c r="J60" s="36">
        <v>19</v>
      </c>
      <c r="K60" s="36">
        <v>44</v>
      </c>
      <c r="L60" s="36">
        <v>21</v>
      </c>
      <c r="M60" s="36">
        <v>29</v>
      </c>
      <c r="N60" s="36">
        <v>13</v>
      </c>
      <c r="O60" s="36">
        <v>38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3522</v>
      </c>
      <c r="M83" s="52">
        <v>940</v>
      </c>
      <c r="N83" s="52">
        <v>673</v>
      </c>
      <c r="O83" s="52">
        <v>76</v>
      </c>
      <c r="P83" s="52">
        <v>783</v>
      </c>
      <c r="Q83" s="52">
        <v>0</v>
      </c>
      <c r="R83" s="52">
        <v>180</v>
      </c>
      <c r="S83" s="52">
        <v>0</v>
      </c>
      <c r="T83" s="52">
        <v>260</v>
      </c>
      <c r="U83" s="52">
        <v>252</v>
      </c>
      <c r="V83" s="52">
        <v>0</v>
      </c>
      <c r="W83" s="52">
        <v>0</v>
      </c>
      <c r="X83" s="52">
        <v>0</v>
      </c>
      <c r="Y83" s="52">
        <v>0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421</v>
      </c>
      <c r="M86" s="52">
        <v>55</v>
      </c>
      <c r="N86" s="52">
        <v>43</v>
      </c>
      <c r="O86" s="52">
        <v>4</v>
      </c>
      <c r="P86" s="52">
        <v>16</v>
      </c>
      <c r="Q86" s="52">
        <v>0</v>
      </c>
      <c r="R86" s="52">
        <v>6</v>
      </c>
      <c r="S86" s="52">
        <v>0</v>
      </c>
      <c r="T86" s="52">
        <v>12</v>
      </c>
      <c r="U86" s="52">
        <v>14</v>
      </c>
      <c r="V86" s="52">
        <v>0</v>
      </c>
      <c r="W86" s="52">
        <v>0</v>
      </c>
      <c r="X86" s="52">
        <v>0</v>
      </c>
      <c r="Y86" s="52">
        <v>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123</v>
      </c>
      <c r="M96" s="52">
        <v>594</v>
      </c>
      <c r="N96" s="52">
        <v>417</v>
      </c>
      <c r="O96" s="52">
        <v>63</v>
      </c>
      <c r="P96" s="52">
        <v>510</v>
      </c>
      <c r="Q96" s="52">
        <v>0</v>
      </c>
      <c r="R96" s="52">
        <v>94</v>
      </c>
      <c r="S96" s="52">
        <v>0</v>
      </c>
      <c r="T96" s="52">
        <v>163</v>
      </c>
      <c r="U96" s="52">
        <v>212</v>
      </c>
      <c r="V96" s="52">
        <v>0</v>
      </c>
      <c r="W96" s="52">
        <v>0</v>
      </c>
      <c r="X96" s="52">
        <v>0</v>
      </c>
      <c r="Y96" s="52">
        <v>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3399</v>
      </c>
      <c r="M97" s="52">
        <v>346</v>
      </c>
      <c r="N97" s="52">
        <v>256</v>
      </c>
      <c r="O97" s="52">
        <v>13</v>
      </c>
      <c r="P97" s="52">
        <v>273</v>
      </c>
      <c r="Q97" s="52">
        <v>0</v>
      </c>
      <c r="R97" s="52">
        <v>86</v>
      </c>
      <c r="S97" s="52">
        <v>0</v>
      </c>
      <c r="T97" s="52">
        <v>97</v>
      </c>
      <c r="U97" s="52">
        <v>40</v>
      </c>
      <c r="V97" s="52">
        <v>0</v>
      </c>
      <c r="W97" s="52">
        <v>0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2166</v>
      </c>
      <c r="M102" s="52">
        <v>649</v>
      </c>
      <c r="N102" s="52">
        <v>569</v>
      </c>
      <c r="O102" s="52">
        <v>55</v>
      </c>
      <c r="P102" s="52">
        <v>496</v>
      </c>
      <c r="Q102" s="52">
        <v>0</v>
      </c>
      <c r="R102" s="52">
        <v>141</v>
      </c>
      <c r="S102" s="52">
        <v>0</v>
      </c>
      <c r="T102" s="52">
        <v>196</v>
      </c>
      <c r="U102" s="52">
        <v>187</v>
      </c>
      <c r="V102" s="52">
        <v>0</v>
      </c>
      <c r="W102" s="52">
        <v>0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1356</v>
      </c>
      <c r="M103" s="36">
        <v>291</v>
      </c>
      <c r="N103" s="36">
        <v>104</v>
      </c>
      <c r="O103" s="36">
        <v>21</v>
      </c>
      <c r="P103" s="36">
        <v>287</v>
      </c>
      <c r="Q103" s="36">
        <v>0</v>
      </c>
      <c r="R103" s="36">
        <v>39</v>
      </c>
      <c r="S103" s="36">
        <v>0</v>
      </c>
      <c r="T103" s="36">
        <v>64</v>
      </c>
      <c r="U103" s="36">
        <v>65</v>
      </c>
      <c r="V103" s="36">
        <v>0</v>
      </c>
      <c r="W103" s="36">
        <v>0</v>
      </c>
      <c r="X103" s="36">
        <v>0</v>
      </c>
      <c r="Y103" s="36">
        <v>0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1897</v>
      </c>
      <c r="D145" s="52">
        <v>2175</v>
      </c>
      <c r="E145" s="52">
        <v>3399</v>
      </c>
      <c r="F145" s="52">
        <v>3397</v>
      </c>
      <c r="G145" s="52">
        <v>3421</v>
      </c>
      <c r="H145" s="52">
        <v>3790</v>
      </c>
      <c r="I145" s="52">
        <v>3742</v>
      </c>
      <c r="J145" s="52">
        <v>4193</v>
      </c>
      <c r="K145" s="52">
        <v>3983</v>
      </c>
      <c r="L145" s="52">
        <v>1567</v>
      </c>
      <c r="M145" s="52">
        <v>2378</v>
      </c>
      <c r="N145" s="52">
        <v>2707</v>
      </c>
      <c r="O145" s="52">
        <v>3509</v>
      </c>
      <c r="P145" s="52">
        <v>6851</v>
      </c>
      <c r="Q145" s="52">
        <v>8862</v>
      </c>
      <c r="R145" s="52">
        <v>6117</v>
      </c>
      <c r="S145" s="52">
        <v>5315</v>
      </c>
      <c r="T145" s="52">
        <v>8163</v>
      </c>
      <c r="U145" s="52">
        <v>11314</v>
      </c>
      <c r="V145" s="52">
        <v>11505</v>
      </c>
      <c r="W145" s="52">
        <v>3106</v>
      </c>
      <c r="X145" s="52">
        <v>4930</v>
      </c>
      <c r="Y145" s="52">
        <v>7795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1595</v>
      </c>
      <c r="D147" s="52">
        <v>718</v>
      </c>
      <c r="E147" s="52">
        <v>455</v>
      </c>
      <c r="F147" s="52">
        <v>1405</v>
      </c>
      <c r="G147" s="52">
        <v>453</v>
      </c>
      <c r="H147" s="52">
        <v>563</v>
      </c>
      <c r="I147" s="52">
        <v>1421</v>
      </c>
      <c r="J147" s="52">
        <v>1932</v>
      </c>
      <c r="K147" s="52">
        <v>2433</v>
      </c>
      <c r="L147" s="52">
        <v>1362</v>
      </c>
      <c r="M147" s="52">
        <v>1306</v>
      </c>
      <c r="N147" s="52">
        <v>1581</v>
      </c>
      <c r="O147" s="52">
        <v>1734</v>
      </c>
      <c r="P147" s="52">
        <v>1402</v>
      </c>
      <c r="Q147" s="52">
        <v>3669</v>
      </c>
      <c r="R147" s="52">
        <v>2148</v>
      </c>
      <c r="S147" s="52">
        <v>3164</v>
      </c>
      <c r="T147" s="52">
        <v>3644</v>
      </c>
      <c r="U147" s="52">
        <v>5757</v>
      </c>
      <c r="V147" s="52">
        <v>7657</v>
      </c>
      <c r="W147" s="52">
        <v>2857</v>
      </c>
      <c r="X147" s="52">
        <v>3783</v>
      </c>
      <c r="Y147" s="52">
        <v>2874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1897</v>
      </c>
      <c r="D153" s="52">
        <v>1754</v>
      </c>
      <c r="E153" s="52">
        <v>3181</v>
      </c>
      <c r="F153" s="52">
        <v>3319</v>
      </c>
      <c r="G153" s="52">
        <v>3178</v>
      </c>
      <c r="H153" s="52">
        <v>3540</v>
      </c>
      <c r="I153" s="52">
        <v>3187</v>
      </c>
      <c r="J153" s="52">
        <v>3555</v>
      </c>
      <c r="K153" s="52">
        <v>1057</v>
      </c>
      <c r="L153" s="52">
        <v>55</v>
      </c>
      <c r="M153" s="52">
        <v>1504</v>
      </c>
      <c r="N153" s="52">
        <v>1678</v>
      </c>
      <c r="O153" s="52">
        <v>2932</v>
      </c>
      <c r="P153" s="52">
        <v>4458</v>
      </c>
      <c r="Q153" s="52">
        <v>6007</v>
      </c>
      <c r="R153" s="52">
        <v>3188</v>
      </c>
      <c r="S153" s="52">
        <v>2773</v>
      </c>
      <c r="T153" s="52">
        <v>5132</v>
      </c>
      <c r="U153" s="52">
        <v>9500</v>
      </c>
      <c r="V153" s="52">
        <v>9452</v>
      </c>
      <c r="W153" s="52">
        <v>3055</v>
      </c>
      <c r="X153" s="52">
        <v>3156</v>
      </c>
      <c r="Y153" s="52">
        <v>6397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421</v>
      </c>
      <c r="E154" s="52">
        <v>218</v>
      </c>
      <c r="F154" s="52">
        <v>78</v>
      </c>
      <c r="G154" s="52">
        <v>243</v>
      </c>
      <c r="H154" s="52">
        <v>250</v>
      </c>
      <c r="I154" s="52">
        <v>555</v>
      </c>
      <c r="J154" s="52">
        <v>638</v>
      </c>
      <c r="K154" s="52">
        <v>2926</v>
      </c>
      <c r="L154" s="52">
        <v>1512</v>
      </c>
      <c r="M154" s="52">
        <v>874</v>
      </c>
      <c r="N154" s="52">
        <v>1029</v>
      </c>
      <c r="O154" s="52">
        <v>577</v>
      </c>
      <c r="P154" s="52">
        <v>2393</v>
      </c>
      <c r="Q154" s="52">
        <v>2855</v>
      </c>
      <c r="R154" s="52">
        <v>2929</v>
      </c>
      <c r="S154" s="52">
        <v>2542</v>
      </c>
      <c r="T154" s="52">
        <v>3031</v>
      </c>
      <c r="U154" s="52">
        <v>1814</v>
      </c>
      <c r="V154" s="52">
        <v>2053</v>
      </c>
      <c r="W154" s="52">
        <v>51</v>
      </c>
      <c r="X154" s="52">
        <v>1774</v>
      </c>
      <c r="Y154" s="52">
        <v>1398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1528</v>
      </c>
      <c r="D158" s="52">
        <v>1350</v>
      </c>
      <c r="E158" s="52">
        <v>2224</v>
      </c>
      <c r="F158" s="52">
        <v>2544</v>
      </c>
      <c r="G158" s="52">
        <v>2738</v>
      </c>
      <c r="H158" s="52">
        <v>3210</v>
      </c>
      <c r="I158" s="52">
        <v>3511</v>
      </c>
      <c r="J158" s="52">
        <v>3773</v>
      </c>
      <c r="K158" s="52">
        <v>3032</v>
      </c>
      <c r="L158" s="52">
        <v>964</v>
      </c>
      <c r="M158" s="52">
        <v>1641</v>
      </c>
      <c r="N158" s="52">
        <v>2288</v>
      </c>
      <c r="O158" s="52">
        <v>2516</v>
      </c>
      <c r="P158" s="52">
        <v>4342</v>
      </c>
      <c r="Q158" s="52">
        <v>6401</v>
      </c>
      <c r="R158" s="52">
        <v>4796</v>
      </c>
      <c r="S158" s="52">
        <v>4751</v>
      </c>
      <c r="T158" s="52">
        <v>6162</v>
      </c>
      <c r="U158" s="52">
        <v>8393</v>
      </c>
      <c r="V158" s="52">
        <v>7295</v>
      </c>
      <c r="W158" s="52">
        <v>1974</v>
      </c>
      <c r="X158" s="52">
        <v>3003</v>
      </c>
      <c r="Y158" s="52">
        <v>4232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369</v>
      </c>
      <c r="D159" s="36">
        <v>825</v>
      </c>
      <c r="E159" s="36">
        <v>1175</v>
      </c>
      <c r="F159" s="36">
        <v>853</v>
      </c>
      <c r="G159" s="36">
        <v>683</v>
      </c>
      <c r="H159" s="36">
        <v>580</v>
      </c>
      <c r="I159" s="36">
        <v>231</v>
      </c>
      <c r="J159" s="36">
        <v>420</v>
      </c>
      <c r="K159" s="36">
        <v>951</v>
      </c>
      <c r="L159" s="36">
        <v>603</v>
      </c>
      <c r="M159" s="36">
        <v>737</v>
      </c>
      <c r="N159" s="36">
        <v>419</v>
      </c>
      <c r="O159" s="36">
        <v>993</v>
      </c>
      <c r="P159" s="36">
        <v>2509</v>
      </c>
      <c r="Q159" s="36">
        <v>2461</v>
      </c>
      <c r="R159" s="36">
        <v>1321</v>
      </c>
      <c r="S159" s="36">
        <v>564</v>
      </c>
      <c r="T159" s="36">
        <v>2001</v>
      </c>
      <c r="U159" s="36">
        <v>2921</v>
      </c>
      <c r="V159" s="36">
        <v>4210</v>
      </c>
      <c r="W159" s="36">
        <v>1132</v>
      </c>
      <c r="X159" s="36">
        <v>1927</v>
      </c>
      <c r="Y159" s="36">
        <v>3563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356</v>
      </c>
      <c r="D163" s="52">
        <v>468</v>
      </c>
      <c r="E163" s="52">
        <v>462</v>
      </c>
      <c r="F163" s="52">
        <v>693</v>
      </c>
      <c r="G163" s="52">
        <v>739</v>
      </c>
      <c r="H163" s="52">
        <v>918</v>
      </c>
      <c r="I163" s="52">
        <v>596</v>
      </c>
      <c r="J163" s="52">
        <v>653</v>
      </c>
      <c r="K163" s="52">
        <v>21</v>
      </c>
      <c r="L163" s="52">
        <v>0</v>
      </c>
      <c r="M163" s="52">
        <v>0</v>
      </c>
      <c r="N163" s="52">
        <v>0</v>
      </c>
      <c r="O163" s="52">
        <v>47</v>
      </c>
      <c r="P163" s="52">
        <v>0</v>
      </c>
      <c r="Q163" s="52">
        <v>1765</v>
      </c>
      <c r="R163" s="52">
        <v>2973</v>
      </c>
      <c r="S163" s="52">
        <v>3936</v>
      </c>
      <c r="T163" s="52">
        <v>3113</v>
      </c>
      <c r="U163" s="52">
        <v>2302</v>
      </c>
      <c r="V163" s="52">
        <v>3838</v>
      </c>
      <c r="W163" s="52">
        <v>2807</v>
      </c>
      <c r="X163" s="52">
        <v>1679</v>
      </c>
      <c r="Y163" s="52">
        <v>6680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277</v>
      </c>
      <c r="D165" s="52">
        <v>77</v>
      </c>
      <c r="E165" s="52">
        <v>32</v>
      </c>
      <c r="F165" s="52">
        <v>151</v>
      </c>
      <c r="G165" s="52">
        <v>49</v>
      </c>
      <c r="H165" s="52">
        <v>69</v>
      </c>
      <c r="I165" s="52">
        <v>116</v>
      </c>
      <c r="J165" s="52">
        <v>154</v>
      </c>
      <c r="K165" s="52">
        <v>7</v>
      </c>
      <c r="L165" s="52">
        <v>0</v>
      </c>
      <c r="M165" s="52">
        <v>0</v>
      </c>
      <c r="N165" s="52">
        <v>0</v>
      </c>
      <c r="O165" s="52">
        <v>12</v>
      </c>
      <c r="P165" s="52">
        <v>0</v>
      </c>
      <c r="Q165" s="52">
        <v>375</v>
      </c>
      <c r="R165" s="52">
        <v>528</v>
      </c>
      <c r="S165" s="52">
        <v>1224</v>
      </c>
      <c r="T165" s="52">
        <v>721</v>
      </c>
      <c r="U165" s="52">
        <v>606</v>
      </c>
      <c r="V165" s="52">
        <v>1316</v>
      </c>
      <c r="W165" s="52">
        <v>2554</v>
      </c>
      <c r="X165" s="52">
        <v>709</v>
      </c>
      <c r="Y165" s="52">
        <v>1301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356</v>
      </c>
      <c r="D171" s="52">
        <v>377</v>
      </c>
      <c r="E171" s="52">
        <v>432</v>
      </c>
      <c r="F171" s="52">
        <v>677</v>
      </c>
      <c r="G171" s="52">
        <v>687</v>
      </c>
      <c r="H171" s="52">
        <v>857</v>
      </c>
      <c r="I171" s="52">
        <v>508</v>
      </c>
      <c r="J171" s="52">
        <v>554</v>
      </c>
      <c r="K171" s="52">
        <v>6</v>
      </c>
      <c r="L171" s="52">
        <v>0</v>
      </c>
      <c r="M171" s="52">
        <v>0</v>
      </c>
      <c r="N171" s="52">
        <v>0</v>
      </c>
      <c r="O171" s="52">
        <v>39</v>
      </c>
      <c r="P171" s="52">
        <v>0</v>
      </c>
      <c r="Q171" s="52">
        <v>1196</v>
      </c>
      <c r="R171" s="52">
        <v>1549</v>
      </c>
      <c r="S171" s="52">
        <v>2054</v>
      </c>
      <c r="T171" s="52">
        <v>1957</v>
      </c>
      <c r="U171" s="52">
        <v>1933</v>
      </c>
      <c r="V171" s="52">
        <v>3153</v>
      </c>
      <c r="W171" s="52">
        <v>2761</v>
      </c>
      <c r="X171" s="52">
        <v>1075</v>
      </c>
      <c r="Y171" s="52">
        <v>5482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91</v>
      </c>
      <c r="E172" s="52">
        <v>30</v>
      </c>
      <c r="F172" s="52">
        <v>16</v>
      </c>
      <c r="G172" s="52">
        <v>52</v>
      </c>
      <c r="H172" s="52">
        <v>61</v>
      </c>
      <c r="I172" s="52">
        <v>88</v>
      </c>
      <c r="J172" s="52">
        <v>99</v>
      </c>
      <c r="K172" s="52">
        <v>15</v>
      </c>
      <c r="L172" s="52">
        <v>0</v>
      </c>
      <c r="M172" s="52">
        <v>0</v>
      </c>
      <c r="N172" s="52">
        <v>0</v>
      </c>
      <c r="O172" s="52">
        <v>8</v>
      </c>
      <c r="P172" s="52">
        <v>0</v>
      </c>
      <c r="Q172" s="52">
        <v>569</v>
      </c>
      <c r="R172" s="52">
        <v>1424</v>
      </c>
      <c r="S172" s="52">
        <v>1882</v>
      </c>
      <c r="T172" s="52">
        <v>1156</v>
      </c>
      <c r="U172" s="52">
        <v>369</v>
      </c>
      <c r="V172" s="52">
        <v>685</v>
      </c>
      <c r="W172" s="52">
        <v>46</v>
      </c>
      <c r="X172" s="52">
        <v>604</v>
      </c>
      <c r="Y172" s="52">
        <v>1198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287</v>
      </c>
      <c r="D176" s="52">
        <v>291</v>
      </c>
      <c r="E176" s="52">
        <v>302</v>
      </c>
      <c r="F176" s="52">
        <v>519</v>
      </c>
      <c r="G176" s="52">
        <v>591</v>
      </c>
      <c r="H176" s="52">
        <v>778</v>
      </c>
      <c r="I176" s="52">
        <v>559</v>
      </c>
      <c r="J176" s="52">
        <v>588</v>
      </c>
      <c r="K176" s="52">
        <v>16</v>
      </c>
      <c r="L176" s="52">
        <v>0</v>
      </c>
      <c r="M176" s="52">
        <v>0</v>
      </c>
      <c r="N176" s="52">
        <v>0</v>
      </c>
      <c r="O176" s="52">
        <v>34</v>
      </c>
      <c r="P176" s="52">
        <v>0</v>
      </c>
      <c r="Q176" s="52">
        <v>1275</v>
      </c>
      <c r="R176" s="52">
        <v>2331</v>
      </c>
      <c r="S176" s="52">
        <v>3518</v>
      </c>
      <c r="T176" s="52">
        <v>2350</v>
      </c>
      <c r="U176" s="52">
        <v>1708</v>
      </c>
      <c r="V176" s="52">
        <v>2433</v>
      </c>
      <c r="W176" s="52">
        <v>1784</v>
      </c>
      <c r="X176" s="52">
        <v>1023</v>
      </c>
      <c r="Y176" s="52">
        <v>3626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69</v>
      </c>
      <c r="D177" s="36">
        <v>177</v>
      </c>
      <c r="E177" s="36">
        <v>160</v>
      </c>
      <c r="F177" s="36">
        <v>174</v>
      </c>
      <c r="G177" s="36">
        <v>148</v>
      </c>
      <c r="H177" s="36">
        <v>140</v>
      </c>
      <c r="I177" s="36">
        <v>37</v>
      </c>
      <c r="J177" s="36">
        <v>65</v>
      </c>
      <c r="K177" s="36">
        <v>5</v>
      </c>
      <c r="L177" s="36">
        <v>0</v>
      </c>
      <c r="M177" s="36">
        <v>0</v>
      </c>
      <c r="N177" s="36">
        <v>0</v>
      </c>
      <c r="O177" s="36">
        <v>13</v>
      </c>
      <c r="P177" s="36">
        <v>0</v>
      </c>
      <c r="Q177" s="36">
        <v>490</v>
      </c>
      <c r="R177" s="36">
        <v>642</v>
      </c>
      <c r="S177" s="36">
        <v>418</v>
      </c>
      <c r="T177" s="36">
        <v>763</v>
      </c>
      <c r="U177" s="36">
        <v>594</v>
      </c>
      <c r="V177" s="36">
        <v>1405</v>
      </c>
      <c r="W177" s="36">
        <v>1023</v>
      </c>
      <c r="X177" s="36">
        <v>656</v>
      </c>
      <c r="Y177" s="36">
        <v>3054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3326</v>
      </c>
      <c r="D26" s="52">
        <v>3073</v>
      </c>
      <c r="E26" s="52">
        <v>440</v>
      </c>
      <c r="F26" s="52">
        <v>0</v>
      </c>
      <c r="G26" s="52">
        <v>63</v>
      </c>
      <c r="H26" s="52">
        <v>150</v>
      </c>
      <c r="I26" s="52">
        <v>616</v>
      </c>
      <c r="J26" s="52">
        <v>1087</v>
      </c>
      <c r="K26" s="52">
        <v>2458</v>
      </c>
      <c r="L26" s="52">
        <v>1551</v>
      </c>
      <c r="M26" s="52">
        <v>3706</v>
      </c>
      <c r="N26" s="52">
        <v>5123</v>
      </c>
      <c r="O26" s="52">
        <v>4323</v>
      </c>
      <c r="P26" s="52">
        <v>248</v>
      </c>
      <c r="Q26" s="52">
        <v>141</v>
      </c>
      <c r="R26" s="52">
        <v>0</v>
      </c>
      <c r="S26" s="52">
        <v>3</v>
      </c>
      <c r="T26" s="52">
        <v>0</v>
      </c>
      <c r="U26" s="52">
        <v>0</v>
      </c>
      <c r="V26" s="52">
        <v>0</v>
      </c>
      <c r="W26" s="52">
        <v>0</v>
      </c>
      <c r="X26" s="52">
        <v>298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4294</v>
      </c>
      <c r="D29" s="52">
        <v>2685</v>
      </c>
      <c r="E29" s="52">
        <v>1692</v>
      </c>
      <c r="F29" s="52">
        <v>1193</v>
      </c>
      <c r="G29" s="52">
        <v>674</v>
      </c>
      <c r="H29" s="52">
        <v>650</v>
      </c>
      <c r="I29" s="52">
        <v>285</v>
      </c>
      <c r="J29" s="52">
        <v>301</v>
      </c>
      <c r="K29" s="52">
        <v>783</v>
      </c>
      <c r="L29" s="52">
        <v>1485</v>
      </c>
      <c r="M29" s="52">
        <v>2022</v>
      </c>
      <c r="N29" s="52">
        <v>1835</v>
      </c>
      <c r="O29" s="52">
        <v>2534</v>
      </c>
      <c r="P29" s="52">
        <v>1627</v>
      </c>
      <c r="Q29" s="52">
        <v>592</v>
      </c>
      <c r="R29" s="52">
        <v>187</v>
      </c>
      <c r="S29" s="52">
        <v>211</v>
      </c>
      <c r="T29" s="52">
        <v>76</v>
      </c>
      <c r="U29" s="52">
        <v>63</v>
      </c>
      <c r="V29" s="52">
        <v>57</v>
      </c>
      <c r="W29" s="52">
        <v>212</v>
      </c>
      <c r="X29" s="52">
        <v>251</v>
      </c>
      <c r="Y29" s="52">
        <v>383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10264</v>
      </c>
      <c r="D35" s="52">
        <f>RES_hhdet_in!D35-RES_hhdet_in_new!D35</f>
        <v>8090</v>
      </c>
      <c r="E35" s="52">
        <f>RES_hhdet_in!E35-RES_hhdet_in_new!E35</f>
        <v>7074</v>
      </c>
      <c r="F35" s="52">
        <f>RES_hhdet_in!F35-RES_hhdet_in_new!F35</f>
        <v>7010</v>
      </c>
      <c r="G35" s="52">
        <f>RES_hhdet_in!G35-RES_hhdet_in_new!G35</f>
        <v>8081</v>
      </c>
      <c r="H35" s="52">
        <f>RES_hhdet_in!H35-RES_hhdet_in_new!H35</f>
        <v>9010</v>
      </c>
      <c r="I35" s="52">
        <f>RES_hhdet_in!I35-RES_hhdet_in_new!I35</f>
        <v>3010</v>
      </c>
      <c r="J35" s="52">
        <f>RES_hhdet_in!J35-RES_hhdet_in_new!J35</f>
        <v>2594</v>
      </c>
      <c r="K35" s="52">
        <f>RES_hhdet_in!K35-RES_hhdet_in_new!K35</f>
        <v>1383</v>
      </c>
      <c r="L35" s="52">
        <f>RES_hhdet_in!L35-RES_hhdet_in_new!L35</f>
        <v>109</v>
      </c>
      <c r="M35" s="52">
        <f>RES_hhdet_in!M35-RES_hhdet_in_new!M35</f>
        <v>2614</v>
      </c>
      <c r="N35" s="52">
        <f>RES_hhdet_in!N35-RES_hhdet_in_new!N35</f>
        <v>3456</v>
      </c>
      <c r="O35" s="52">
        <f>RES_hhdet_in!O35-RES_hhdet_in_new!O35</f>
        <v>4380</v>
      </c>
      <c r="P35" s="52">
        <f>RES_hhdet_in!P35-RES_hhdet_in_new!P35</f>
        <v>1271</v>
      </c>
      <c r="Q35" s="52">
        <f>RES_hhdet_in!Q35-RES_hhdet_in_new!Q35</f>
        <v>1890</v>
      </c>
      <c r="R35" s="52">
        <f>RES_hhdet_in!R35-RES_hhdet_in_new!R35</f>
        <v>515</v>
      </c>
      <c r="S35" s="52">
        <f>RES_hhdet_in!S35-RES_hhdet_in_new!S35</f>
        <v>859</v>
      </c>
      <c r="T35" s="52">
        <f>RES_hhdet_in!T35-RES_hhdet_in_new!T35</f>
        <v>194</v>
      </c>
      <c r="U35" s="52">
        <f>RES_hhdet_in!U35-RES_hhdet_in_new!U35</f>
        <v>1753</v>
      </c>
      <c r="V35" s="52">
        <f>RES_hhdet_in!V35-RES_hhdet_in_new!V35</f>
        <v>2766</v>
      </c>
      <c r="W35" s="52">
        <f>RES_hhdet_in!W35-RES_hhdet_in_new!W35</f>
        <v>3011</v>
      </c>
      <c r="X35" s="52">
        <f>RES_hhdet_in!X35-RES_hhdet_in_new!X35</f>
        <v>1058</v>
      </c>
      <c r="Y35" s="52">
        <f>RES_hhdet_in!Y35-RES_hhdet_in_new!Y35</f>
        <v>559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1943</v>
      </c>
      <c r="E36" s="52">
        <f>RES_hhdet_in!E36-RES_hhdet_in_new!E36</f>
        <v>484</v>
      </c>
      <c r="F36" s="52">
        <f>RES_hhdet_in!F36-RES_hhdet_in_new!F36</f>
        <v>166</v>
      </c>
      <c r="G36" s="52">
        <f>RES_hhdet_in!G36-RES_hhdet_in_new!G36</f>
        <v>617</v>
      </c>
      <c r="H36" s="52">
        <f>RES_hhdet_in!H36-RES_hhdet_in_new!H36</f>
        <v>637</v>
      </c>
      <c r="I36" s="52">
        <f>RES_hhdet_in!I36-RES_hhdet_in_new!I36</f>
        <v>524</v>
      </c>
      <c r="J36" s="52">
        <f>RES_hhdet_in!J36-RES_hhdet_in_new!J36</f>
        <v>463</v>
      </c>
      <c r="K36" s="52">
        <f>RES_hhdet_in!K36-RES_hhdet_in_new!K36</f>
        <v>3820</v>
      </c>
      <c r="L36" s="52">
        <f>RES_hhdet_in!L36-RES_hhdet_in_new!L36</f>
        <v>3120</v>
      </c>
      <c r="M36" s="52">
        <f>RES_hhdet_in!M36-RES_hhdet_in_new!M36</f>
        <v>1514</v>
      </c>
      <c r="N36" s="52">
        <f>RES_hhdet_in!N36-RES_hhdet_in_new!N36</f>
        <v>2118</v>
      </c>
      <c r="O36" s="52">
        <f>RES_hhdet_in!O36-RES_hhdet_in_new!O36</f>
        <v>861</v>
      </c>
      <c r="P36" s="52">
        <f>RES_hhdet_in!P36-RES_hhdet_in_new!P36</f>
        <v>680</v>
      </c>
      <c r="Q36" s="52">
        <f>RES_hhdet_in!Q36-RES_hhdet_in_new!Q36</f>
        <v>899</v>
      </c>
      <c r="R36" s="52">
        <f>RES_hhdet_in!R36-RES_hhdet_in_new!R36</f>
        <v>461</v>
      </c>
      <c r="S36" s="52">
        <f>RES_hhdet_in!S36-RES_hhdet_in_new!S36</f>
        <v>778</v>
      </c>
      <c r="T36" s="52">
        <f>RES_hhdet_in!T36-RES_hhdet_in_new!T36</f>
        <v>111</v>
      </c>
      <c r="U36" s="52">
        <f>RES_hhdet_in!U36-RES_hhdet_in_new!U36</f>
        <v>334</v>
      </c>
      <c r="V36" s="52">
        <f>RES_hhdet_in!V36-RES_hhdet_in_new!V36</f>
        <v>598</v>
      </c>
      <c r="W36" s="52">
        <f>RES_hhdet_in!W36-RES_hhdet_in_new!W36</f>
        <v>49</v>
      </c>
      <c r="X36" s="52">
        <f>RES_hhdet_in!X36-RES_hhdet_in_new!X36</f>
        <v>583</v>
      </c>
      <c r="Y36" s="52">
        <f>RES_hhdet_in!Y36-RES_hhdet_in_new!Y36</f>
        <v>118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8267</v>
      </c>
      <c r="D40" s="52">
        <v>6228</v>
      </c>
      <c r="E40" s="52">
        <v>4944</v>
      </c>
      <c r="F40" s="52">
        <v>5375</v>
      </c>
      <c r="G40" s="52">
        <v>6961</v>
      </c>
      <c r="H40" s="52">
        <v>8173</v>
      </c>
      <c r="I40" s="52">
        <v>3316</v>
      </c>
      <c r="J40" s="52">
        <v>2750</v>
      </c>
      <c r="K40" s="52">
        <v>3965</v>
      </c>
      <c r="L40" s="52">
        <v>1985</v>
      </c>
      <c r="M40" s="52">
        <v>2849</v>
      </c>
      <c r="N40" s="52">
        <v>4704</v>
      </c>
      <c r="O40" s="52">
        <v>3763</v>
      </c>
      <c r="P40" s="52">
        <v>1245</v>
      </c>
      <c r="Q40" s="52">
        <v>2016</v>
      </c>
      <c r="R40" s="52">
        <v>769</v>
      </c>
      <c r="S40" s="52">
        <v>1466</v>
      </c>
      <c r="T40" s="52">
        <v>228</v>
      </c>
      <c r="U40" s="52">
        <v>1545</v>
      </c>
      <c r="V40" s="52">
        <v>2144</v>
      </c>
      <c r="W40" s="52">
        <v>1894</v>
      </c>
      <c r="X40" s="52">
        <v>1046</v>
      </c>
      <c r="Y40" s="52">
        <v>384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1997</v>
      </c>
      <c r="D41" s="36">
        <v>3806</v>
      </c>
      <c r="E41" s="36">
        <v>2610</v>
      </c>
      <c r="F41" s="36">
        <v>1803</v>
      </c>
      <c r="G41" s="36">
        <v>1736</v>
      </c>
      <c r="H41" s="36">
        <v>1474</v>
      </c>
      <c r="I41" s="36">
        <v>218</v>
      </c>
      <c r="J41" s="36">
        <v>307</v>
      </c>
      <c r="K41" s="36">
        <v>1242</v>
      </c>
      <c r="L41" s="36">
        <v>1243</v>
      </c>
      <c r="M41" s="36">
        <v>1278</v>
      </c>
      <c r="N41" s="36">
        <v>860</v>
      </c>
      <c r="O41" s="36">
        <v>1478</v>
      </c>
      <c r="P41" s="36">
        <v>715</v>
      </c>
      <c r="Q41" s="36">
        <v>771</v>
      </c>
      <c r="R41" s="36">
        <v>209</v>
      </c>
      <c r="S41" s="36">
        <v>171</v>
      </c>
      <c r="T41" s="36">
        <v>72</v>
      </c>
      <c r="U41" s="36">
        <v>542</v>
      </c>
      <c r="V41" s="36">
        <v>1228</v>
      </c>
      <c r="W41" s="36">
        <v>1076</v>
      </c>
      <c r="X41" s="36">
        <v>654</v>
      </c>
      <c r="Y41" s="36">
        <v>311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31</v>
      </c>
      <c r="D45" s="52">
        <v>1</v>
      </c>
      <c r="E45" s="52">
        <v>0</v>
      </c>
      <c r="F45" s="52">
        <v>0</v>
      </c>
      <c r="G45" s="52">
        <v>0</v>
      </c>
      <c r="H45" s="52">
        <v>10</v>
      </c>
      <c r="I45" s="52">
        <v>271</v>
      </c>
      <c r="J45" s="52">
        <v>282</v>
      </c>
      <c r="K45" s="52">
        <v>279</v>
      </c>
      <c r="L45" s="52">
        <v>93</v>
      </c>
      <c r="M45" s="52">
        <v>193</v>
      </c>
      <c r="N45" s="52">
        <v>171</v>
      </c>
      <c r="O45" s="52">
        <v>183</v>
      </c>
      <c r="P45" s="52">
        <v>1</v>
      </c>
      <c r="Q45" s="52">
        <v>0</v>
      </c>
      <c r="R45" s="52">
        <v>0</v>
      </c>
      <c r="S45" s="52">
        <v>3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252</v>
      </c>
      <c r="D48" s="52">
        <v>128</v>
      </c>
      <c r="E48" s="52">
        <v>33</v>
      </c>
      <c r="F48" s="52">
        <v>36</v>
      </c>
      <c r="G48" s="52">
        <v>29</v>
      </c>
      <c r="H48" s="52">
        <v>33</v>
      </c>
      <c r="I48" s="52">
        <v>16</v>
      </c>
      <c r="J48" s="52">
        <v>52</v>
      </c>
      <c r="K48" s="52">
        <v>149</v>
      </c>
      <c r="L48" s="52">
        <v>188</v>
      </c>
      <c r="M48" s="52">
        <v>172</v>
      </c>
      <c r="N48" s="52">
        <v>96</v>
      </c>
      <c r="O48" s="52">
        <v>96</v>
      </c>
      <c r="P48" s="52">
        <v>70</v>
      </c>
      <c r="Q48" s="52">
        <v>18</v>
      </c>
      <c r="R48" s="52">
        <v>0</v>
      </c>
      <c r="S48" s="52">
        <v>8</v>
      </c>
      <c r="T48" s="52">
        <v>3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453</v>
      </c>
      <c r="D54" s="52">
        <f>RES_hhdet_in!D54-RES_hhdet_in_new!D54</f>
        <v>1</v>
      </c>
      <c r="E54" s="52">
        <f>RES_hhdet_in!E54-RES_hhdet_in_new!E54</f>
        <v>109</v>
      </c>
      <c r="F54" s="52">
        <f>RES_hhdet_in!F54-RES_hhdet_in_new!F54</f>
        <v>562</v>
      </c>
      <c r="G54" s="52">
        <f>RES_hhdet_in!G54-RES_hhdet_in_new!G54</f>
        <v>701</v>
      </c>
      <c r="H54" s="52">
        <f>RES_hhdet_in!H54-RES_hhdet_in_new!H54</f>
        <v>739</v>
      </c>
      <c r="I54" s="52">
        <f>RES_hhdet_in!I54-RES_hhdet_in_new!I54</f>
        <v>264</v>
      </c>
      <c r="J54" s="52">
        <f>RES_hhdet_in!J54-RES_hhdet_in_new!J54</f>
        <v>250</v>
      </c>
      <c r="K54" s="52">
        <f>RES_hhdet_in!K54-RES_hhdet_in_new!K54</f>
        <v>80</v>
      </c>
      <c r="L54" s="52">
        <f>RES_hhdet_in!L54-RES_hhdet_in_new!L54</f>
        <v>3</v>
      </c>
      <c r="M54" s="52">
        <f>RES_hhdet_in!M54-RES_hhdet_in_new!M54</f>
        <v>153</v>
      </c>
      <c r="N54" s="52">
        <f>RES_hhdet_in!N54-RES_hhdet_in_new!N54</f>
        <v>168</v>
      </c>
      <c r="O54" s="52">
        <f>RES_hhdet_in!O54-RES_hhdet_in_new!O54</f>
        <v>287</v>
      </c>
      <c r="P54" s="52">
        <f>RES_hhdet_in!P54-RES_hhdet_in_new!P54</f>
        <v>150</v>
      </c>
      <c r="Q54" s="52">
        <f>RES_hhdet_in!Q54-RES_hhdet_in_new!Q54</f>
        <v>173</v>
      </c>
      <c r="R54" s="52">
        <f>RES_hhdet_in!R54-RES_hhdet_in_new!R54</f>
        <v>124</v>
      </c>
      <c r="S54" s="52">
        <f>RES_hhdet_in!S54-RES_hhdet_in_new!S54</f>
        <v>42</v>
      </c>
      <c r="T54" s="52">
        <f>RES_hhdet_in!T54-RES_hhdet_in_new!T54</f>
        <v>13</v>
      </c>
      <c r="U54" s="52">
        <f>RES_hhdet_in!U54-RES_hhdet_in_new!U54</f>
        <v>28</v>
      </c>
      <c r="V54" s="52">
        <f>RES_hhdet_in!V54-RES_hhdet_in_new!V54</f>
        <v>25</v>
      </c>
      <c r="W54" s="52">
        <f>RES_hhdet_in!W54-RES_hhdet_in_new!W54</f>
        <v>28</v>
      </c>
      <c r="X54" s="52">
        <f>RES_hhdet_in!X54-RES_hhdet_in_new!X54</f>
        <v>5</v>
      </c>
      <c r="Y54" s="52">
        <f>RES_hhdet_in!Y54-RES_hhdet_in_new!Y54</f>
        <v>16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8</v>
      </c>
      <c r="F55" s="52">
        <f>RES_hhdet_in!F55-RES_hhdet_in_new!F55</f>
        <v>13</v>
      </c>
      <c r="G55" s="52">
        <f>RES_hhdet_in!G55-RES_hhdet_in_new!G55</f>
        <v>54</v>
      </c>
      <c r="H55" s="52">
        <f>RES_hhdet_in!H55-RES_hhdet_in_new!H55</f>
        <v>52</v>
      </c>
      <c r="I55" s="52">
        <f>RES_hhdet_in!I55-RES_hhdet_in_new!I55</f>
        <v>44</v>
      </c>
      <c r="J55" s="52">
        <f>RES_hhdet_in!J55-RES_hhdet_in_new!J55</f>
        <v>44</v>
      </c>
      <c r="K55" s="52">
        <f>RES_hhdet_in!K55-RES_hhdet_in_new!K55</f>
        <v>222</v>
      </c>
      <c r="L55" s="52">
        <f>RES_hhdet_in!L55-RES_hhdet_in_new!L55</f>
        <v>112</v>
      </c>
      <c r="M55" s="52">
        <f>RES_hhdet_in!M55-RES_hhdet_in_new!M55</f>
        <v>89</v>
      </c>
      <c r="N55" s="52">
        <f>RES_hhdet_in!N55-RES_hhdet_in_new!N55</f>
        <v>100</v>
      </c>
      <c r="O55" s="52">
        <f>RES_hhdet_in!O55-RES_hhdet_in_new!O55</f>
        <v>53</v>
      </c>
      <c r="P55" s="52">
        <f>RES_hhdet_in!P55-RES_hhdet_in_new!P55</f>
        <v>78</v>
      </c>
      <c r="Q55" s="52">
        <f>RES_hhdet_in!Q55-RES_hhdet_in_new!Q55</f>
        <v>80</v>
      </c>
      <c r="R55" s="52">
        <f>RES_hhdet_in!R55-RES_hhdet_in_new!R55</f>
        <v>107</v>
      </c>
      <c r="S55" s="52">
        <f>RES_hhdet_in!S55-RES_hhdet_in_new!S55</f>
        <v>32</v>
      </c>
      <c r="T55" s="52">
        <f>RES_hhdet_in!T55-RES_hhdet_in_new!T55</f>
        <v>3</v>
      </c>
      <c r="U55" s="52">
        <f>RES_hhdet_in!U55-RES_hhdet_in_new!U55</f>
        <v>5</v>
      </c>
      <c r="V55" s="52">
        <f>RES_hhdet_in!V55-RES_hhdet_in_new!V55</f>
        <v>3</v>
      </c>
      <c r="W55" s="52">
        <f>RES_hhdet_in!W55-RES_hhdet_in_new!W55</f>
        <v>0</v>
      </c>
      <c r="X55" s="52">
        <f>RES_hhdet_in!X55-RES_hhdet_in_new!X55</f>
        <v>3</v>
      </c>
      <c r="Y55" s="52">
        <f>RES_hhdet_in!Y55-RES_hhdet_in_new!Y55</f>
        <v>3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365</v>
      </c>
      <c r="D59" s="52">
        <v>2</v>
      </c>
      <c r="E59" s="52">
        <v>76</v>
      </c>
      <c r="F59" s="52">
        <v>431</v>
      </c>
      <c r="G59" s="52">
        <v>603</v>
      </c>
      <c r="H59" s="52">
        <v>671</v>
      </c>
      <c r="I59" s="52">
        <v>288</v>
      </c>
      <c r="J59" s="52">
        <v>265</v>
      </c>
      <c r="K59" s="52">
        <v>230</v>
      </c>
      <c r="L59" s="52">
        <v>74</v>
      </c>
      <c r="M59" s="52">
        <v>165</v>
      </c>
      <c r="N59" s="52">
        <v>230</v>
      </c>
      <c r="O59" s="52">
        <v>245</v>
      </c>
      <c r="P59" s="52">
        <v>146</v>
      </c>
      <c r="Q59" s="52">
        <v>183</v>
      </c>
      <c r="R59" s="52">
        <v>178</v>
      </c>
      <c r="S59" s="52">
        <v>69</v>
      </c>
      <c r="T59" s="52">
        <v>16</v>
      </c>
      <c r="U59" s="52">
        <v>24</v>
      </c>
      <c r="V59" s="52">
        <v>27</v>
      </c>
      <c r="W59" s="52">
        <v>18</v>
      </c>
      <c r="X59" s="52">
        <v>10</v>
      </c>
      <c r="Y59" s="52">
        <v>13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88</v>
      </c>
      <c r="D60" s="36">
        <v>0</v>
      </c>
      <c r="E60" s="36">
        <v>40</v>
      </c>
      <c r="F60" s="36">
        <v>144</v>
      </c>
      <c r="G60" s="36">
        <v>151</v>
      </c>
      <c r="H60" s="36">
        <v>122</v>
      </c>
      <c r="I60" s="36">
        <v>18</v>
      </c>
      <c r="J60" s="36">
        <v>28</v>
      </c>
      <c r="K60" s="36">
        <v>70</v>
      </c>
      <c r="L60" s="36">
        <v>42</v>
      </c>
      <c r="M60" s="36">
        <v>76</v>
      </c>
      <c r="N60" s="36">
        <v>39</v>
      </c>
      <c r="O60" s="36">
        <v>97</v>
      </c>
      <c r="P60" s="36">
        <v>80</v>
      </c>
      <c r="Q60" s="36">
        <v>68</v>
      </c>
      <c r="R60" s="36">
        <v>46</v>
      </c>
      <c r="S60" s="36">
        <v>7</v>
      </c>
      <c r="T60" s="36">
        <v>3</v>
      </c>
      <c r="U60" s="36">
        <v>7</v>
      </c>
      <c r="V60" s="36">
        <v>8</v>
      </c>
      <c r="W60" s="36">
        <v>7</v>
      </c>
      <c r="X60" s="36">
        <v>5</v>
      </c>
      <c r="Y60" s="36">
        <v>5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X69" s="52">
        <f>RES_hhdet_in!X69-RES_hhdet_in_new!X69</f>
        <v>0</v>
      </c>
      <c r="Y69" s="52">
        <f>RES_hhdet_in!Y69-RES_hhdet_in_new!Y69</f>
        <v>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X73" s="52">
        <f>RES_hhdet_in!X73-RES_hhdet_in_new!X73</f>
        <v>0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5796</v>
      </c>
      <c r="M83" s="52">
        <v>1902</v>
      </c>
      <c r="N83" s="52">
        <v>1311</v>
      </c>
      <c r="O83" s="52">
        <v>105</v>
      </c>
      <c r="P83" s="52">
        <v>269</v>
      </c>
      <c r="Q83" s="52">
        <v>0</v>
      </c>
      <c r="R83" s="52">
        <v>196</v>
      </c>
      <c r="S83" s="52">
        <v>0</v>
      </c>
      <c r="T83" s="52">
        <v>357</v>
      </c>
      <c r="U83" s="52">
        <v>177</v>
      </c>
      <c r="V83" s="52">
        <v>0</v>
      </c>
      <c r="W83" s="52">
        <v>0</v>
      </c>
      <c r="X83" s="52">
        <v>0</v>
      </c>
      <c r="Y83" s="52">
        <v>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77</v>
      </c>
      <c r="M86" s="52">
        <v>3101</v>
      </c>
      <c r="N86" s="52">
        <v>937</v>
      </c>
      <c r="O86" s="52">
        <v>721</v>
      </c>
      <c r="P86" s="52">
        <v>136</v>
      </c>
      <c r="Q86" s="52">
        <v>200</v>
      </c>
      <c r="R86" s="52">
        <v>134</v>
      </c>
      <c r="S86" s="52">
        <v>148</v>
      </c>
      <c r="T86" s="52">
        <v>141</v>
      </c>
      <c r="U86" s="52">
        <v>161</v>
      </c>
      <c r="V86" s="52">
        <v>173</v>
      </c>
      <c r="W86" s="52">
        <v>269</v>
      </c>
      <c r="X86" s="52">
        <v>152</v>
      </c>
      <c r="Y86" s="52">
        <v>89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X88" s="52">
        <f>RES_hhdet_in!X88-RES_hhdet_in_new!X88</f>
        <v>0</v>
      </c>
      <c r="Y88" s="52">
        <f>RES_hhdet_in!Y88-RES_hhdet_in_new!Y88</f>
        <v>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0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203</v>
      </c>
      <c r="M96" s="52">
        <f>RES_hhdet_in!M96-RES_hhdet_in_new!M96</f>
        <v>1214</v>
      </c>
      <c r="N96" s="52">
        <f>RES_hhdet_in!N96-RES_hhdet_in_new!N96</f>
        <v>887</v>
      </c>
      <c r="O96" s="52">
        <f>RES_hhdet_in!O96-RES_hhdet_in_new!O96</f>
        <v>371</v>
      </c>
      <c r="P96" s="52">
        <f>RES_hhdet_in!P96-RES_hhdet_in_new!P96</f>
        <v>635</v>
      </c>
      <c r="Q96" s="52">
        <f>RES_hhdet_in!Q96-RES_hhdet_in_new!Q96</f>
        <v>665</v>
      </c>
      <c r="R96" s="52">
        <f>RES_hhdet_in!R96-RES_hhdet_in_new!R96</f>
        <v>1218</v>
      </c>
      <c r="S96" s="52">
        <f>RES_hhdet_in!S96-RES_hhdet_in_new!S96</f>
        <v>1398</v>
      </c>
      <c r="T96" s="52">
        <f>RES_hhdet_in!T96-RES_hhdet_in_new!T96</f>
        <v>2779</v>
      </c>
      <c r="U96" s="52">
        <f>RES_hhdet_in!U96-RES_hhdet_in_new!U96</f>
        <v>1391</v>
      </c>
      <c r="V96" s="52">
        <f>RES_hhdet_in!V96-RES_hhdet_in_new!V96</f>
        <v>565</v>
      </c>
      <c r="W96" s="52">
        <f>RES_hhdet_in!W96-RES_hhdet_in_new!W96</f>
        <v>224</v>
      </c>
      <c r="X96" s="52">
        <f>RES_hhdet_in!X96-RES_hhdet_in_new!X96</f>
        <v>100</v>
      </c>
      <c r="Y96" s="52">
        <f>RES_hhdet_in!Y96-RES_hhdet_in_new!Y96</f>
        <v>27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5593</v>
      </c>
      <c r="M97" s="52">
        <f>RES_hhdet_in!M97-RES_hhdet_in_new!M97</f>
        <v>703</v>
      </c>
      <c r="N97" s="52">
        <f>RES_hhdet_in!N97-RES_hhdet_in_new!N97</f>
        <v>542</v>
      </c>
      <c r="O97" s="52">
        <f>RES_hhdet_in!O97-RES_hhdet_in_new!O97</f>
        <v>69</v>
      </c>
      <c r="P97" s="52">
        <f>RES_hhdet_in!P97-RES_hhdet_in_new!P97</f>
        <v>343</v>
      </c>
      <c r="Q97" s="52">
        <f>RES_hhdet_in!Q97-RES_hhdet_in_new!Q97</f>
        <v>314</v>
      </c>
      <c r="R97" s="52">
        <f>RES_hhdet_in!R97-RES_hhdet_in_new!R97</f>
        <v>1108</v>
      </c>
      <c r="S97" s="52">
        <f>RES_hhdet_in!S97-RES_hhdet_in_new!S97</f>
        <v>1265</v>
      </c>
      <c r="T97" s="52">
        <f>RES_hhdet_in!T97-RES_hhdet_in_new!T97</f>
        <v>1620</v>
      </c>
      <c r="U97" s="52">
        <f>RES_hhdet_in!U97-RES_hhdet_in_new!U97</f>
        <v>261</v>
      </c>
      <c r="V97" s="52">
        <f>RES_hhdet_in!V97-RES_hhdet_in_new!V97</f>
        <v>125</v>
      </c>
      <c r="W97" s="52">
        <f>RES_hhdet_in!W97-RES_hhdet_in_new!W97</f>
        <v>2</v>
      </c>
      <c r="X97" s="52">
        <f>RES_hhdet_in!X97-RES_hhdet_in_new!X97</f>
        <v>56</v>
      </c>
      <c r="Y97" s="52">
        <f>RES_hhdet_in!Y97-RES_hhdet_in_new!Y97</f>
        <v>3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3566</v>
      </c>
      <c r="M102" s="52">
        <v>1323</v>
      </c>
      <c r="N102" s="52">
        <v>1210</v>
      </c>
      <c r="O102" s="52">
        <v>316</v>
      </c>
      <c r="P102" s="52">
        <v>620</v>
      </c>
      <c r="Q102" s="52">
        <v>711</v>
      </c>
      <c r="R102" s="52">
        <v>1821</v>
      </c>
      <c r="S102" s="52">
        <v>2383</v>
      </c>
      <c r="T102" s="52">
        <v>3324</v>
      </c>
      <c r="U102" s="52">
        <v>1226</v>
      </c>
      <c r="V102" s="52">
        <v>449</v>
      </c>
      <c r="W102" s="52">
        <v>134</v>
      </c>
      <c r="X102" s="52">
        <v>101</v>
      </c>
      <c r="Y102" s="52">
        <v>18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2230</v>
      </c>
      <c r="M103" s="36">
        <v>594</v>
      </c>
      <c r="N103" s="36">
        <v>218</v>
      </c>
      <c r="O103" s="36">
        <v>128</v>
      </c>
      <c r="P103" s="36">
        <v>356</v>
      </c>
      <c r="Q103" s="36">
        <v>269</v>
      </c>
      <c r="R103" s="36">
        <v>499</v>
      </c>
      <c r="S103" s="36">
        <v>282</v>
      </c>
      <c r="T103" s="36">
        <v>1073</v>
      </c>
      <c r="U103" s="36">
        <v>428</v>
      </c>
      <c r="V103" s="36">
        <v>250</v>
      </c>
      <c r="W103" s="36">
        <v>74</v>
      </c>
      <c r="X103" s="36">
        <v>64</v>
      </c>
      <c r="Y103" s="36">
        <v>9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3564</v>
      </c>
      <c r="D145" s="52">
        <v>4131</v>
      </c>
      <c r="E145" s="52">
        <v>6467</v>
      </c>
      <c r="F145" s="52">
        <v>6482</v>
      </c>
      <c r="G145" s="52">
        <v>5731</v>
      </c>
      <c r="H145" s="52">
        <v>5933</v>
      </c>
      <c r="I145" s="52">
        <v>6177</v>
      </c>
      <c r="J145" s="52">
        <v>6072</v>
      </c>
      <c r="K145" s="52">
        <v>6044</v>
      </c>
      <c r="L145" s="52">
        <v>2582</v>
      </c>
      <c r="M145" s="52">
        <v>4800</v>
      </c>
      <c r="N145" s="52">
        <v>5258</v>
      </c>
      <c r="O145" s="52">
        <v>4791</v>
      </c>
      <c r="P145" s="52">
        <v>2345</v>
      </c>
      <c r="Q145" s="52">
        <v>3739</v>
      </c>
      <c r="R145" s="52">
        <v>6637</v>
      </c>
      <c r="S145" s="52">
        <v>6819</v>
      </c>
      <c r="T145" s="52">
        <v>11197</v>
      </c>
      <c r="U145" s="52">
        <v>7943</v>
      </c>
      <c r="V145" s="52">
        <v>6304</v>
      </c>
      <c r="W145" s="52">
        <v>4402</v>
      </c>
      <c r="X145" s="52">
        <v>6490</v>
      </c>
      <c r="Y145" s="52">
        <v>4764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3450</v>
      </c>
      <c r="D147" s="52">
        <v>3558</v>
      </c>
      <c r="E147" s="52">
        <v>4292</v>
      </c>
      <c r="F147" s="52">
        <v>6496</v>
      </c>
      <c r="G147" s="52">
        <v>6260</v>
      </c>
      <c r="H147" s="52">
        <v>7717</v>
      </c>
      <c r="I147" s="52">
        <v>5588</v>
      </c>
      <c r="J147" s="52">
        <v>5272</v>
      </c>
      <c r="K147" s="52">
        <v>8523</v>
      </c>
      <c r="L147" s="52">
        <v>8254</v>
      </c>
      <c r="M147" s="52">
        <v>5177</v>
      </c>
      <c r="N147" s="52">
        <v>8220</v>
      </c>
      <c r="O147" s="52">
        <v>8269</v>
      </c>
      <c r="P147" s="52">
        <v>6669</v>
      </c>
      <c r="Q147" s="52">
        <v>9290</v>
      </c>
      <c r="R147" s="52">
        <v>9243</v>
      </c>
      <c r="S147" s="52">
        <v>11531</v>
      </c>
      <c r="T147" s="52">
        <v>10262</v>
      </c>
      <c r="U147" s="52">
        <v>12396</v>
      </c>
      <c r="V147" s="52">
        <v>14516</v>
      </c>
      <c r="W147" s="52">
        <v>24112</v>
      </c>
      <c r="X147" s="52">
        <v>16204</v>
      </c>
      <c r="Y147" s="52">
        <v>14507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5982</v>
      </c>
      <c r="D153" s="52">
        <f>RES_hhdet_in!D153-RES_hhdet_in_new!D153</f>
        <v>5293</v>
      </c>
      <c r="E153" s="52">
        <f>RES_hhdet_in!E153-RES_hhdet_in_new!E153</f>
        <v>8421</v>
      </c>
      <c r="F153" s="52">
        <f>RES_hhdet_in!F153-RES_hhdet_in_new!F153</f>
        <v>9079</v>
      </c>
      <c r="G153" s="52">
        <f>RES_hhdet_in!G153-RES_hhdet_in_new!G153</f>
        <v>8485</v>
      </c>
      <c r="H153" s="52">
        <f>RES_hhdet_in!H153-RES_hhdet_in_new!H153</f>
        <v>9691</v>
      </c>
      <c r="I153" s="52">
        <f>RES_hhdet_in!I153-RES_hhdet_in_new!I153</f>
        <v>7955</v>
      </c>
      <c r="J153" s="52">
        <f>RES_hhdet_in!J153-RES_hhdet_in_new!J153</f>
        <v>8819</v>
      </c>
      <c r="K153" s="52">
        <f>RES_hhdet_in!K153-RES_hhdet_in_new!K153</f>
        <v>3391</v>
      </c>
      <c r="L153" s="52">
        <f>RES_hhdet_in!L153-RES_hhdet_in_new!L153</f>
        <v>360</v>
      </c>
      <c r="M153" s="52">
        <f>RES_hhdet_in!M153-RES_hhdet_in_new!M153</f>
        <v>8611</v>
      </c>
      <c r="N153" s="52">
        <f>RES_hhdet_in!N153-RES_hhdet_in_new!N153</f>
        <v>8659</v>
      </c>
      <c r="O153" s="52">
        <f>RES_hhdet_in!O153-RES_hhdet_in_new!O153</f>
        <v>11187</v>
      </c>
      <c r="P153" s="52">
        <f>RES_hhdet_in!P153-RES_hhdet_in_new!P153</f>
        <v>7244</v>
      </c>
      <c r="Q153" s="52">
        <f>RES_hhdet_in!Q153-RES_hhdet_in_new!Q153</f>
        <v>8445</v>
      </c>
      <c r="R153" s="52">
        <f>RES_hhdet_in!R153-RES_hhdet_in_new!R153</f>
        <v>7844</v>
      </c>
      <c r="S153" s="52">
        <f>RES_hhdet_in!S153-RES_hhdet_in_new!S153</f>
        <v>7623</v>
      </c>
      <c r="T153" s="52">
        <f>RES_hhdet_in!T153-RES_hhdet_in_new!T153</f>
        <v>11409</v>
      </c>
      <c r="U153" s="52">
        <f>RES_hhdet_in!U153-RES_hhdet_in_new!U153</f>
        <v>13745</v>
      </c>
      <c r="V153" s="52">
        <f>RES_hhdet_in!V153-RES_hhdet_in_new!V153</f>
        <v>12847</v>
      </c>
      <c r="W153" s="52">
        <f>RES_hhdet_in!W153-RES_hhdet_in_new!W153</f>
        <v>16189</v>
      </c>
      <c r="X153" s="52">
        <f>RES_hhdet_in!X153-RES_hhdet_in_new!X153</f>
        <v>10807</v>
      </c>
      <c r="Y153" s="52">
        <f>RES_hhdet_in!Y153-RES_hhdet_in_new!Y153</f>
        <v>14583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1270</v>
      </c>
      <c r="E154" s="52">
        <f>RES_hhdet_in!E154-RES_hhdet_in_new!E154</f>
        <v>578</v>
      </c>
      <c r="F154" s="52">
        <f>RES_hhdet_in!F154-RES_hhdet_in_new!F154</f>
        <v>215</v>
      </c>
      <c r="G154" s="52">
        <f>RES_hhdet_in!G154-RES_hhdet_in_new!G154</f>
        <v>649</v>
      </c>
      <c r="H154" s="52">
        <f>RES_hhdet_in!H154-RES_hhdet_in_new!H154</f>
        <v>683</v>
      </c>
      <c r="I154" s="52">
        <f>RES_hhdet_in!I154-RES_hhdet_in_new!I154</f>
        <v>1382</v>
      </c>
      <c r="J154" s="52">
        <f>RES_hhdet_in!J154-RES_hhdet_in_new!J154</f>
        <v>1581</v>
      </c>
      <c r="K154" s="52">
        <f>RES_hhdet_in!K154-RES_hhdet_in_new!K154</f>
        <v>9387</v>
      </c>
      <c r="L154" s="52">
        <f>RES_hhdet_in!L154-RES_hhdet_in_new!L154</f>
        <v>9991</v>
      </c>
      <c r="M154" s="52">
        <f>RES_hhdet_in!M154-RES_hhdet_in_new!M154</f>
        <v>5000</v>
      </c>
      <c r="N154" s="52">
        <f>RES_hhdet_in!N154-RES_hhdet_in_new!N154</f>
        <v>5310</v>
      </c>
      <c r="O154" s="52">
        <f>RES_hhdet_in!O154-RES_hhdet_in_new!O154</f>
        <v>2194</v>
      </c>
      <c r="P154" s="52">
        <f>RES_hhdet_in!P154-RES_hhdet_in_new!P154</f>
        <v>3886</v>
      </c>
      <c r="Q154" s="52">
        <f>RES_hhdet_in!Q154-RES_hhdet_in_new!Q154</f>
        <v>4014</v>
      </c>
      <c r="R154" s="52">
        <f>RES_hhdet_in!R154-RES_hhdet_in_new!R154</f>
        <v>7183</v>
      </c>
      <c r="S154" s="52">
        <f>RES_hhdet_in!S154-RES_hhdet_in_new!S154</f>
        <v>6957</v>
      </c>
      <c r="T154" s="52">
        <f>RES_hhdet_in!T154-RES_hhdet_in_new!T154</f>
        <v>6722</v>
      </c>
      <c r="U154" s="52">
        <f>RES_hhdet_in!U154-RES_hhdet_in_new!U154</f>
        <v>2615</v>
      </c>
      <c r="V154" s="52">
        <f>RES_hhdet_in!V154-RES_hhdet_in_new!V154</f>
        <v>2786</v>
      </c>
      <c r="W154" s="52">
        <f>RES_hhdet_in!W154-RES_hhdet_in_new!W154</f>
        <v>254</v>
      </c>
      <c r="X154" s="52">
        <f>RES_hhdet_in!X154-RES_hhdet_in_new!X154</f>
        <v>6062</v>
      </c>
      <c r="Y154" s="52">
        <f>RES_hhdet_in!Y154-RES_hhdet_in_new!Y154</f>
        <v>3178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4817</v>
      </c>
      <c r="D158" s="52">
        <v>4073</v>
      </c>
      <c r="E158" s="52">
        <v>5890</v>
      </c>
      <c r="F158" s="52">
        <v>6961</v>
      </c>
      <c r="G158" s="52">
        <v>7313</v>
      </c>
      <c r="H158" s="52">
        <v>8784</v>
      </c>
      <c r="I158" s="52">
        <v>8763</v>
      </c>
      <c r="J158" s="52">
        <v>9356</v>
      </c>
      <c r="K158" s="52">
        <v>9736</v>
      </c>
      <c r="L158" s="52">
        <v>6368</v>
      </c>
      <c r="M158" s="52">
        <v>9396</v>
      </c>
      <c r="N158" s="52">
        <v>11825</v>
      </c>
      <c r="O158" s="52">
        <v>9596</v>
      </c>
      <c r="P158" s="52">
        <v>7048</v>
      </c>
      <c r="Q158" s="52">
        <v>8999</v>
      </c>
      <c r="R158" s="52">
        <v>11790</v>
      </c>
      <c r="S158" s="52">
        <v>13027</v>
      </c>
      <c r="T158" s="52">
        <v>13704</v>
      </c>
      <c r="U158" s="52">
        <v>12129</v>
      </c>
      <c r="V158" s="52">
        <v>9926</v>
      </c>
      <c r="W158" s="52">
        <v>9414</v>
      </c>
      <c r="X158" s="52">
        <v>11131</v>
      </c>
      <c r="Y158" s="52">
        <v>9716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1165</v>
      </c>
      <c r="D159" s="36">
        <v>2490</v>
      </c>
      <c r="E159" s="36">
        <v>3108</v>
      </c>
      <c r="F159" s="36">
        <v>2333</v>
      </c>
      <c r="G159" s="36">
        <v>1824</v>
      </c>
      <c r="H159" s="36">
        <v>1587</v>
      </c>
      <c r="I159" s="36">
        <v>576</v>
      </c>
      <c r="J159" s="36">
        <v>1043</v>
      </c>
      <c r="K159" s="36">
        <v>3045</v>
      </c>
      <c r="L159" s="36">
        <v>3979</v>
      </c>
      <c r="M159" s="36">
        <v>4216</v>
      </c>
      <c r="N159" s="36">
        <v>2156</v>
      </c>
      <c r="O159" s="36">
        <v>3784</v>
      </c>
      <c r="P159" s="36">
        <v>4070</v>
      </c>
      <c r="Q159" s="36">
        <v>3463</v>
      </c>
      <c r="R159" s="36">
        <v>3244</v>
      </c>
      <c r="S159" s="36">
        <v>1539</v>
      </c>
      <c r="T159" s="36">
        <v>4436</v>
      </c>
      <c r="U159" s="36">
        <v>4220</v>
      </c>
      <c r="V159" s="36">
        <v>5717</v>
      </c>
      <c r="W159" s="36">
        <v>5381</v>
      </c>
      <c r="X159" s="36">
        <v>7122</v>
      </c>
      <c r="Y159" s="36">
        <v>8173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672</v>
      </c>
      <c r="D163" s="52">
        <v>891</v>
      </c>
      <c r="E163" s="52">
        <v>881</v>
      </c>
      <c r="F163" s="52">
        <v>1325</v>
      </c>
      <c r="G163" s="52">
        <v>1240</v>
      </c>
      <c r="H163" s="52">
        <v>1439</v>
      </c>
      <c r="I163" s="52">
        <v>986</v>
      </c>
      <c r="J163" s="52">
        <v>946</v>
      </c>
      <c r="K163" s="52">
        <v>34</v>
      </c>
      <c r="L163" s="52">
        <v>0</v>
      </c>
      <c r="M163" s="52">
        <v>0</v>
      </c>
      <c r="N163" s="52">
        <v>0</v>
      </c>
      <c r="O163" s="52">
        <v>66</v>
      </c>
      <c r="P163" s="52">
        <v>0</v>
      </c>
      <c r="Q163" s="52">
        <v>746</v>
      </c>
      <c r="R163" s="52">
        <v>3228</v>
      </c>
      <c r="S163" s="52">
        <v>5054</v>
      </c>
      <c r="T163" s="52">
        <v>4272</v>
      </c>
      <c r="U163" s="52">
        <v>1618</v>
      </c>
      <c r="V163" s="52">
        <v>2105</v>
      </c>
      <c r="W163" s="52">
        <v>3980</v>
      </c>
      <c r="X163" s="52">
        <v>2211</v>
      </c>
      <c r="Y163" s="52">
        <v>4083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1510</v>
      </c>
      <c r="D165" s="52">
        <v>913</v>
      </c>
      <c r="E165" s="52">
        <v>789</v>
      </c>
      <c r="F165" s="52">
        <v>853</v>
      </c>
      <c r="G165" s="52">
        <v>1032</v>
      </c>
      <c r="H165" s="52">
        <v>1215</v>
      </c>
      <c r="I165" s="52">
        <v>1086</v>
      </c>
      <c r="J165" s="52">
        <v>808</v>
      </c>
      <c r="K165" s="52">
        <v>1069</v>
      </c>
      <c r="L165" s="52">
        <v>458</v>
      </c>
      <c r="M165" s="52">
        <v>299</v>
      </c>
      <c r="N165" s="52">
        <v>367</v>
      </c>
      <c r="O165" s="52">
        <v>370</v>
      </c>
      <c r="P165" s="52">
        <v>270</v>
      </c>
      <c r="Q165" s="52">
        <v>228</v>
      </c>
      <c r="R165" s="52">
        <v>1447</v>
      </c>
      <c r="S165" s="52">
        <v>3582</v>
      </c>
      <c r="T165" s="52">
        <v>4244</v>
      </c>
      <c r="U165" s="52">
        <v>3440</v>
      </c>
      <c r="V165" s="52">
        <v>2636</v>
      </c>
      <c r="W165" s="52">
        <v>5720</v>
      </c>
      <c r="X165" s="52">
        <v>4842</v>
      </c>
      <c r="Y165" s="52">
        <v>3708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1415</v>
      </c>
      <c r="D171" s="52">
        <f>RES_hhdet_in!D171-RES_hhdet_in_new!D171</f>
        <v>1323</v>
      </c>
      <c r="E171" s="52">
        <f>RES_hhdet_in!E171-RES_hhdet_in_new!E171</f>
        <v>1545</v>
      </c>
      <c r="F171" s="52">
        <f>RES_hhdet_in!F171-RES_hhdet_in_new!F171</f>
        <v>2110</v>
      </c>
      <c r="G171" s="52">
        <f>RES_hhdet_in!G171-RES_hhdet_in_new!G171</f>
        <v>2052</v>
      </c>
      <c r="H171" s="52">
        <f>RES_hhdet_in!H171-RES_hhdet_in_new!H171</f>
        <v>2452</v>
      </c>
      <c r="I171" s="52">
        <f>RES_hhdet_in!I171-RES_hhdet_in_new!I171</f>
        <v>1402</v>
      </c>
      <c r="J171" s="52">
        <f>RES_hhdet_in!J171-RES_hhdet_in_new!J171</f>
        <v>1484</v>
      </c>
      <c r="K171" s="52">
        <f>RES_hhdet_in!K171-RES_hhdet_in_new!K171</f>
        <v>345</v>
      </c>
      <c r="L171" s="52">
        <f>RES_hhdet_in!L171-RES_hhdet_in_new!L171</f>
        <v>36</v>
      </c>
      <c r="M171" s="52">
        <f>RES_hhdet_in!M171-RES_hhdet_in_new!M171</f>
        <v>745</v>
      </c>
      <c r="N171" s="52">
        <f>RES_hhdet_in!N171-RES_hhdet_in_new!N171</f>
        <v>659</v>
      </c>
      <c r="O171" s="52">
        <f>RES_hhdet_in!O171-RES_hhdet_in_new!O171</f>
        <v>1583</v>
      </c>
      <c r="P171" s="52">
        <f>RES_hhdet_in!P171-RES_hhdet_in_new!P171</f>
        <v>983</v>
      </c>
      <c r="Q171" s="52">
        <f>RES_hhdet_in!Q171-RES_hhdet_in_new!Q171</f>
        <v>1351</v>
      </c>
      <c r="R171" s="52">
        <f>RES_hhdet_in!R171-RES_hhdet_in_new!R171</f>
        <v>2083</v>
      </c>
      <c r="S171" s="52">
        <f>RES_hhdet_in!S171-RES_hhdet_in_new!S171</f>
        <v>2730</v>
      </c>
      <c r="T171" s="52">
        <f>RES_hhdet_in!T171-RES_hhdet_in_new!T171</f>
        <v>2830</v>
      </c>
      <c r="U171" s="52">
        <f>RES_hhdet_in!U171-RES_hhdet_in_new!U171</f>
        <v>1796</v>
      </c>
      <c r="V171" s="52">
        <f>RES_hhdet_in!V171-RES_hhdet_in_new!V171</f>
        <v>2648</v>
      </c>
      <c r="W171" s="52">
        <f>RES_hhdet_in!W171-RES_hhdet_in_new!W171</f>
        <v>6483</v>
      </c>
      <c r="X171" s="52">
        <f>RES_hhdet_in!X171-RES_hhdet_in_new!X171</f>
        <v>3169</v>
      </c>
      <c r="Y171" s="52">
        <f>RES_hhdet_in!Y171-RES_hhdet_in_new!Y171</f>
        <v>7353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316</v>
      </c>
      <c r="E172" s="52">
        <f>RES_hhdet_in!E172-RES_hhdet_in_new!E172</f>
        <v>105</v>
      </c>
      <c r="F172" s="52">
        <f>RES_hhdet_in!F172-RES_hhdet_in_new!F172</f>
        <v>49</v>
      </c>
      <c r="G172" s="52">
        <f>RES_hhdet_in!G172-RES_hhdet_in_new!G172</f>
        <v>156</v>
      </c>
      <c r="H172" s="52">
        <f>RES_hhdet_in!H172-RES_hhdet_in_new!H172</f>
        <v>174</v>
      </c>
      <c r="I172" s="52">
        <f>RES_hhdet_in!I172-RES_hhdet_in_new!I172</f>
        <v>241</v>
      </c>
      <c r="J172" s="52">
        <f>RES_hhdet_in!J172-RES_hhdet_in_new!J172</f>
        <v>266</v>
      </c>
      <c r="K172" s="52">
        <f>RES_hhdet_in!K172-RES_hhdet_in_new!K172</f>
        <v>963</v>
      </c>
      <c r="L172" s="52">
        <f>RES_hhdet_in!L172-RES_hhdet_in_new!L172</f>
        <v>1002</v>
      </c>
      <c r="M172" s="52">
        <f>RES_hhdet_in!M172-RES_hhdet_in_new!M172</f>
        <v>429</v>
      </c>
      <c r="N172" s="52">
        <f>RES_hhdet_in!N172-RES_hhdet_in_new!N172</f>
        <v>401</v>
      </c>
      <c r="O172" s="52">
        <f>RES_hhdet_in!O172-RES_hhdet_in_new!O172</f>
        <v>308</v>
      </c>
      <c r="P172" s="52">
        <f>RES_hhdet_in!P172-RES_hhdet_in_new!P172</f>
        <v>525</v>
      </c>
      <c r="Q172" s="52">
        <f>RES_hhdet_in!Q172-RES_hhdet_in_new!Q172</f>
        <v>644</v>
      </c>
      <c r="R172" s="52">
        <f>RES_hhdet_in!R172-RES_hhdet_in_new!R172</f>
        <v>1906</v>
      </c>
      <c r="S172" s="52">
        <f>RES_hhdet_in!S172-RES_hhdet_in_new!S172</f>
        <v>2491</v>
      </c>
      <c r="T172" s="52">
        <f>RES_hhdet_in!T172-RES_hhdet_in_new!T172</f>
        <v>1671</v>
      </c>
      <c r="U172" s="52">
        <f>RES_hhdet_in!U172-RES_hhdet_in_new!U172</f>
        <v>336</v>
      </c>
      <c r="V172" s="52">
        <f>RES_hhdet_in!V172-RES_hhdet_in_new!V172</f>
        <v>572</v>
      </c>
      <c r="W172" s="52">
        <f>RES_hhdet_in!W172-RES_hhdet_in_new!W172</f>
        <v>96</v>
      </c>
      <c r="X172" s="52">
        <f>RES_hhdet_in!X172-RES_hhdet_in_new!X172</f>
        <v>1775</v>
      </c>
      <c r="Y172" s="52">
        <f>RES_hhdet_in!Y172-RES_hhdet_in_new!Y172</f>
        <v>1602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1139</v>
      </c>
      <c r="D176" s="52">
        <v>1018</v>
      </c>
      <c r="E176" s="52">
        <v>1080</v>
      </c>
      <c r="F176" s="52">
        <v>1618</v>
      </c>
      <c r="G176" s="52">
        <v>1763</v>
      </c>
      <c r="H176" s="52">
        <v>2224</v>
      </c>
      <c r="I176" s="52">
        <v>1539</v>
      </c>
      <c r="J176" s="52">
        <v>1579</v>
      </c>
      <c r="K176" s="52">
        <v>994</v>
      </c>
      <c r="L176" s="52">
        <v>639</v>
      </c>
      <c r="M176" s="52">
        <v>814</v>
      </c>
      <c r="N176" s="52">
        <v>899</v>
      </c>
      <c r="O176" s="52">
        <v>1357</v>
      </c>
      <c r="P176" s="52">
        <v>950</v>
      </c>
      <c r="Q176" s="52">
        <v>1448</v>
      </c>
      <c r="R176" s="52">
        <v>3120</v>
      </c>
      <c r="S176" s="52">
        <v>4672</v>
      </c>
      <c r="T176" s="52">
        <v>3402</v>
      </c>
      <c r="U176" s="52">
        <v>1583</v>
      </c>
      <c r="V176" s="52">
        <v>2048</v>
      </c>
      <c r="W176" s="52">
        <v>3831</v>
      </c>
      <c r="X176" s="52">
        <v>3321</v>
      </c>
      <c r="Y176" s="52">
        <v>4882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276</v>
      </c>
      <c r="D177" s="36">
        <v>621</v>
      </c>
      <c r="E177" s="36">
        <v>570</v>
      </c>
      <c r="F177" s="36">
        <v>545</v>
      </c>
      <c r="G177" s="36">
        <v>439</v>
      </c>
      <c r="H177" s="36">
        <v>402</v>
      </c>
      <c r="I177" s="36">
        <v>102</v>
      </c>
      <c r="J177" s="36">
        <v>174</v>
      </c>
      <c r="K177" s="36">
        <v>311</v>
      </c>
      <c r="L177" s="36">
        <v>400</v>
      </c>
      <c r="M177" s="36">
        <v>364</v>
      </c>
      <c r="N177" s="36">
        <v>162</v>
      </c>
      <c r="O177" s="36">
        <v>535</v>
      </c>
      <c r="P177" s="36">
        <v>545</v>
      </c>
      <c r="Q177" s="36">
        <v>557</v>
      </c>
      <c r="R177" s="36">
        <v>860</v>
      </c>
      <c r="S177" s="36">
        <v>554</v>
      </c>
      <c r="T177" s="36">
        <v>1096</v>
      </c>
      <c r="U177" s="36">
        <v>558</v>
      </c>
      <c r="V177" s="36">
        <v>1174</v>
      </c>
      <c r="W177" s="36">
        <v>2184</v>
      </c>
      <c r="X177" s="36">
        <v>2132</v>
      </c>
      <c r="Y177" s="36">
        <v>4092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311</v>
      </c>
      <c r="K26" s="52">
        <v>1293</v>
      </c>
      <c r="L26" s="52">
        <v>949</v>
      </c>
      <c r="M26" s="52">
        <v>2148</v>
      </c>
      <c r="N26" s="52">
        <v>3026</v>
      </c>
      <c r="O26" s="52">
        <v>2975</v>
      </c>
      <c r="P26" s="52">
        <v>392</v>
      </c>
      <c r="Q26" s="52">
        <v>194</v>
      </c>
      <c r="R26" s="52">
        <v>0</v>
      </c>
      <c r="S26" s="52">
        <v>3</v>
      </c>
      <c r="T26" s="52">
        <v>0</v>
      </c>
      <c r="U26" s="52">
        <v>0</v>
      </c>
      <c r="V26" s="52">
        <v>0</v>
      </c>
      <c r="W26" s="52">
        <v>0</v>
      </c>
      <c r="X26" s="52">
        <v>506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60</v>
      </c>
      <c r="S29" s="52">
        <v>118</v>
      </c>
      <c r="T29" s="52">
        <v>57</v>
      </c>
      <c r="U29" s="52">
        <v>54</v>
      </c>
      <c r="V29" s="52">
        <v>54</v>
      </c>
      <c r="W29" s="52">
        <v>205</v>
      </c>
      <c r="X29" s="52">
        <v>269</v>
      </c>
      <c r="Y29" s="52">
        <v>383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153</v>
      </c>
      <c r="S35" s="52">
        <v>493</v>
      </c>
      <c r="T35" s="52">
        <v>149</v>
      </c>
      <c r="U35" s="52">
        <v>1529</v>
      </c>
      <c r="V35" s="52">
        <v>2560</v>
      </c>
      <c r="W35" s="52">
        <v>2855</v>
      </c>
      <c r="X35" s="52">
        <v>1163</v>
      </c>
      <c r="Y35" s="52">
        <v>559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138</v>
      </c>
      <c r="S36" s="52">
        <v>445</v>
      </c>
      <c r="T36" s="52">
        <v>86</v>
      </c>
      <c r="U36" s="52">
        <v>296</v>
      </c>
      <c r="V36" s="52">
        <v>556</v>
      </c>
      <c r="W36" s="52">
        <v>48</v>
      </c>
      <c r="X36" s="52">
        <v>649</v>
      </c>
      <c r="Y36" s="52">
        <v>118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232</v>
      </c>
      <c r="S40" s="52">
        <v>832</v>
      </c>
      <c r="T40" s="52">
        <v>174</v>
      </c>
      <c r="U40" s="52">
        <v>1353</v>
      </c>
      <c r="V40" s="52">
        <v>1986</v>
      </c>
      <c r="W40" s="52">
        <v>1794</v>
      </c>
      <c r="X40" s="52">
        <v>1146</v>
      </c>
      <c r="Y40" s="52">
        <v>384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62</v>
      </c>
      <c r="S41" s="36">
        <v>99</v>
      </c>
      <c r="T41" s="36">
        <v>55</v>
      </c>
      <c r="U41" s="36">
        <v>476</v>
      </c>
      <c r="V41" s="36">
        <v>1143</v>
      </c>
      <c r="W41" s="36">
        <v>1025</v>
      </c>
      <c r="X41" s="36">
        <v>725</v>
      </c>
      <c r="Y41" s="36">
        <v>311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19</v>
      </c>
      <c r="K45" s="52">
        <v>19</v>
      </c>
      <c r="L45" s="52">
        <v>10</v>
      </c>
      <c r="M45" s="52">
        <v>23</v>
      </c>
      <c r="N45" s="52">
        <v>22</v>
      </c>
      <c r="O45" s="52">
        <v>27</v>
      </c>
      <c r="P45" s="52">
        <v>1</v>
      </c>
      <c r="Q45" s="52">
        <v>0</v>
      </c>
      <c r="R45" s="52">
        <v>0</v>
      </c>
      <c r="S45" s="52">
        <v>2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6</v>
      </c>
      <c r="T48" s="52">
        <v>2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11</v>
      </c>
      <c r="S54" s="52">
        <v>8</v>
      </c>
      <c r="T54" s="52">
        <v>7</v>
      </c>
      <c r="U54" s="52">
        <v>9</v>
      </c>
      <c r="V54" s="52">
        <v>18</v>
      </c>
      <c r="W54" s="52">
        <v>25</v>
      </c>
      <c r="X54" s="52">
        <v>2</v>
      </c>
      <c r="Y54" s="52">
        <v>16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9</v>
      </c>
      <c r="S55" s="52">
        <v>5</v>
      </c>
      <c r="T55" s="52">
        <v>2</v>
      </c>
      <c r="U55" s="52">
        <v>3</v>
      </c>
      <c r="V55" s="52">
        <v>3</v>
      </c>
      <c r="W55" s="52">
        <v>0</v>
      </c>
      <c r="X55" s="52">
        <v>2</v>
      </c>
      <c r="Y55" s="52">
        <v>3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12</v>
      </c>
      <c r="S59" s="52">
        <v>9</v>
      </c>
      <c r="T59" s="52">
        <v>6</v>
      </c>
      <c r="U59" s="52">
        <v>7</v>
      </c>
      <c r="V59" s="52">
        <v>21</v>
      </c>
      <c r="W59" s="52">
        <v>14</v>
      </c>
      <c r="X59" s="52">
        <v>7</v>
      </c>
      <c r="Y59" s="52">
        <v>13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6</v>
      </c>
      <c r="S60" s="36">
        <v>1</v>
      </c>
      <c r="T60" s="36">
        <v>2</v>
      </c>
      <c r="U60" s="36">
        <v>4</v>
      </c>
      <c r="V60" s="36">
        <v>6</v>
      </c>
      <c r="W60" s="36">
        <v>7</v>
      </c>
      <c r="X60" s="36">
        <v>3</v>
      </c>
      <c r="Y60" s="36">
        <v>5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3172</v>
      </c>
      <c r="M83" s="52">
        <v>1129</v>
      </c>
      <c r="N83" s="52">
        <v>857</v>
      </c>
      <c r="O83" s="52">
        <v>88</v>
      </c>
      <c r="P83" s="52">
        <v>500</v>
      </c>
      <c r="Q83" s="52">
        <v>0</v>
      </c>
      <c r="R83" s="52">
        <v>186</v>
      </c>
      <c r="S83" s="52">
        <v>0</v>
      </c>
      <c r="T83" s="52">
        <v>308</v>
      </c>
      <c r="U83" s="52">
        <v>218</v>
      </c>
      <c r="V83" s="52">
        <v>0</v>
      </c>
      <c r="W83" s="52">
        <v>0</v>
      </c>
      <c r="X83" s="52">
        <v>0</v>
      </c>
      <c r="Y83" s="52">
        <v>0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46</v>
      </c>
      <c r="S86" s="52">
        <v>89</v>
      </c>
      <c r="T86" s="52">
        <v>117</v>
      </c>
      <c r="U86" s="52">
        <v>153</v>
      </c>
      <c r="V86" s="52">
        <v>155</v>
      </c>
      <c r="W86" s="52">
        <v>251</v>
      </c>
      <c r="X86" s="52">
        <v>152</v>
      </c>
      <c r="Y86" s="52">
        <v>89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383</v>
      </c>
      <c r="S96" s="52">
        <v>712</v>
      </c>
      <c r="T96" s="52">
        <v>1642</v>
      </c>
      <c r="U96" s="52">
        <v>870</v>
      </c>
      <c r="V96" s="52">
        <v>342</v>
      </c>
      <c r="W96" s="52">
        <v>168</v>
      </c>
      <c r="X96" s="52">
        <v>82</v>
      </c>
      <c r="Y96" s="52">
        <v>27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348</v>
      </c>
      <c r="S97" s="52">
        <v>637</v>
      </c>
      <c r="T97" s="52">
        <v>937</v>
      </c>
      <c r="U97" s="52">
        <v>177</v>
      </c>
      <c r="V97" s="52">
        <v>81</v>
      </c>
      <c r="W97" s="52">
        <v>2</v>
      </c>
      <c r="X97" s="52">
        <v>47</v>
      </c>
      <c r="Y97" s="52">
        <v>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581</v>
      </c>
      <c r="S102" s="52">
        <v>1193</v>
      </c>
      <c r="T102" s="52">
        <v>1924</v>
      </c>
      <c r="U102" s="52">
        <v>764</v>
      </c>
      <c r="V102" s="52">
        <v>271</v>
      </c>
      <c r="W102" s="52">
        <v>102</v>
      </c>
      <c r="X102" s="52">
        <v>81</v>
      </c>
      <c r="Y102" s="52">
        <v>18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159</v>
      </c>
      <c r="S103" s="36">
        <v>148</v>
      </c>
      <c r="T103" s="36">
        <v>645</v>
      </c>
      <c r="U103" s="36">
        <v>290</v>
      </c>
      <c r="V103" s="36">
        <v>161</v>
      </c>
      <c r="W103" s="36">
        <v>59</v>
      </c>
      <c r="X103" s="36">
        <v>53</v>
      </c>
      <c r="Y103" s="36">
        <v>9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1806</v>
      </c>
      <c r="K145" s="52">
        <v>3310</v>
      </c>
      <c r="L145" s="52">
        <v>1923</v>
      </c>
      <c r="M145" s="52">
        <v>4150</v>
      </c>
      <c r="N145" s="52">
        <v>5376</v>
      </c>
      <c r="O145" s="52">
        <v>6274</v>
      </c>
      <c r="P145" s="52">
        <v>7557</v>
      </c>
      <c r="Q145" s="52">
        <v>11026</v>
      </c>
      <c r="R145" s="52">
        <v>11688</v>
      </c>
      <c r="S145" s="52">
        <v>11493</v>
      </c>
      <c r="T145" s="52">
        <v>18771</v>
      </c>
      <c r="U145" s="52">
        <v>18957</v>
      </c>
      <c r="V145" s="52">
        <v>17692</v>
      </c>
      <c r="W145" s="52">
        <v>7495</v>
      </c>
      <c r="X145" s="52">
        <v>11419</v>
      </c>
      <c r="Y145" s="52">
        <v>12559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3570</v>
      </c>
      <c r="S147" s="52">
        <v>7475</v>
      </c>
      <c r="T147" s="52">
        <v>8998</v>
      </c>
      <c r="U147" s="52">
        <v>13069</v>
      </c>
      <c r="V147" s="52">
        <v>15512</v>
      </c>
      <c r="W147" s="52">
        <v>20705</v>
      </c>
      <c r="X147" s="52">
        <v>18608</v>
      </c>
      <c r="Y147" s="52">
        <v>17381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3510</v>
      </c>
      <c r="S153" s="52">
        <v>5768</v>
      </c>
      <c r="T153" s="52">
        <v>12115</v>
      </c>
      <c r="U153" s="52">
        <v>19731</v>
      </c>
      <c r="V153" s="52">
        <v>20513</v>
      </c>
      <c r="W153" s="52">
        <v>18440</v>
      </c>
      <c r="X153" s="52">
        <v>13901</v>
      </c>
      <c r="Y153" s="52">
        <v>20980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3213</v>
      </c>
      <c r="S154" s="52">
        <v>5275</v>
      </c>
      <c r="T154" s="52">
        <v>7157</v>
      </c>
      <c r="U154" s="52">
        <v>3772</v>
      </c>
      <c r="V154" s="52">
        <v>4445</v>
      </c>
      <c r="W154" s="52">
        <v>294</v>
      </c>
      <c r="X154" s="52">
        <v>7806</v>
      </c>
      <c r="Y154" s="52">
        <v>4576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5278</v>
      </c>
      <c r="S158" s="52">
        <v>9865</v>
      </c>
      <c r="T158" s="52">
        <v>14561</v>
      </c>
      <c r="U158" s="52">
        <v>17414</v>
      </c>
      <c r="V158" s="52">
        <v>15840</v>
      </c>
      <c r="W158" s="52">
        <v>10931</v>
      </c>
      <c r="X158" s="52">
        <v>14054</v>
      </c>
      <c r="Y158" s="52">
        <v>13948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1449</v>
      </c>
      <c r="S159" s="36">
        <v>1181</v>
      </c>
      <c r="T159" s="36">
        <v>4732</v>
      </c>
      <c r="U159" s="36">
        <v>6077</v>
      </c>
      <c r="V159" s="36">
        <v>9148</v>
      </c>
      <c r="W159" s="36">
        <v>6270</v>
      </c>
      <c r="X159" s="36">
        <v>9012</v>
      </c>
      <c r="Y159" s="36">
        <v>11736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281</v>
      </c>
      <c r="K163" s="52">
        <v>18</v>
      </c>
      <c r="L163" s="52">
        <v>0</v>
      </c>
      <c r="M163" s="52">
        <v>0</v>
      </c>
      <c r="N163" s="52">
        <v>0</v>
      </c>
      <c r="O163" s="52">
        <v>88</v>
      </c>
      <c r="P163" s="52">
        <v>0</v>
      </c>
      <c r="Q163" s="52">
        <v>2198</v>
      </c>
      <c r="R163" s="52">
        <v>5681</v>
      </c>
      <c r="S163" s="52">
        <v>8515</v>
      </c>
      <c r="T163" s="52">
        <v>7162</v>
      </c>
      <c r="U163" s="52">
        <v>3860</v>
      </c>
      <c r="V163" s="52">
        <v>5906</v>
      </c>
      <c r="W163" s="52">
        <v>6775</v>
      </c>
      <c r="X163" s="52">
        <v>3890</v>
      </c>
      <c r="Y163" s="52">
        <v>10763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627</v>
      </c>
      <c r="S165" s="52">
        <v>2658</v>
      </c>
      <c r="T165" s="52">
        <v>3661</v>
      </c>
      <c r="U165" s="52">
        <v>3448</v>
      </c>
      <c r="V165" s="52">
        <v>3258</v>
      </c>
      <c r="W165" s="52">
        <v>6161</v>
      </c>
      <c r="X165" s="52">
        <v>4385</v>
      </c>
      <c r="Y165" s="52">
        <v>5009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1163</v>
      </c>
      <c r="S171" s="52">
        <v>2739</v>
      </c>
      <c r="T171" s="52">
        <v>3605</v>
      </c>
      <c r="U171" s="52">
        <v>3254</v>
      </c>
      <c r="V171" s="52">
        <v>5482</v>
      </c>
      <c r="W171" s="52">
        <v>8997</v>
      </c>
      <c r="X171" s="52">
        <v>4230</v>
      </c>
      <c r="Y171" s="52">
        <v>12835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1066</v>
      </c>
      <c r="S172" s="52">
        <v>2508</v>
      </c>
      <c r="T172" s="52">
        <v>2136</v>
      </c>
      <c r="U172" s="52">
        <v>617</v>
      </c>
      <c r="V172" s="52">
        <v>1191</v>
      </c>
      <c r="W172" s="52">
        <v>140</v>
      </c>
      <c r="X172" s="52">
        <v>2374</v>
      </c>
      <c r="Y172" s="52">
        <v>2800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1748</v>
      </c>
      <c r="S176" s="52">
        <v>4692</v>
      </c>
      <c r="T176" s="52">
        <v>4337</v>
      </c>
      <c r="U176" s="52">
        <v>2877</v>
      </c>
      <c r="V176" s="52">
        <v>4235</v>
      </c>
      <c r="W176" s="52">
        <v>5467</v>
      </c>
      <c r="X176" s="52">
        <v>4328</v>
      </c>
      <c r="Y176" s="52">
        <v>8508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482</v>
      </c>
      <c r="S177" s="36">
        <v>558</v>
      </c>
      <c r="T177" s="36">
        <v>1406</v>
      </c>
      <c r="U177" s="36">
        <v>1010</v>
      </c>
      <c r="V177" s="36">
        <v>2438</v>
      </c>
      <c r="W177" s="36">
        <v>3125</v>
      </c>
      <c r="X177" s="36">
        <v>2780</v>
      </c>
      <c r="Y177" s="36">
        <v>7146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25.579113588211303</v>
      </c>
      <c r="C24" s="117">
        <f t="shared" si="7"/>
        <v>23.417670191763857</v>
      </c>
      <c r="D24" s="117">
        <f t="shared" si="7"/>
        <v>26.099333777173388</v>
      </c>
      <c r="E24" s="117">
        <f t="shared" si="7"/>
        <v>26.109660121921628</v>
      </c>
      <c r="F24" s="117">
        <f t="shared" si="7"/>
        <v>24.129733531533248</v>
      </c>
      <c r="G24" s="117">
        <f t="shared" si="7"/>
        <v>22.201199898596549</v>
      </c>
      <c r="H24" s="117">
        <f t="shared" si="7"/>
        <v>20.287310844445397</v>
      </c>
      <c r="I24" s="117">
        <f t="shared" si="7"/>
        <v>17.288508696828355</v>
      </c>
      <c r="J24" s="117">
        <f t="shared" si="7"/>
        <v>15.256864334273617</v>
      </c>
      <c r="K24" s="117">
        <f t="shared" si="7"/>
        <v>12.477201224151214</v>
      </c>
      <c r="L24" s="117">
        <f t="shared" si="7"/>
        <v>11.906528481633867</v>
      </c>
      <c r="M24" s="117">
        <f t="shared" si="7"/>
        <v>11.007033618627533</v>
      </c>
      <c r="N24" s="117">
        <f t="shared" si="7"/>
        <v>11.459537167142816</v>
      </c>
      <c r="O24" s="117">
        <f t="shared" si="7"/>
        <v>12.276839658287313</v>
      </c>
      <c r="P24" s="117">
        <f t="shared" si="7"/>
        <v>11.824349225638541</v>
      </c>
      <c r="Q24" s="117">
        <f t="shared" si="7"/>
        <v>13.285128356616731</v>
      </c>
      <c r="R24" s="117">
        <f t="shared" ref="R24:V24" si="8">R25+R28+R30+R39</f>
        <v>9.8752203597152786</v>
      </c>
      <c r="S24" s="117">
        <f t="shared" si="8"/>
        <v>10.555274625377312</v>
      </c>
      <c r="T24" s="117">
        <f t="shared" si="8"/>
        <v>4.9394016384927397</v>
      </c>
      <c r="U24" s="117">
        <f t="shared" si="8"/>
        <v>5.4426542012365102</v>
      </c>
      <c r="V24" s="117">
        <f t="shared" si="8"/>
        <v>5.7762329903544263</v>
      </c>
      <c r="W24" s="117">
        <f t="shared" ref="W24:Y24" si="9">W25+W28+W30+W39</f>
        <v>4.5327222766625948</v>
      </c>
      <c r="X24" s="117">
        <f t="shared" si="9"/>
        <v>6.205020066308129</v>
      </c>
      <c r="Y24" s="117">
        <f t="shared" si="9"/>
        <v>4.4279437240519472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4.0815303653340003</v>
      </c>
      <c r="C25" s="122">
        <f t="shared" si="10"/>
        <v>4.289448012194498</v>
      </c>
      <c r="D25" s="122">
        <f t="shared" si="10"/>
        <v>5.9266576618157325</v>
      </c>
      <c r="E25" s="122">
        <f t="shared" si="10"/>
        <v>7.0044342044034682</v>
      </c>
      <c r="F25" s="122">
        <f t="shared" si="10"/>
        <v>5.5290917203529659</v>
      </c>
      <c r="G25" s="122">
        <f t="shared" si="10"/>
        <v>5.3512884554884064</v>
      </c>
      <c r="H25" s="122">
        <f t="shared" si="10"/>
        <v>5.3172996846182849</v>
      </c>
      <c r="I25" s="122">
        <f t="shared" si="10"/>
        <v>4.4421445809827631</v>
      </c>
      <c r="J25" s="122">
        <f t="shared" si="10"/>
        <v>3.7384904885126087</v>
      </c>
      <c r="K25" s="122">
        <f t="shared" si="10"/>
        <v>3.8034224057303465</v>
      </c>
      <c r="L25" s="122">
        <f t="shared" si="10"/>
        <v>3.4239043715272661</v>
      </c>
      <c r="M25" s="122">
        <f t="shared" si="10"/>
        <v>3.0802492726745574</v>
      </c>
      <c r="N25" s="122">
        <f t="shared" si="10"/>
        <v>3.8774297186034987</v>
      </c>
      <c r="O25" s="122">
        <f t="shared" si="10"/>
        <v>4.0810155675150659</v>
      </c>
      <c r="P25" s="122">
        <f t="shared" si="10"/>
        <v>3.7704993482738192</v>
      </c>
      <c r="Q25" s="122">
        <f t="shared" si="10"/>
        <v>5.1053817723493928</v>
      </c>
      <c r="R25" s="122">
        <f t="shared" ref="R25:V25" si="11">SUM(R26:R27)</f>
        <v>3.0081799455580738</v>
      </c>
      <c r="S25" s="122">
        <f t="shared" si="11"/>
        <v>4.8536374836040217</v>
      </c>
      <c r="T25" s="122">
        <f t="shared" si="11"/>
        <v>0.88570990275646977</v>
      </c>
      <c r="U25" s="122">
        <f t="shared" si="11"/>
        <v>2.0345829334401011</v>
      </c>
      <c r="V25" s="122">
        <f t="shared" si="11"/>
        <v>2.8112425757720785</v>
      </c>
      <c r="W25" s="122">
        <f t="shared" ref="W25:Y25" si="12">SUM(W26:W27)</f>
        <v>2.0862342245172032</v>
      </c>
      <c r="X25" s="122">
        <f t="shared" si="12"/>
        <v>3.6742264802346685</v>
      </c>
      <c r="Y25" s="122">
        <f t="shared" si="12"/>
        <v>2.2749874809189015</v>
      </c>
      <c r="DA25" s="130" t="s">
        <v>1593</v>
      </c>
    </row>
    <row r="26" spans="1:105" ht="12" customHeight="1" x14ac:dyDescent="0.25">
      <c r="A26" s="97" t="s">
        <v>74</v>
      </c>
      <c r="B26" s="98">
        <v>4.0467710572394697</v>
      </c>
      <c r="C26" s="98">
        <v>4.256306448319858</v>
      </c>
      <c r="D26" s="98">
        <v>5.8747077699423196</v>
      </c>
      <c r="E26" s="98">
        <v>6.9525548932025014</v>
      </c>
      <c r="F26" s="98">
        <v>5.4778442175382676</v>
      </c>
      <c r="G26" s="98">
        <v>5.301748652735311</v>
      </c>
      <c r="H26" s="98">
        <v>5.2713410304100394</v>
      </c>
      <c r="I26" s="98">
        <v>4.404665201565507</v>
      </c>
      <c r="J26" s="98">
        <v>3.7055228739780977</v>
      </c>
      <c r="K26" s="98">
        <v>3.7696160948736868</v>
      </c>
      <c r="L26" s="98">
        <v>3.3910316259246782</v>
      </c>
      <c r="M26" s="98">
        <v>3.0504831592978388</v>
      </c>
      <c r="N26" s="98">
        <v>3.8480963361615856</v>
      </c>
      <c r="O26" s="98">
        <v>4.0411683156189149</v>
      </c>
      <c r="P26" s="98">
        <v>3.7342148090742193</v>
      </c>
      <c r="Q26" s="98">
        <v>5.0551065252698892</v>
      </c>
      <c r="R26" s="98">
        <v>2.9785420846469841</v>
      </c>
      <c r="S26" s="98">
        <v>4.8057131938473221</v>
      </c>
      <c r="T26" s="98">
        <v>0.86684818954810672</v>
      </c>
      <c r="U26" s="98">
        <v>2.0029043661029848</v>
      </c>
      <c r="V26" s="98">
        <v>2.7764020254132054</v>
      </c>
      <c r="W26" s="98">
        <v>2.0589758287952611</v>
      </c>
      <c r="X26" s="98">
        <v>3.6377854208464702</v>
      </c>
      <c r="Y26" s="98">
        <v>2.2522881436896851</v>
      </c>
      <c r="DA26" s="63" t="s">
        <v>1594</v>
      </c>
    </row>
    <row r="27" spans="1:105" ht="12" customHeight="1" x14ac:dyDescent="0.25">
      <c r="A27" s="97" t="s">
        <v>53</v>
      </c>
      <c r="B27" s="98">
        <v>3.4759308094530844E-2</v>
      </c>
      <c r="C27" s="98">
        <v>3.3141563874640158E-2</v>
      </c>
      <c r="D27" s="98">
        <v>5.1949891873413229E-2</v>
      </c>
      <c r="E27" s="98">
        <v>5.1879311200967081E-2</v>
      </c>
      <c r="F27" s="98">
        <v>5.1247502814698115E-2</v>
      </c>
      <c r="G27" s="98">
        <v>4.9539802753095337E-2</v>
      </c>
      <c r="H27" s="98">
        <v>4.5958654208245096E-2</v>
      </c>
      <c r="I27" s="98">
        <v>3.747937941725582E-2</v>
      </c>
      <c r="J27" s="98">
        <v>3.2967614534511219E-2</v>
      </c>
      <c r="K27" s="98">
        <v>3.380631085665977E-2</v>
      </c>
      <c r="L27" s="98">
        <v>3.287274560258803E-2</v>
      </c>
      <c r="M27" s="98">
        <v>2.9766113376718473E-2</v>
      </c>
      <c r="N27" s="98">
        <v>2.9333382441913261E-2</v>
      </c>
      <c r="O27" s="98">
        <v>3.9847251896151091E-2</v>
      </c>
      <c r="P27" s="98">
        <v>3.6284539199599841E-2</v>
      </c>
      <c r="Q27" s="98">
        <v>5.0275247079503677E-2</v>
      </c>
      <c r="R27" s="98">
        <v>2.9637860911089726E-2</v>
      </c>
      <c r="S27" s="98">
        <v>4.792428975669983E-2</v>
      </c>
      <c r="T27" s="98">
        <v>1.8861713208363055E-2</v>
      </c>
      <c r="U27" s="98">
        <v>3.1678567337116229E-2</v>
      </c>
      <c r="V27" s="98">
        <v>3.4840550358873311E-2</v>
      </c>
      <c r="W27" s="98">
        <v>2.7258395721941959E-2</v>
      </c>
      <c r="X27" s="98">
        <v>3.6441059388198353E-2</v>
      </c>
      <c r="Y27" s="98">
        <v>2.2699337229216437E-2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1.7460279327185035</v>
      </c>
      <c r="C28" s="122">
        <f t="shared" si="13"/>
        <v>2.3218262228273727</v>
      </c>
      <c r="D28" s="122">
        <f t="shared" si="13"/>
        <v>1.9522507916533931</v>
      </c>
      <c r="E28" s="122">
        <f t="shared" si="13"/>
        <v>2.9833578878041287</v>
      </c>
      <c r="F28" s="122">
        <f t="shared" si="13"/>
        <v>1.5014510650135353</v>
      </c>
      <c r="G28" s="122">
        <f t="shared" si="13"/>
        <v>1.3373554496543227</v>
      </c>
      <c r="H28" s="122">
        <f t="shared" si="13"/>
        <v>1.5553203440346643</v>
      </c>
      <c r="I28" s="122">
        <f t="shared" si="13"/>
        <v>1.3617248825568269</v>
      </c>
      <c r="J28" s="122">
        <f t="shared" si="13"/>
        <v>0.93745984034104635</v>
      </c>
      <c r="K28" s="122">
        <f t="shared" si="13"/>
        <v>0.71942068494680766</v>
      </c>
      <c r="L28" s="122">
        <f t="shared" si="13"/>
        <v>0.54551732528069374</v>
      </c>
      <c r="M28" s="122">
        <f t="shared" si="13"/>
        <v>0.66723869520723211</v>
      </c>
      <c r="N28" s="122">
        <f t="shared" si="13"/>
        <v>1.2815571194334641</v>
      </c>
      <c r="O28" s="122">
        <f t="shared" si="13"/>
        <v>1.0112371641562161</v>
      </c>
      <c r="P28" s="122">
        <f t="shared" si="13"/>
        <v>1.2055471115565564</v>
      </c>
      <c r="Q28" s="122">
        <f t="shared" si="13"/>
        <v>1.1494941125854428</v>
      </c>
      <c r="R28" s="122">
        <f t="shared" si="13"/>
        <v>1.0291486618486654</v>
      </c>
      <c r="S28" s="122">
        <f t="shared" si="13"/>
        <v>1.1705811671342272</v>
      </c>
      <c r="T28" s="122">
        <f t="shared" si="13"/>
        <v>0.69462021439954424</v>
      </c>
      <c r="U28" s="122">
        <f t="shared" si="13"/>
        <v>0.5467409751071457</v>
      </c>
      <c r="V28" s="122">
        <f t="shared" si="13"/>
        <v>0.37008265135593238</v>
      </c>
      <c r="W28" s="122">
        <f t="shared" si="13"/>
        <v>0.24511262597382538</v>
      </c>
      <c r="X28" s="122">
        <f t="shared" si="13"/>
        <v>0.14695753532587799</v>
      </c>
      <c r="Y28" s="122">
        <f t="shared" si="13"/>
        <v>0.12945550568125344</v>
      </c>
      <c r="DA28" s="130" t="s">
        <v>1596</v>
      </c>
    </row>
    <row r="29" spans="1:105" ht="12" customHeight="1" x14ac:dyDescent="0.25">
      <c r="A29" s="97" t="s">
        <v>53</v>
      </c>
      <c r="B29" s="98">
        <v>1.7460279327185035</v>
      </c>
      <c r="C29" s="98">
        <v>2.3218262228273727</v>
      </c>
      <c r="D29" s="98">
        <v>1.9522507916533931</v>
      </c>
      <c r="E29" s="98">
        <v>2.9833578878041287</v>
      </c>
      <c r="F29" s="98">
        <v>1.5014510650135353</v>
      </c>
      <c r="G29" s="98">
        <v>1.3373554496543227</v>
      </c>
      <c r="H29" s="98">
        <v>1.5553203440346643</v>
      </c>
      <c r="I29" s="98">
        <v>1.3617248825568269</v>
      </c>
      <c r="J29" s="98">
        <v>0.93745984034104635</v>
      </c>
      <c r="K29" s="98">
        <v>0.71942068494680766</v>
      </c>
      <c r="L29" s="98">
        <v>0.54551732528069374</v>
      </c>
      <c r="M29" s="98">
        <v>0.66723869520723211</v>
      </c>
      <c r="N29" s="98">
        <v>1.2815571194334641</v>
      </c>
      <c r="O29" s="98">
        <v>1.0112371641562161</v>
      </c>
      <c r="P29" s="98">
        <v>1.2055471115565564</v>
      </c>
      <c r="Q29" s="98">
        <v>1.1494941125854428</v>
      </c>
      <c r="R29" s="98">
        <v>1.0291486618486654</v>
      </c>
      <c r="S29" s="98">
        <v>1.1705811671342272</v>
      </c>
      <c r="T29" s="98">
        <v>0.69462021439954424</v>
      </c>
      <c r="U29" s="98">
        <v>0.5467409751071457</v>
      </c>
      <c r="V29" s="98">
        <v>0.37008265135593238</v>
      </c>
      <c r="W29" s="98">
        <v>0.24511262597382538</v>
      </c>
      <c r="X29" s="98">
        <v>0.14695753532587799</v>
      </c>
      <c r="Y29" s="98">
        <v>0.12945550568125344</v>
      </c>
      <c r="DA29" s="63" t="s">
        <v>1597</v>
      </c>
    </row>
    <row r="30" spans="1:105" ht="12" customHeight="1" x14ac:dyDescent="0.25">
      <c r="A30" s="121" t="s">
        <v>55</v>
      </c>
      <c r="B30" s="122">
        <v>11.120214737936134</v>
      </c>
      <c r="C30" s="122">
        <v>9.0709812989843073</v>
      </c>
      <c r="D30" s="122">
        <v>10.669005104922844</v>
      </c>
      <c r="E30" s="122">
        <v>9.5844200697450983</v>
      </c>
      <c r="F30" s="122">
        <v>10.410104504992356</v>
      </c>
      <c r="G30" s="122">
        <v>9.631308713445053</v>
      </c>
      <c r="H30" s="122">
        <v>8.7522813120307177</v>
      </c>
      <c r="I30" s="122">
        <v>7.619228972779486</v>
      </c>
      <c r="J30" s="122">
        <v>6.7207998512705256</v>
      </c>
      <c r="K30" s="122">
        <v>4.1734276213491883</v>
      </c>
      <c r="L30" s="122">
        <v>4.5552292583180627</v>
      </c>
      <c r="M30" s="122">
        <v>4.2467769586813668</v>
      </c>
      <c r="N30" s="122">
        <v>3.518128001068006</v>
      </c>
      <c r="O30" s="122">
        <v>3.9572050430287229</v>
      </c>
      <c r="P30" s="122">
        <v>3.8665785343628372</v>
      </c>
      <c r="Q30" s="122">
        <v>3.9521985455276325</v>
      </c>
      <c r="R30" s="122">
        <v>3.1980391979648557</v>
      </c>
      <c r="S30" s="122">
        <v>2.8083907955379068</v>
      </c>
      <c r="T30" s="122">
        <v>2.2127069281035889</v>
      </c>
      <c r="U30" s="122">
        <v>1.9298381331582599</v>
      </c>
      <c r="V30" s="122">
        <v>1.7431950911899918</v>
      </c>
      <c r="W30" s="122">
        <v>1.4348836408174803</v>
      </c>
      <c r="X30" s="122">
        <v>1.6953687871994245</v>
      </c>
      <c r="Y30" s="122">
        <v>1.3954425361464464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11.120214737936134</v>
      </c>
      <c r="C35" s="101">
        <v>9.0709812989843073</v>
      </c>
      <c r="D35" s="101">
        <v>10.496209336635063</v>
      </c>
      <c r="E35" s="101">
        <v>9.3786875464063506</v>
      </c>
      <c r="F35" s="101">
        <v>10.14995902260293</v>
      </c>
      <c r="G35" s="101">
        <v>9.3139959387892439</v>
      </c>
      <c r="H35" s="101">
        <v>8.381656752357026</v>
      </c>
      <c r="I35" s="101">
        <v>7.2306200741963043</v>
      </c>
      <c r="J35" s="101">
        <v>6.3447507508866066</v>
      </c>
      <c r="K35" s="101">
        <v>3.5442797515999631</v>
      </c>
      <c r="L35" s="101">
        <v>3.6531469220460715</v>
      </c>
      <c r="M35" s="101">
        <v>3.1614465800913658</v>
      </c>
      <c r="N35" s="101">
        <v>2.4629080132579424</v>
      </c>
      <c r="O35" s="101">
        <v>2.7338757222214287</v>
      </c>
      <c r="P35" s="101">
        <v>2.6943999993645615</v>
      </c>
      <c r="Q35" s="101">
        <v>2.7776733087005994</v>
      </c>
      <c r="R35" s="101">
        <v>2.2815947576983029</v>
      </c>
      <c r="S35" s="101">
        <v>2.0720548114281345</v>
      </c>
      <c r="T35" s="101">
        <v>1.6639740483572802</v>
      </c>
      <c r="U35" s="101">
        <v>1.5025739896736432</v>
      </c>
      <c r="V35" s="101">
        <v>1.4167690584747998</v>
      </c>
      <c r="W35" s="101">
        <v>1.2127334670194789</v>
      </c>
      <c r="X35" s="101">
        <v>1.394396724572468</v>
      </c>
      <c r="Y35" s="101">
        <v>1.166903563428767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0.17279576828778159</v>
      </c>
      <c r="E36" s="104">
        <v>0.20573252333874728</v>
      </c>
      <c r="F36" s="104">
        <v>0.26014548238942614</v>
      </c>
      <c r="G36" s="104">
        <v>0.31731277465580937</v>
      </c>
      <c r="H36" s="104">
        <v>0.37062455967369234</v>
      </c>
      <c r="I36" s="104">
        <v>0.38860889858318204</v>
      </c>
      <c r="J36" s="104">
        <v>0.37604910038391903</v>
      </c>
      <c r="K36" s="104">
        <v>0.62914786974922521</v>
      </c>
      <c r="L36" s="104">
        <v>0.90208233627199141</v>
      </c>
      <c r="M36" s="104">
        <v>1.085330378590001</v>
      </c>
      <c r="N36" s="104">
        <v>1.0552199878100637</v>
      </c>
      <c r="O36" s="104">
        <v>1.2233293208072942</v>
      </c>
      <c r="P36" s="104">
        <v>1.1721785349982758</v>
      </c>
      <c r="Q36" s="104">
        <v>1.1745252368270331</v>
      </c>
      <c r="R36" s="104">
        <v>0.91644444026655281</v>
      </c>
      <c r="S36" s="104">
        <v>0.7363359841097723</v>
      </c>
      <c r="T36" s="104">
        <v>0.54873287974630858</v>
      </c>
      <c r="U36" s="104">
        <v>0.42726414348461667</v>
      </c>
      <c r="V36" s="104">
        <v>0.32642603271519194</v>
      </c>
      <c r="W36" s="104">
        <v>0.22215017379800131</v>
      </c>
      <c r="X36" s="104">
        <v>0.30097206262695664</v>
      </c>
      <c r="Y36" s="104">
        <v>0.22853897271767948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4.9003339667500548E-2</v>
      </c>
      <c r="E37" s="98">
        <v>5.8029353258479167E-2</v>
      </c>
      <c r="F37" s="98">
        <v>7.2940137271060274E-2</v>
      </c>
      <c r="G37" s="98">
        <v>8.8637870706316249E-2</v>
      </c>
      <c r="H37" s="98">
        <v>0.1028952920440816</v>
      </c>
      <c r="I37" s="98">
        <v>0.10686586282664362</v>
      </c>
      <c r="J37" s="98">
        <v>0.10343886527903527</v>
      </c>
      <c r="K37" s="98">
        <v>0.37527804002552156</v>
      </c>
      <c r="L37" s="98">
        <v>0.15121864426993226</v>
      </c>
      <c r="M37" s="98">
        <v>0.29445208137297829</v>
      </c>
      <c r="N37" s="98">
        <v>0.147616284920325</v>
      </c>
      <c r="O37" s="98">
        <v>0.25228948080729818</v>
      </c>
      <c r="P37" s="98">
        <v>0.19026326126055515</v>
      </c>
      <c r="Q37" s="98">
        <v>0.22149878297710196</v>
      </c>
      <c r="R37" s="98">
        <v>0.14472969150563259</v>
      </c>
      <c r="S37" s="98">
        <v>0.14768923716148175</v>
      </c>
      <c r="T37" s="98">
        <v>0.19548119860206359</v>
      </c>
      <c r="U37" s="98">
        <v>0.13479081853222386</v>
      </c>
      <c r="V37" s="98">
        <v>6.8862381007216103E-2</v>
      </c>
      <c r="W37" s="98">
        <v>5.4074027887602315E-2</v>
      </c>
      <c r="X37" s="98">
        <v>0.14639165641059931</v>
      </c>
      <c r="Y37" s="98">
        <v>0.10128046232655323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0.12379242862028103</v>
      </c>
      <c r="E38" s="98">
        <v>0.14770317008026812</v>
      </c>
      <c r="F38" s="98">
        <v>0.1872053451183659</v>
      </c>
      <c r="G38" s="98">
        <v>0.22867490394949314</v>
      </c>
      <c r="H38" s="98">
        <v>0.26772926762961075</v>
      </c>
      <c r="I38" s="98">
        <v>0.28174303575653842</v>
      </c>
      <c r="J38" s="98">
        <v>0.27261023510488375</v>
      </c>
      <c r="K38" s="98">
        <v>0.25386982972370364</v>
      </c>
      <c r="L38" s="98">
        <v>0.75086369200205916</v>
      </c>
      <c r="M38" s="98">
        <v>0.79087829721702263</v>
      </c>
      <c r="N38" s="98">
        <v>0.90760370288973868</v>
      </c>
      <c r="O38" s="98">
        <v>0.97103983999999588</v>
      </c>
      <c r="P38" s="98">
        <v>0.9819152737377207</v>
      </c>
      <c r="Q38" s="98">
        <v>0.95302645384993123</v>
      </c>
      <c r="R38" s="98">
        <v>0.77171474876092017</v>
      </c>
      <c r="S38" s="98">
        <v>0.58864674694829056</v>
      </c>
      <c r="T38" s="98">
        <v>0.35325168114424499</v>
      </c>
      <c r="U38" s="98">
        <v>0.29247332495239281</v>
      </c>
      <c r="V38" s="98">
        <v>0.25756365170797585</v>
      </c>
      <c r="W38" s="98">
        <v>0.16807614591039899</v>
      </c>
      <c r="X38" s="98">
        <v>0.15458040621635732</v>
      </c>
      <c r="Y38" s="98">
        <v>0.12725851039112623</v>
      </c>
      <c r="DA38" s="63" t="s">
        <v>1606</v>
      </c>
    </row>
    <row r="39" spans="1:105" ht="12" customHeight="1" x14ac:dyDescent="0.25">
      <c r="A39" s="121" t="s">
        <v>54</v>
      </c>
      <c r="B39" s="122">
        <v>8.6313405522226638</v>
      </c>
      <c r="C39" s="122">
        <v>7.7354146577576799</v>
      </c>
      <c r="D39" s="122">
        <v>7.5514202187814199</v>
      </c>
      <c r="E39" s="122">
        <v>6.5374479599689348</v>
      </c>
      <c r="F39" s="122">
        <v>6.6890862411743894</v>
      </c>
      <c r="G39" s="122">
        <v>5.8812472800087638</v>
      </c>
      <c r="H39" s="122">
        <v>4.6624095037617286</v>
      </c>
      <c r="I39" s="122">
        <v>3.8654102605092784</v>
      </c>
      <c r="J39" s="122">
        <v>3.8601141541494379</v>
      </c>
      <c r="K39" s="122">
        <v>3.7809305121248697</v>
      </c>
      <c r="L39" s="122">
        <v>3.3818775265078438</v>
      </c>
      <c r="M39" s="122">
        <v>3.0127686920643764</v>
      </c>
      <c r="N39" s="122">
        <v>2.7824223280378466</v>
      </c>
      <c r="O39" s="122">
        <v>3.2273818835873076</v>
      </c>
      <c r="P39" s="122">
        <v>2.9817242314453285</v>
      </c>
      <c r="Q39" s="122">
        <v>3.0780539261542632</v>
      </c>
      <c r="R39" s="122">
        <v>2.6398525543436842</v>
      </c>
      <c r="S39" s="122">
        <v>1.7226651791011554</v>
      </c>
      <c r="T39" s="122">
        <v>1.1463645932331361</v>
      </c>
      <c r="U39" s="122">
        <v>0.93149215953100395</v>
      </c>
      <c r="V39" s="122">
        <v>0.85171267203642342</v>
      </c>
      <c r="W39" s="122">
        <v>0.7664917853540858</v>
      </c>
      <c r="X39" s="122">
        <v>0.68846726354815801</v>
      </c>
      <c r="Y39" s="122">
        <v>0.62805820130534573</v>
      </c>
      <c r="DA39" s="130" t="s">
        <v>1607</v>
      </c>
    </row>
    <row r="40" spans="1:105" ht="12" customHeight="1" x14ac:dyDescent="0.25">
      <c r="A40" s="97" t="s">
        <v>50</v>
      </c>
      <c r="B40" s="98">
        <v>7.147832922812781</v>
      </c>
      <c r="C40" s="98">
        <v>6.8109118809369447</v>
      </c>
      <c r="D40" s="98">
        <v>6.1870731272653732</v>
      </c>
      <c r="E40" s="98">
        <v>5.1193457248882082</v>
      </c>
      <c r="F40" s="98">
        <v>5.3684488342493806</v>
      </c>
      <c r="G40" s="98">
        <v>4.6766626234374566</v>
      </c>
      <c r="H40" s="98">
        <v>3.6498057820987682</v>
      </c>
      <c r="I40" s="98">
        <v>3.0821545972346409</v>
      </c>
      <c r="J40" s="98">
        <v>3.2402496279119131</v>
      </c>
      <c r="K40" s="98">
        <v>3.2682330647646789</v>
      </c>
      <c r="L40" s="98">
        <v>2.7361527411611219</v>
      </c>
      <c r="M40" s="98">
        <v>2.3870362526846258</v>
      </c>
      <c r="N40" s="98">
        <v>2.4155074001012049</v>
      </c>
      <c r="O40" s="98">
        <v>2.6078949118247801</v>
      </c>
      <c r="P40" s="98">
        <v>2.3743012310713163</v>
      </c>
      <c r="Q40" s="98">
        <v>2.3974009922392923</v>
      </c>
      <c r="R40" s="98">
        <v>1.8913860979564976</v>
      </c>
      <c r="S40" s="98">
        <v>1.4791951189934509</v>
      </c>
      <c r="T40" s="98">
        <v>0.93346302954788596</v>
      </c>
      <c r="U40" s="98">
        <v>0.74247387651571439</v>
      </c>
      <c r="V40" s="98">
        <v>0.66387297176612936</v>
      </c>
      <c r="W40" s="98">
        <v>0.60688605148493857</v>
      </c>
      <c r="X40" s="98">
        <v>0.4933492705740149</v>
      </c>
      <c r="Y40" s="98">
        <v>0.4643683236865403</v>
      </c>
      <c r="DA40" s="63" t="s">
        <v>1608</v>
      </c>
    </row>
    <row r="41" spans="1:105" ht="12" customHeight="1" x14ac:dyDescent="0.25">
      <c r="A41" s="109" t="s">
        <v>120</v>
      </c>
      <c r="B41" s="33">
        <v>1.4835076294098832</v>
      </c>
      <c r="C41" s="33">
        <v>0.92450277682073567</v>
      </c>
      <c r="D41" s="33">
        <v>1.3643470915160467</v>
      </c>
      <c r="E41" s="33">
        <v>1.4181022350807271</v>
      </c>
      <c r="F41" s="33">
        <v>1.3206374069250091</v>
      </c>
      <c r="G41" s="33">
        <v>1.2045846565713072</v>
      </c>
      <c r="H41" s="33">
        <v>1.0126037216629604</v>
      </c>
      <c r="I41" s="33">
        <v>0.78325566327463736</v>
      </c>
      <c r="J41" s="33">
        <v>0.61986452623752475</v>
      </c>
      <c r="K41" s="33">
        <v>0.51269744736019096</v>
      </c>
      <c r="L41" s="33">
        <v>0.64572478534672162</v>
      </c>
      <c r="M41" s="33">
        <v>0.62573243937975054</v>
      </c>
      <c r="N41" s="33">
        <v>0.36691492793664182</v>
      </c>
      <c r="O41" s="33">
        <v>0.61948697176252754</v>
      </c>
      <c r="P41" s="33">
        <v>0.6074230003740122</v>
      </c>
      <c r="Q41" s="33">
        <v>0.68065293391497084</v>
      </c>
      <c r="R41" s="33">
        <v>0.74846645638718634</v>
      </c>
      <c r="S41" s="33">
        <v>0.24347006010770447</v>
      </c>
      <c r="T41" s="33">
        <v>0.21290156368525015</v>
      </c>
      <c r="U41" s="33">
        <v>0.18901828301528961</v>
      </c>
      <c r="V41" s="33">
        <v>0.18783970027029404</v>
      </c>
      <c r="W41" s="33">
        <v>0.15960573386914728</v>
      </c>
      <c r="X41" s="33">
        <v>0.19511799297414315</v>
      </c>
      <c r="Y41" s="33">
        <v>0.16368987761880538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1.5356095382858299</v>
      </c>
      <c r="C43" s="117">
        <f t="shared" si="14"/>
        <v>1.3375794440047271</v>
      </c>
      <c r="D43" s="117">
        <f t="shared" si="14"/>
        <v>1.2302939652690461</v>
      </c>
      <c r="E43" s="117">
        <f t="shared" si="14"/>
        <v>1.1031663843093804</v>
      </c>
      <c r="F43" s="117">
        <f t="shared" si="14"/>
        <v>1.0749838326960801</v>
      </c>
      <c r="G43" s="117">
        <f t="shared" si="14"/>
        <v>1.0291153306045313</v>
      </c>
      <c r="H43" s="117">
        <f t="shared" si="14"/>
        <v>0.97869020851177424</v>
      </c>
      <c r="I43" s="117">
        <f t="shared" si="14"/>
        <v>0.93736098116362354</v>
      </c>
      <c r="J43" s="117">
        <f t="shared" si="14"/>
        <v>0.95740726964712708</v>
      </c>
      <c r="K43" s="117">
        <f t="shared" si="14"/>
        <v>0.84019351551840593</v>
      </c>
      <c r="L43" s="117">
        <f t="shared" si="14"/>
        <v>0.85358403652842019</v>
      </c>
      <c r="M43" s="117">
        <f t="shared" si="14"/>
        <v>0.82171114911077026</v>
      </c>
      <c r="N43" s="117">
        <f t="shared" si="14"/>
        <v>0.78240027955813574</v>
      </c>
      <c r="O43" s="117">
        <f t="shared" si="14"/>
        <v>0.78718332466768892</v>
      </c>
      <c r="P43" s="117">
        <f t="shared" si="14"/>
        <v>0.75875089409944274</v>
      </c>
      <c r="Q43" s="117">
        <f t="shared" si="14"/>
        <v>0.73836952642898468</v>
      </c>
      <c r="R43" s="117">
        <f t="shared" ref="R43:V43" si="15">R44+R47+R49+R58</f>
        <v>0.6717808747852283</v>
      </c>
      <c r="S43" s="117">
        <f t="shared" si="15"/>
        <v>0.55549753339179275</v>
      </c>
      <c r="T43" s="117">
        <f t="shared" si="15"/>
        <v>0.25793939888361056</v>
      </c>
      <c r="U43" s="117">
        <f t="shared" si="15"/>
        <v>0.14114371860899125</v>
      </c>
      <c r="V43" s="117">
        <f t="shared" si="15"/>
        <v>7.4103796657340265E-2</v>
      </c>
      <c r="W43" s="117">
        <f t="shared" ref="W43:Y43" si="16">W44+W47+W49+W58</f>
        <v>5.9181652195872313E-2</v>
      </c>
      <c r="X43" s="117">
        <f t="shared" si="16"/>
        <v>5.8451611133283017E-2</v>
      </c>
      <c r="Y43" s="117">
        <f t="shared" si="16"/>
        <v>4.61839292914289E-2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0.22851416139421099</v>
      </c>
      <c r="C44" s="122">
        <f t="shared" si="17"/>
        <v>0.22829876769334528</v>
      </c>
      <c r="D44" s="122">
        <f t="shared" si="17"/>
        <v>0.23134109197415981</v>
      </c>
      <c r="E44" s="122">
        <f t="shared" si="17"/>
        <v>0.23098420660285765</v>
      </c>
      <c r="F44" s="122">
        <f t="shared" si="17"/>
        <v>0.23146389266939082</v>
      </c>
      <c r="G44" s="122">
        <f t="shared" si="17"/>
        <v>0.23017016299294399</v>
      </c>
      <c r="H44" s="122">
        <f t="shared" si="17"/>
        <v>0.22662425861478624</v>
      </c>
      <c r="I44" s="122">
        <f t="shared" si="17"/>
        <v>0.22301118567135739</v>
      </c>
      <c r="J44" s="122">
        <f t="shared" si="17"/>
        <v>0.22674699688841748</v>
      </c>
      <c r="K44" s="122">
        <f t="shared" si="17"/>
        <v>0.23017038212563296</v>
      </c>
      <c r="L44" s="122">
        <f t="shared" si="17"/>
        <v>0.22697269530813699</v>
      </c>
      <c r="M44" s="122">
        <f t="shared" si="17"/>
        <v>0.22336703141440978</v>
      </c>
      <c r="N44" s="122">
        <f t="shared" si="17"/>
        <v>0.22638585779511666</v>
      </c>
      <c r="O44" s="122">
        <f t="shared" si="17"/>
        <v>0.2303033312056541</v>
      </c>
      <c r="P44" s="122">
        <f t="shared" si="17"/>
        <v>0.22686338822945074</v>
      </c>
      <c r="Q44" s="122">
        <f t="shared" si="17"/>
        <v>0.23349295185742433</v>
      </c>
      <c r="R44" s="122">
        <f t="shared" ref="R44:V44" si="18">SUM(R45:R46)</f>
        <v>0.2268915415869561</v>
      </c>
      <c r="S44" s="122">
        <f t="shared" si="18"/>
        <v>0.23258176016763274</v>
      </c>
      <c r="T44" s="122">
        <f t="shared" si="18"/>
        <v>5.7818593895419809E-2</v>
      </c>
      <c r="U44" s="122">
        <f t="shared" si="18"/>
        <v>4.1803353375389041E-2</v>
      </c>
      <c r="V44" s="122">
        <f t="shared" si="18"/>
        <v>2.6060787267173157E-2</v>
      </c>
      <c r="W44" s="122">
        <f t="shared" ref="W44:Y44" si="19">SUM(W45:W46)</f>
        <v>2.7128013435927783E-2</v>
      </c>
      <c r="X44" s="122">
        <f t="shared" si="19"/>
        <v>3.1117881691774145E-2</v>
      </c>
      <c r="Y44" s="122">
        <f t="shared" si="19"/>
        <v>2.3905569700225532E-2</v>
      </c>
      <c r="DA44" s="130" t="s">
        <v>1611</v>
      </c>
    </row>
    <row r="45" spans="1:105" ht="12" customHeight="1" x14ac:dyDescent="0.25">
      <c r="A45" s="97" t="s">
        <v>211</v>
      </c>
      <c r="B45" s="98">
        <v>0.22631996292300194</v>
      </c>
      <c r="C45" s="98">
        <v>0.22631996292300191</v>
      </c>
      <c r="D45" s="98">
        <v>0.22908080451475848</v>
      </c>
      <c r="E45" s="98">
        <v>0.22908080451475851</v>
      </c>
      <c r="F45" s="98">
        <v>0.22908080451475857</v>
      </c>
      <c r="G45" s="98">
        <v>0.22780748643494772</v>
      </c>
      <c r="H45" s="98">
        <v>0.22445585752129027</v>
      </c>
      <c r="I45" s="98">
        <v>0.22089118828567145</v>
      </c>
      <c r="J45" s="98">
        <v>0.22445585752129021</v>
      </c>
      <c r="K45" s="98">
        <v>0.2278074864349478</v>
      </c>
      <c r="L45" s="98">
        <v>0.22445585752129035</v>
      </c>
      <c r="M45" s="98">
        <v>0.22089118828567153</v>
      </c>
      <c r="N45" s="98">
        <v>0.22445585752129024</v>
      </c>
      <c r="O45" s="98">
        <v>0.2278074864349478</v>
      </c>
      <c r="P45" s="98">
        <v>0.22445585752129024</v>
      </c>
      <c r="Q45" s="98">
        <v>0.23097274405163026</v>
      </c>
      <c r="R45" s="98">
        <v>0.22445585752129021</v>
      </c>
      <c r="S45" s="98">
        <v>0.23009458297506322</v>
      </c>
      <c r="T45" s="98">
        <v>5.6491831470335534E-2</v>
      </c>
      <c r="U45" s="98">
        <v>4.1100601891660211E-2</v>
      </c>
      <c r="V45" s="98">
        <v>2.5709372312983082E-2</v>
      </c>
      <c r="W45" s="98">
        <v>2.6741186586415115E-2</v>
      </c>
      <c r="X45" s="98">
        <v>3.0782459157352449E-2</v>
      </c>
      <c r="Y45" s="98">
        <v>2.364574376612261E-2</v>
      </c>
      <c r="DA45" s="63" t="s">
        <v>1612</v>
      </c>
    </row>
    <row r="46" spans="1:105" ht="12" customHeight="1" x14ac:dyDescent="0.25">
      <c r="A46" s="97" t="s">
        <v>53</v>
      </c>
      <c r="B46" s="98">
        <v>2.1941984712090393E-3</v>
      </c>
      <c r="C46" s="98">
        <v>1.9788047703433735E-3</v>
      </c>
      <c r="D46" s="98">
        <v>2.2602874594013092E-3</v>
      </c>
      <c r="E46" s="98">
        <v>1.9034020880991382E-3</v>
      </c>
      <c r="F46" s="98">
        <v>2.383088154632269E-3</v>
      </c>
      <c r="G46" s="98">
        <v>2.3626765579962726E-3</v>
      </c>
      <c r="H46" s="98">
        <v>2.1684010934959735E-3</v>
      </c>
      <c r="I46" s="98">
        <v>2.1199973856859382E-3</v>
      </c>
      <c r="J46" s="98">
        <v>2.291139367127268E-3</v>
      </c>
      <c r="K46" s="98">
        <v>2.3628956906851435E-3</v>
      </c>
      <c r="L46" s="98">
        <v>2.5168377868466426E-3</v>
      </c>
      <c r="M46" s="98">
        <v>2.4758431287382381E-3</v>
      </c>
      <c r="N46" s="98">
        <v>1.9300002738264252E-3</v>
      </c>
      <c r="O46" s="98">
        <v>2.4958447707063001E-3</v>
      </c>
      <c r="P46" s="98">
        <v>2.4075307081604801E-3</v>
      </c>
      <c r="Q46" s="98">
        <v>2.5202078057940734E-3</v>
      </c>
      <c r="R46" s="98">
        <v>2.435684065665879E-3</v>
      </c>
      <c r="S46" s="98">
        <v>2.4871771925695299E-3</v>
      </c>
      <c r="T46" s="98">
        <v>1.3267624250842788E-3</v>
      </c>
      <c r="U46" s="98">
        <v>7.0275148372882972E-4</v>
      </c>
      <c r="V46" s="98">
        <v>3.5141495419007589E-4</v>
      </c>
      <c r="W46" s="98">
        <v>3.8682684951266963E-4</v>
      </c>
      <c r="X46" s="98">
        <v>3.3542253442169455E-4</v>
      </c>
      <c r="Y46" s="98">
        <v>2.5982593410292233E-4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0.10607268669757461</v>
      </c>
      <c r="C47" s="122">
        <f t="shared" si="20"/>
        <v>0.13729274243585721</v>
      </c>
      <c r="D47" s="122">
        <f t="shared" si="20"/>
        <v>0.11089407931400679</v>
      </c>
      <c r="E47" s="122">
        <f t="shared" si="20"/>
        <v>0.15609834958574637</v>
      </c>
      <c r="F47" s="122">
        <f t="shared" si="20"/>
        <v>7.4242701552817689E-2</v>
      </c>
      <c r="G47" s="122">
        <f t="shared" si="20"/>
        <v>6.3431311928848794E-2</v>
      </c>
      <c r="H47" s="122">
        <f t="shared" si="20"/>
        <v>6.9643493155776767E-2</v>
      </c>
      <c r="I47" s="122">
        <f t="shared" si="20"/>
        <v>5.9479294004987936E-2</v>
      </c>
      <c r="J47" s="122">
        <f t="shared" si="20"/>
        <v>4.462442033325844E-2</v>
      </c>
      <c r="K47" s="122">
        <f t="shared" si="20"/>
        <v>4.712680628951791E-2</v>
      </c>
      <c r="L47" s="122">
        <f t="shared" si="20"/>
        <v>4.9470440014588647E-2</v>
      </c>
      <c r="M47" s="122">
        <f t="shared" si="20"/>
        <v>6.7697938874655653E-2</v>
      </c>
      <c r="N47" s="122">
        <f t="shared" si="20"/>
        <v>0.12209370061179901</v>
      </c>
      <c r="O47" s="122">
        <f t="shared" si="20"/>
        <v>8.5612460531555606E-2</v>
      </c>
      <c r="P47" s="122">
        <f t="shared" si="20"/>
        <v>9.1947369828111733E-2</v>
      </c>
      <c r="Q47" s="122">
        <f t="shared" si="20"/>
        <v>7.9647557745886666E-2</v>
      </c>
      <c r="R47" s="122">
        <f t="shared" si="20"/>
        <v>6.5106578775971438E-2</v>
      </c>
      <c r="S47" s="122">
        <f t="shared" si="20"/>
        <v>6.1207240851955121E-2</v>
      </c>
      <c r="T47" s="122">
        <f t="shared" si="20"/>
        <v>2.8865712876086629E-2</v>
      </c>
      <c r="U47" s="122">
        <f t="shared" si="20"/>
        <v>1.3697754677589465E-2</v>
      </c>
      <c r="V47" s="122">
        <f t="shared" si="20"/>
        <v>6.6174146089162753E-3</v>
      </c>
      <c r="W47" s="122">
        <f t="shared" si="20"/>
        <v>4.2401101039968988E-3</v>
      </c>
      <c r="X47" s="122">
        <f t="shared" si="20"/>
        <v>1.4767932036487161E-3</v>
      </c>
      <c r="Y47" s="122">
        <f t="shared" si="20"/>
        <v>9.2121137722689752E-4</v>
      </c>
      <c r="DA47" s="130" t="s">
        <v>1614</v>
      </c>
    </row>
    <row r="48" spans="1:105" ht="12" customHeight="1" x14ac:dyDescent="0.25">
      <c r="A48" s="97" t="s">
        <v>53</v>
      </c>
      <c r="B48" s="98">
        <v>0.10607268669757461</v>
      </c>
      <c r="C48" s="98">
        <v>0.13729274243585721</v>
      </c>
      <c r="D48" s="98">
        <v>0.11089407931400679</v>
      </c>
      <c r="E48" s="98">
        <v>0.15609834958574637</v>
      </c>
      <c r="F48" s="98">
        <v>7.4242701552817689E-2</v>
      </c>
      <c r="G48" s="98">
        <v>6.3431311928848794E-2</v>
      </c>
      <c r="H48" s="98">
        <v>6.9643493155776767E-2</v>
      </c>
      <c r="I48" s="98">
        <v>5.9479294004987936E-2</v>
      </c>
      <c r="J48" s="98">
        <v>4.462442033325844E-2</v>
      </c>
      <c r="K48" s="98">
        <v>4.712680628951791E-2</v>
      </c>
      <c r="L48" s="98">
        <v>4.9470440014588647E-2</v>
      </c>
      <c r="M48" s="98">
        <v>6.7697938874655653E-2</v>
      </c>
      <c r="N48" s="98">
        <v>0.12209370061179901</v>
      </c>
      <c r="O48" s="98">
        <v>8.5612460531555606E-2</v>
      </c>
      <c r="P48" s="98">
        <v>9.1947369828111733E-2</v>
      </c>
      <c r="Q48" s="98">
        <v>7.9647557745886666E-2</v>
      </c>
      <c r="R48" s="98">
        <v>6.5106578775971438E-2</v>
      </c>
      <c r="S48" s="98">
        <v>6.1207240851955121E-2</v>
      </c>
      <c r="T48" s="98">
        <v>2.8865712876086629E-2</v>
      </c>
      <c r="U48" s="98">
        <v>1.3697754677589465E-2</v>
      </c>
      <c r="V48" s="98">
        <v>6.6174146089162753E-3</v>
      </c>
      <c r="W48" s="98">
        <v>4.2401101039968988E-3</v>
      </c>
      <c r="X48" s="98">
        <v>1.4767932036487161E-3</v>
      </c>
      <c r="Y48" s="98">
        <v>9.2121137722689752E-4</v>
      </c>
      <c r="DA48" s="63" t="s">
        <v>1615</v>
      </c>
    </row>
    <row r="49" spans="1:105" ht="12" customHeight="1" x14ac:dyDescent="0.25">
      <c r="A49" s="121" t="s">
        <v>55</v>
      </c>
      <c r="B49" s="122">
        <v>0.67618358652405375</v>
      </c>
      <c r="C49" s="122">
        <v>0.52481661583585615</v>
      </c>
      <c r="D49" s="122">
        <v>0.52173499166118287</v>
      </c>
      <c r="E49" s="122">
        <v>0.42809402009747466</v>
      </c>
      <c r="F49" s="122">
        <v>0.46967796190259464</v>
      </c>
      <c r="G49" s="122">
        <v>0.45715640120864598</v>
      </c>
      <c r="H49" s="122">
        <v>0.44539102581842993</v>
      </c>
      <c r="I49" s="122">
        <v>0.43331643999235214</v>
      </c>
      <c r="J49" s="122">
        <v>0.4321720214885883</v>
      </c>
      <c r="K49" s="122">
        <v>0.29195279868084878</v>
      </c>
      <c r="L49" s="122">
        <v>0.33230427352562064</v>
      </c>
      <c r="M49" s="122">
        <v>0.31236683842244267</v>
      </c>
      <c r="N49" s="122">
        <v>0.24392323255425508</v>
      </c>
      <c r="O49" s="122">
        <v>0.2616516866370302</v>
      </c>
      <c r="P49" s="122">
        <v>0.25019868441433485</v>
      </c>
      <c r="Q49" s="122">
        <v>0.2399303532112301</v>
      </c>
      <c r="R49" s="122">
        <v>0.20772356707508441</v>
      </c>
      <c r="S49" s="122">
        <v>0.162328384127575</v>
      </c>
      <c r="T49" s="122">
        <v>0.11273428027727814</v>
      </c>
      <c r="U49" s="122">
        <v>5.7783110797421107E-2</v>
      </c>
      <c r="V49" s="122">
        <v>2.7885132696959369E-2</v>
      </c>
      <c r="W49" s="122">
        <v>1.8024471362517298E-2</v>
      </c>
      <c r="X49" s="122">
        <v>1.8411939564022026E-2</v>
      </c>
      <c r="Y49" s="122">
        <v>1.4658996930555834E-2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0.67618358652405375</v>
      </c>
      <c r="C54" s="101">
        <v>0.52481661583585615</v>
      </c>
      <c r="D54" s="101">
        <v>0.52173499166118287</v>
      </c>
      <c r="E54" s="101">
        <v>0.42749563692402154</v>
      </c>
      <c r="F54" s="101">
        <v>0.46778557411576421</v>
      </c>
      <c r="G54" s="101">
        <v>0.45019568637231944</v>
      </c>
      <c r="H54" s="101">
        <v>0.43325265625585102</v>
      </c>
      <c r="I54" s="101">
        <v>0.41532083132841691</v>
      </c>
      <c r="J54" s="101">
        <v>0.40912168273278504</v>
      </c>
      <c r="K54" s="101">
        <v>0.24759553789063321</v>
      </c>
      <c r="L54" s="101">
        <v>0.27424303530627114</v>
      </c>
      <c r="M54" s="101">
        <v>0.24358157165961059</v>
      </c>
      <c r="N54" s="101">
        <v>0.18163647416611386</v>
      </c>
      <c r="O54" s="101">
        <v>0.19082880987810641</v>
      </c>
      <c r="P54" s="101">
        <v>0.18239210199344572</v>
      </c>
      <c r="Q54" s="101">
        <v>0.17262326047199711</v>
      </c>
      <c r="R54" s="101">
        <v>0.14846759354403624</v>
      </c>
      <c r="S54" s="101">
        <v>0.11996930545575009</v>
      </c>
      <c r="T54" s="101">
        <v>8.439822874999417E-2</v>
      </c>
      <c r="U54" s="101">
        <v>4.4625641812922806E-2</v>
      </c>
      <c r="V54" s="101">
        <v>2.2528314691131507E-2</v>
      </c>
      <c r="W54" s="101">
        <v>1.4890407853950514E-2</v>
      </c>
      <c r="X54" s="101">
        <v>1.4957504676393816E-2</v>
      </c>
      <c r="Y54" s="101">
        <v>1.1979859099515551E-2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5.9838317345310547E-4</v>
      </c>
      <c r="F55" s="104">
        <v>1.8923877868304328E-3</v>
      </c>
      <c r="G55" s="104">
        <v>6.9607148363265521E-3</v>
      </c>
      <c r="H55" s="104">
        <v>1.2138369562578888E-2</v>
      </c>
      <c r="I55" s="104">
        <v>1.7995608663935243E-2</v>
      </c>
      <c r="J55" s="104">
        <v>2.3050338755803243E-2</v>
      </c>
      <c r="K55" s="104">
        <v>4.4357260790215541E-2</v>
      </c>
      <c r="L55" s="104">
        <v>5.8061238219349477E-2</v>
      </c>
      <c r="M55" s="104">
        <v>6.8785266762832073E-2</v>
      </c>
      <c r="N55" s="104">
        <v>6.2286758388141225E-2</v>
      </c>
      <c r="O55" s="104">
        <v>7.0822876758923764E-2</v>
      </c>
      <c r="P55" s="104">
        <v>6.7806582420889119E-2</v>
      </c>
      <c r="Q55" s="104">
        <v>6.7307092739232993E-2</v>
      </c>
      <c r="R55" s="104">
        <v>5.925597353104816E-2</v>
      </c>
      <c r="S55" s="104">
        <v>4.2359078671824923E-2</v>
      </c>
      <c r="T55" s="104">
        <v>2.8336051527283967E-2</v>
      </c>
      <c r="U55" s="104">
        <v>1.3157468984498301E-2</v>
      </c>
      <c r="V55" s="104">
        <v>5.3568180058278609E-3</v>
      </c>
      <c r="W55" s="104">
        <v>3.1340635085667845E-3</v>
      </c>
      <c r="X55" s="104">
        <v>3.4544348876282115E-3</v>
      </c>
      <c r="Y55" s="104">
        <v>2.6791378310402829E-3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1.6848467300395987E-4</v>
      </c>
      <c r="F56" s="98">
        <v>5.2906680332981816E-4</v>
      </c>
      <c r="G56" s="98">
        <v>1.9365277071873219E-3</v>
      </c>
      <c r="H56" s="98">
        <v>3.3559735053011221E-3</v>
      </c>
      <c r="I56" s="98">
        <v>4.9268157111271209E-3</v>
      </c>
      <c r="J56" s="98">
        <v>6.3122967348141204E-3</v>
      </c>
      <c r="K56" s="98">
        <v>2.6437211830083338E-2</v>
      </c>
      <c r="L56" s="98">
        <v>9.7419917898515802E-3</v>
      </c>
      <c r="M56" s="98">
        <v>1.8680112179659054E-2</v>
      </c>
      <c r="N56" s="98">
        <v>8.7345411773762077E-3</v>
      </c>
      <c r="O56" s="98">
        <v>1.4639020077461208E-2</v>
      </c>
      <c r="P56" s="98">
        <v>1.1008519822464495E-2</v>
      </c>
      <c r="Q56" s="98">
        <v>1.2659787788176391E-2</v>
      </c>
      <c r="R56" s="98">
        <v>9.23896220533762E-3</v>
      </c>
      <c r="S56" s="98">
        <v>8.3821804851238243E-3</v>
      </c>
      <c r="T56" s="98">
        <v>1.0011367892277441E-2</v>
      </c>
      <c r="U56" s="98">
        <v>4.1415757521273584E-3</v>
      </c>
      <c r="V56" s="98">
        <v>1.1442520901017428E-3</v>
      </c>
      <c r="W56" s="98">
        <v>7.7230562582178918E-4</v>
      </c>
      <c r="X56" s="98">
        <v>1.7021565441933822E-3</v>
      </c>
      <c r="Y56" s="98">
        <v>1.2033894394050657E-3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4.2989850044914562E-4</v>
      </c>
      <c r="F57" s="98">
        <v>1.3633209835006146E-3</v>
      </c>
      <c r="G57" s="98">
        <v>5.02418712913923E-3</v>
      </c>
      <c r="H57" s="98">
        <v>8.7823960572777655E-3</v>
      </c>
      <c r="I57" s="98">
        <v>1.3068792952808123E-2</v>
      </c>
      <c r="J57" s="98">
        <v>1.6738042020989122E-2</v>
      </c>
      <c r="K57" s="98">
        <v>1.79200489601322E-2</v>
      </c>
      <c r="L57" s="98">
        <v>4.8319246429497899E-2</v>
      </c>
      <c r="M57" s="98">
        <v>5.0105154583173016E-2</v>
      </c>
      <c r="N57" s="98">
        <v>5.3552217210765016E-2</v>
      </c>
      <c r="O57" s="98">
        <v>5.618385668146255E-2</v>
      </c>
      <c r="P57" s="98">
        <v>5.6798062598424626E-2</v>
      </c>
      <c r="Q57" s="98">
        <v>5.4647304951056602E-2</v>
      </c>
      <c r="R57" s="98">
        <v>5.0017011325710542E-2</v>
      </c>
      <c r="S57" s="98">
        <v>3.3976898186701097E-2</v>
      </c>
      <c r="T57" s="98">
        <v>1.8324683635006524E-2</v>
      </c>
      <c r="U57" s="98">
        <v>9.0158932323709425E-3</v>
      </c>
      <c r="V57" s="98">
        <v>4.2125659157261179E-3</v>
      </c>
      <c r="W57" s="98">
        <v>2.3617578827449955E-3</v>
      </c>
      <c r="X57" s="98">
        <v>1.7522783434348291E-3</v>
      </c>
      <c r="Y57" s="98">
        <v>1.4757483916352171E-3</v>
      </c>
      <c r="DA57" s="63" t="s">
        <v>1624</v>
      </c>
    </row>
    <row r="58" spans="1:105" ht="12" customHeight="1" x14ac:dyDescent="0.25">
      <c r="A58" s="121" t="s">
        <v>54</v>
      </c>
      <c r="B58" s="122">
        <v>0.52483910366999065</v>
      </c>
      <c r="C58" s="122">
        <v>0.44717131803966848</v>
      </c>
      <c r="D58" s="122">
        <v>0.36632380231969658</v>
      </c>
      <c r="E58" s="122">
        <v>0.28798980802330171</v>
      </c>
      <c r="F58" s="122">
        <v>0.29959927657127705</v>
      </c>
      <c r="G58" s="122">
        <v>0.27835745447409255</v>
      </c>
      <c r="H58" s="122">
        <v>0.23703143092278134</v>
      </c>
      <c r="I58" s="122">
        <v>0.2215540614949261</v>
      </c>
      <c r="J58" s="122">
        <v>0.25386383093686293</v>
      </c>
      <c r="K58" s="122">
        <v>0.27094352842240627</v>
      </c>
      <c r="L58" s="122">
        <v>0.244836627680074</v>
      </c>
      <c r="M58" s="122">
        <v>0.21827934039926217</v>
      </c>
      <c r="N58" s="122">
        <v>0.18999748859696491</v>
      </c>
      <c r="O58" s="122">
        <v>0.20961584629344898</v>
      </c>
      <c r="P58" s="122">
        <v>0.18974145162754538</v>
      </c>
      <c r="Q58" s="122">
        <v>0.18529866361444358</v>
      </c>
      <c r="R58" s="122">
        <v>0.17205918734721642</v>
      </c>
      <c r="S58" s="122">
        <v>9.9380148244629901E-2</v>
      </c>
      <c r="T58" s="122">
        <v>5.8520811834825999E-2</v>
      </c>
      <c r="U58" s="122">
        <v>2.7859499758591633E-2</v>
      </c>
      <c r="V58" s="122">
        <v>1.3540462084291462E-2</v>
      </c>
      <c r="W58" s="122">
        <v>9.7890572934303342E-3</v>
      </c>
      <c r="X58" s="122">
        <v>7.4449966738381361E-3</v>
      </c>
      <c r="Y58" s="122">
        <v>6.6981512834206388E-3</v>
      </c>
      <c r="DA58" s="130" t="s">
        <v>1625</v>
      </c>
    </row>
    <row r="59" spans="1:105" ht="12" customHeight="1" x14ac:dyDescent="0.25">
      <c r="A59" s="97" t="s">
        <v>50</v>
      </c>
      <c r="B59" s="98">
        <v>0.43459841146874795</v>
      </c>
      <c r="C59" s="98">
        <v>0.39376584252738717</v>
      </c>
      <c r="D59" s="98">
        <v>0.30835702073968857</v>
      </c>
      <c r="E59" s="98">
        <v>0.23580667805937494</v>
      </c>
      <c r="F59" s="98">
        <v>0.24975051991570379</v>
      </c>
      <c r="G59" s="98">
        <v>0.23065853576748899</v>
      </c>
      <c r="H59" s="98">
        <v>0.19541054336761643</v>
      </c>
      <c r="I59" s="98">
        <v>0.18805136047244519</v>
      </c>
      <c r="J59" s="98">
        <v>0.22460851799272702</v>
      </c>
      <c r="K59" s="98">
        <v>0.242471914013145</v>
      </c>
      <c r="L59" s="98">
        <v>0.20575909855794994</v>
      </c>
      <c r="M59" s="98">
        <v>0.17912881421956775</v>
      </c>
      <c r="N59" s="98">
        <v>0.16830798741216724</v>
      </c>
      <c r="O59" s="98">
        <v>0.17424391296241368</v>
      </c>
      <c r="P59" s="98">
        <v>0.15398367213876818</v>
      </c>
      <c r="Q59" s="98">
        <v>0.14508979646150263</v>
      </c>
      <c r="R59" s="98">
        <v>0.12341188257509463</v>
      </c>
      <c r="S59" s="98">
        <v>8.4678102314832734E-2</v>
      </c>
      <c r="T59" s="98">
        <v>4.6894408698804943E-2</v>
      </c>
      <c r="U59" s="98">
        <v>2.1651062843445701E-2</v>
      </c>
      <c r="V59" s="98">
        <v>1.0396555867872304E-2</v>
      </c>
      <c r="W59" s="98">
        <v>7.9606092422737362E-3</v>
      </c>
      <c r="X59" s="98">
        <v>5.5309015986430869E-3</v>
      </c>
      <c r="Y59" s="98">
        <v>5.2481207945404111E-3</v>
      </c>
      <c r="DA59" s="63" t="s">
        <v>1626</v>
      </c>
    </row>
    <row r="60" spans="1:105" ht="12" customHeight="1" x14ac:dyDescent="0.25">
      <c r="A60" s="109" t="s">
        <v>120</v>
      </c>
      <c r="B60" s="33">
        <v>9.0240692201242742E-2</v>
      </c>
      <c r="C60" s="33">
        <v>5.3405475512281302E-2</v>
      </c>
      <c r="D60" s="33">
        <v>5.7966781580007988E-2</v>
      </c>
      <c r="E60" s="33">
        <v>5.218312996392676E-2</v>
      </c>
      <c r="F60" s="33">
        <v>4.984875665557327E-2</v>
      </c>
      <c r="G60" s="33">
        <v>4.7698918706603588E-2</v>
      </c>
      <c r="H60" s="33">
        <v>4.1620887555164916E-2</v>
      </c>
      <c r="I60" s="33">
        <v>3.3502701022480909E-2</v>
      </c>
      <c r="J60" s="33">
        <v>2.9255312944135931E-2</v>
      </c>
      <c r="K60" s="33">
        <v>2.8471614409261294E-2</v>
      </c>
      <c r="L60" s="33">
        <v>3.9077529122124068E-2</v>
      </c>
      <c r="M60" s="33">
        <v>3.915052617969441E-2</v>
      </c>
      <c r="N60" s="33">
        <v>2.1689501184797684E-2</v>
      </c>
      <c r="O60" s="33">
        <v>3.5371933331035298E-2</v>
      </c>
      <c r="P60" s="33">
        <v>3.5757779488777203E-2</v>
      </c>
      <c r="Q60" s="33">
        <v>4.0208867152940933E-2</v>
      </c>
      <c r="R60" s="33">
        <v>4.8647304772121792E-2</v>
      </c>
      <c r="S60" s="33">
        <v>1.470204592979717E-2</v>
      </c>
      <c r="T60" s="33">
        <v>1.1626403136021054E-2</v>
      </c>
      <c r="U60" s="33">
        <v>6.2084369151459333E-3</v>
      </c>
      <c r="V60" s="33">
        <v>3.1439062164191583E-3</v>
      </c>
      <c r="W60" s="33">
        <v>1.8284480511565977E-3</v>
      </c>
      <c r="X60" s="33">
        <v>1.9140950751950494E-3</v>
      </c>
      <c r="Y60" s="33">
        <v>1.4500304888802277E-3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1629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1630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1632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1633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1634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1643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1644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2.3580864113314921</v>
      </c>
      <c r="M81" s="117">
        <f t="shared" si="28"/>
        <v>3.1992450929072866</v>
      </c>
      <c r="N81" s="117">
        <f t="shared" si="28"/>
        <v>3.8995881122869394</v>
      </c>
      <c r="O81" s="117">
        <f t="shared" si="28"/>
        <v>4.0293784248249676</v>
      </c>
      <c r="P81" s="117">
        <f t="shared" si="28"/>
        <v>4.3652611263419709</v>
      </c>
      <c r="Q81" s="117">
        <f t="shared" si="28"/>
        <v>4.5042283287184066</v>
      </c>
      <c r="R81" s="117">
        <f t="shared" ref="R81:V81" si="29">R82+R85+R87+R100</f>
        <v>4.4746750561115425</v>
      </c>
      <c r="S81" s="117">
        <f t="shared" si="29"/>
        <v>4.5666030990406794</v>
      </c>
      <c r="T81" s="117">
        <f t="shared" si="29"/>
        <v>4.7862532974068603</v>
      </c>
      <c r="U81" s="117">
        <f t="shared" si="29"/>
        <v>4.8453115642911957</v>
      </c>
      <c r="V81" s="117">
        <f t="shared" si="29"/>
        <v>4.1137172412554674</v>
      </c>
      <c r="W81" s="117">
        <f t="shared" ref="W81:Y81" si="30">W82+W85+W87+W100</f>
        <v>3.6765251869648465</v>
      </c>
      <c r="X81" s="117">
        <f t="shared" si="30"/>
        <v>2.8335648102736632</v>
      </c>
      <c r="Y81" s="117">
        <f t="shared" si="30"/>
        <v>2.1169811196647972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0.74575276746636721</v>
      </c>
      <c r="M82" s="122">
        <f t="shared" si="31"/>
        <v>0.72154104530000118</v>
      </c>
      <c r="N82" s="122">
        <f t="shared" si="31"/>
        <v>0.96035159958581617</v>
      </c>
      <c r="O82" s="122">
        <f t="shared" si="31"/>
        <v>0.86531113008946925</v>
      </c>
      <c r="P82" s="122">
        <f t="shared" si="31"/>
        <v>1.0815082686361799</v>
      </c>
      <c r="Q82" s="122">
        <f t="shared" si="31"/>
        <v>1.1536973007376596</v>
      </c>
      <c r="R82" s="122">
        <f t="shared" ref="R82:V82" si="32">SUM(R83:R84)</f>
        <v>1.0936150609634174</v>
      </c>
      <c r="S82" s="122">
        <f t="shared" si="32"/>
        <v>1.3630193905581516</v>
      </c>
      <c r="T82" s="122">
        <f t="shared" si="32"/>
        <v>1.3560556075588761</v>
      </c>
      <c r="U82" s="122">
        <f t="shared" si="32"/>
        <v>1.690814936522117</v>
      </c>
      <c r="V82" s="122">
        <f t="shared" si="32"/>
        <v>1.4530316989130829</v>
      </c>
      <c r="W82" s="122">
        <f t="shared" ref="W82:Y82" si="33">SUM(W83:W84)</f>
        <v>1.5790328353409429</v>
      </c>
      <c r="X82" s="122">
        <f t="shared" si="33"/>
        <v>1.1472203190322972</v>
      </c>
      <c r="Y82" s="122">
        <f t="shared" si="33"/>
        <v>0.88125230666448684</v>
      </c>
      <c r="DA82" s="130" t="s">
        <v>1647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0.74041272570937222</v>
      </c>
      <c r="M83" s="98">
        <v>0.71650902837489294</v>
      </c>
      <c r="N83" s="98">
        <v>0.95537403267411858</v>
      </c>
      <c r="O83" s="98">
        <v>0.85984522785898454</v>
      </c>
      <c r="P83" s="98">
        <v>1.0748065348237317</v>
      </c>
      <c r="Q83" s="98">
        <v>1.1464316423043839</v>
      </c>
      <c r="R83" s="98">
        <v>1.0867583834909713</v>
      </c>
      <c r="S83" s="98">
        <v>1.354514187446259</v>
      </c>
      <c r="T83" s="98">
        <v>1.3377472055030086</v>
      </c>
      <c r="U83" s="98">
        <v>1.6741186586414447</v>
      </c>
      <c r="V83" s="98">
        <v>1.4416165090283743</v>
      </c>
      <c r="W83" s="98">
        <v>1.5659501289767859</v>
      </c>
      <c r="X83" s="98">
        <v>1.1400687876182292</v>
      </c>
      <c r="Y83" s="98">
        <v>0.87575236457437544</v>
      </c>
      <c r="DA83" s="63" t="s">
        <v>1648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5.3400417569949747E-3</v>
      </c>
      <c r="M84" s="98">
        <v>5.0320169251082646E-3</v>
      </c>
      <c r="N84" s="98">
        <v>4.9775669116976385E-3</v>
      </c>
      <c r="O84" s="98">
        <v>5.465902230484718E-3</v>
      </c>
      <c r="P84" s="98">
        <v>6.7017338124482836E-3</v>
      </c>
      <c r="Q84" s="98">
        <v>7.2656584332757863E-3</v>
      </c>
      <c r="R84" s="98">
        <v>6.8566774724460253E-3</v>
      </c>
      <c r="S84" s="98">
        <v>8.5052031118927254E-3</v>
      </c>
      <c r="T84" s="98">
        <v>1.8308402055867531E-2</v>
      </c>
      <c r="U84" s="98">
        <v>1.6696277880672232E-2</v>
      </c>
      <c r="V84" s="98">
        <v>1.1415189884708509E-2</v>
      </c>
      <c r="W84" s="98">
        <v>1.3082706364156914E-2</v>
      </c>
      <c r="X84" s="98">
        <v>7.1515314140679588E-3</v>
      </c>
      <c r="Y84" s="98">
        <v>5.4999420901113531E-3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4.3934624742794103E-2</v>
      </c>
      <c r="M85" s="122">
        <f t="shared" si="34"/>
        <v>0.34534625433989519</v>
      </c>
      <c r="N85" s="122">
        <f t="shared" si="34"/>
        <v>0.77322414545684015</v>
      </c>
      <c r="O85" s="122">
        <f t="shared" si="34"/>
        <v>0.63205927361343528</v>
      </c>
      <c r="P85" s="122">
        <f t="shared" si="34"/>
        <v>0.6628073636212235</v>
      </c>
      <c r="Q85" s="122">
        <f t="shared" si="34"/>
        <v>0.61113120166581114</v>
      </c>
      <c r="R85" s="122">
        <f t="shared" si="34"/>
        <v>0.54361995041751854</v>
      </c>
      <c r="S85" s="122">
        <f t="shared" si="34"/>
        <v>0.62438339687960975</v>
      </c>
      <c r="T85" s="122">
        <f t="shared" si="34"/>
        <v>0.38192764323628964</v>
      </c>
      <c r="U85" s="122">
        <f t="shared" si="34"/>
        <v>0.21417638012757692</v>
      </c>
      <c r="V85" s="122">
        <f t="shared" si="34"/>
        <v>0.1589062607580872</v>
      </c>
      <c r="W85" s="122">
        <f t="shared" si="34"/>
        <v>0.17245063055357171</v>
      </c>
      <c r="X85" s="122">
        <f t="shared" si="34"/>
        <v>0.14730342953038941</v>
      </c>
      <c r="Y85" s="122">
        <f t="shared" si="34"/>
        <v>0.11467597333441755</v>
      </c>
      <c r="DA85" s="130" t="s">
        <v>1650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4.3934624742794103E-2</v>
      </c>
      <c r="M86" s="98">
        <v>0.34534625433989519</v>
      </c>
      <c r="N86" s="98">
        <v>0.77322414545684015</v>
      </c>
      <c r="O86" s="98">
        <v>0.63205927361343528</v>
      </c>
      <c r="P86" s="98">
        <v>0.6628073636212235</v>
      </c>
      <c r="Q86" s="98">
        <v>0.61113120166581114</v>
      </c>
      <c r="R86" s="98">
        <v>0.54361995041751854</v>
      </c>
      <c r="S86" s="98">
        <v>0.62438339687960975</v>
      </c>
      <c r="T86" s="98">
        <v>0.38192764323628964</v>
      </c>
      <c r="U86" s="98">
        <v>0.21417638012757692</v>
      </c>
      <c r="V86" s="98">
        <v>0.1589062607580872</v>
      </c>
      <c r="W86" s="98">
        <v>0.17245063055357171</v>
      </c>
      <c r="X86" s="98">
        <v>0.14730342953038941</v>
      </c>
      <c r="Y86" s="98">
        <v>0.11467597333441755</v>
      </c>
      <c r="DA86" s="63" t="s">
        <v>1651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0.75974561226094228</v>
      </c>
      <c r="M87" s="122">
        <v>1.1279915665010418</v>
      </c>
      <c r="N87" s="122">
        <v>1.1399575298758424</v>
      </c>
      <c r="O87" s="122">
        <v>1.3140915147879051</v>
      </c>
      <c r="P87" s="122">
        <v>1.4060709577917305</v>
      </c>
      <c r="Q87" s="122">
        <v>1.4719544517658956</v>
      </c>
      <c r="R87" s="122">
        <v>1.4814985456394951</v>
      </c>
      <c r="S87" s="122">
        <v>1.5484299057786117</v>
      </c>
      <c r="T87" s="122">
        <v>1.9644426647694062</v>
      </c>
      <c r="U87" s="122">
        <v>1.9445059170212935</v>
      </c>
      <c r="V87" s="122">
        <v>1.6427205373641403</v>
      </c>
      <c r="W87" s="122">
        <v>1.2244768516940274</v>
      </c>
      <c r="X87" s="122">
        <v>1.0849104485016661</v>
      </c>
      <c r="Y87" s="122">
        <v>0.76142092471401068</v>
      </c>
      <c r="DA87" s="130" t="s">
        <v>1652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4.3245186778333528E-2</v>
      </c>
      <c r="M96" s="101">
        <v>0.28269781127003901</v>
      </c>
      <c r="N96" s="101">
        <v>0.39684005900585151</v>
      </c>
      <c r="O96" s="101">
        <v>0.48893620811006067</v>
      </c>
      <c r="P96" s="101">
        <v>0.6094217563779265</v>
      </c>
      <c r="Q96" s="101">
        <v>0.69304082167038861</v>
      </c>
      <c r="R96" s="101">
        <v>0.77921386868255971</v>
      </c>
      <c r="S96" s="101">
        <v>0.90196251395030347</v>
      </c>
      <c r="T96" s="101">
        <v>1.336392597259678</v>
      </c>
      <c r="U96" s="101">
        <v>1.3691093746167198</v>
      </c>
      <c r="V96" s="101">
        <v>1.1800870234706415</v>
      </c>
      <c r="W96" s="101">
        <v>0.89155945956075067</v>
      </c>
      <c r="X96" s="101">
        <v>0.76318463843285667</v>
      </c>
      <c r="Y96" s="101">
        <v>0.53931423520633481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0.71650042548260873</v>
      </c>
      <c r="M97" s="104">
        <v>0.8452937552310027</v>
      </c>
      <c r="N97" s="104">
        <v>0.74311747086999091</v>
      </c>
      <c r="O97" s="104">
        <v>0.82515530667784431</v>
      </c>
      <c r="P97" s="104">
        <v>0.79664920141380402</v>
      </c>
      <c r="Q97" s="104">
        <v>0.77891363009550707</v>
      </c>
      <c r="R97" s="104">
        <v>0.70228467695693531</v>
      </c>
      <c r="S97" s="104">
        <v>0.64646739182830815</v>
      </c>
      <c r="T97" s="104">
        <v>0.62805006750972825</v>
      </c>
      <c r="U97" s="104">
        <v>0.57539654240457372</v>
      </c>
      <c r="V97" s="104">
        <v>0.46263351389349872</v>
      </c>
      <c r="W97" s="104">
        <v>0.33291739213327681</v>
      </c>
      <c r="X97" s="104">
        <v>0.3217258100688094</v>
      </c>
      <c r="Y97" s="104">
        <v>0.22210668950767587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0.1195246036686347</v>
      </c>
      <c r="M98" s="98">
        <v>0.22872937243473551</v>
      </c>
      <c r="N98" s="98">
        <v>0.10405232870901936</v>
      </c>
      <c r="O98" s="98">
        <v>0.17096559070441844</v>
      </c>
      <c r="P98" s="98">
        <v>0.13001451592884505</v>
      </c>
      <c r="Q98" s="98">
        <v>0.14823006633664174</v>
      </c>
      <c r="R98" s="98">
        <v>0.11112900084379279</v>
      </c>
      <c r="S98" s="98">
        <v>0.12901173968410656</v>
      </c>
      <c r="T98" s="98">
        <v>0.21574440762134983</v>
      </c>
      <c r="U98" s="98">
        <v>0.17553369654318698</v>
      </c>
      <c r="V98" s="98">
        <v>9.639937560485469E-2</v>
      </c>
      <c r="W98" s="98">
        <v>8.1051981866163289E-2</v>
      </c>
      <c r="X98" s="98">
        <v>0.15830751352402542</v>
      </c>
      <c r="Y98" s="98">
        <v>0.10032253692178959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0.59697582181397402</v>
      </c>
      <c r="M99" s="98">
        <v>0.61656438279626724</v>
      </c>
      <c r="N99" s="98">
        <v>0.63906514216097154</v>
      </c>
      <c r="O99" s="98">
        <v>0.6541897159734259</v>
      </c>
      <c r="P99" s="98">
        <v>0.66663468548495897</v>
      </c>
      <c r="Q99" s="98">
        <v>0.63068356375886536</v>
      </c>
      <c r="R99" s="98">
        <v>0.59115567611314257</v>
      </c>
      <c r="S99" s="98">
        <v>0.51745565214420164</v>
      </c>
      <c r="T99" s="98">
        <v>0.41230565988837842</v>
      </c>
      <c r="U99" s="98">
        <v>0.39986284586138671</v>
      </c>
      <c r="V99" s="98">
        <v>0.36623413828864404</v>
      </c>
      <c r="W99" s="98">
        <v>0.25186541026711351</v>
      </c>
      <c r="X99" s="98">
        <v>0.16341829654478396</v>
      </c>
      <c r="Y99" s="98">
        <v>0.12178415258588629</v>
      </c>
      <c r="DA99" s="63" t="s">
        <v>1664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0.80865340686138865</v>
      </c>
      <c r="M100" s="122">
        <v>1.0043662267663487</v>
      </c>
      <c r="N100" s="122">
        <v>1.0260548373684406</v>
      </c>
      <c r="O100" s="122">
        <v>1.2179165063341577</v>
      </c>
      <c r="P100" s="122">
        <v>1.214874536292837</v>
      </c>
      <c r="Q100" s="122">
        <v>1.2674453745490397</v>
      </c>
      <c r="R100" s="122">
        <v>1.3559414990911112</v>
      </c>
      <c r="S100" s="122">
        <v>1.0307704058243061</v>
      </c>
      <c r="T100" s="122">
        <v>1.0838273818422879</v>
      </c>
      <c r="U100" s="122">
        <v>0.99581433062020785</v>
      </c>
      <c r="V100" s="122">
        <v>0.85905874422015716</v>
      </c>
      <c r="W100" s="122">
        <v>0.70056486937630458</v>
      </c>
      <c r="X100" s="122">
        <v>0.45413061320931047</v>
      </c>
      <c r="Y100" s="122">
        <v>0.35963191495188213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0.51993994657993992</v>
      </c>
      <c r="M102" s="98">
        <v>0.65220533455499841</v>
      </c>
      <c r="N102" s="98">
        <v>0.79879628948977899</v>
      </c>
      <c r="O102" s="98">
        <v>0.88358424726309237</v>
      </c>
      <c r="P102" s="98">
        <v>0.87987619908864489</v>
      </c>
      <c r="Q102" s="98">
        <v>0.91021383875937245</v>
      </c>
      <c r="R102" s="98">
        <v>0.91673508542777216</v>
      </c>
      <c r="S102" s="98">
        <v>0.88192612380661106</v>
      </c>
      <c r="T102" s="98">
        <v>0.90095737874069282</v>
      </c>
      <c r="U102" s="98">
        <v>0.81057532435434743</v>
      </c>
      <c r="V102" s="98">
        <v>0.70713647175316952</v>
      </c>
      <c r="W102" s="98">
        <v>0.58999326055855961</v>
      </c>
      <c r="X102" s="98">
        <v>0.35821366270848576</v>
      </c>
      <c r="Y102" s="98">
        <v>0.29339747029168978</v>
      </c>
      <c r="DA102" s="63" t="s">
        <v>1667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0.28871346028144873</v>
      </c>
      <c r="M103" s="33">
        <v>0.35216089221135027</v>
      </c>
      <c r="N103" s="33">
        <v>0.22725854787866168</v>
      </c>
      <c r="O103" s="33">
        <v>0.3343322590710654</v>
      </c>
      <c r="P103" s="33">
        <v>0.3349983372041922</v>
      </c>
      <c r="Q103" s="33">
        <v>0.35723153578966738</v>
      </c>
      <c r="R103" s="33">
        <v>0.4392064136633389</v>
      </c>
      <c r="S103" s="33">
        <v>0.14884428201769515</v>
      </c>
      <c r="T103" s="33">
        <v>0.18287000310159501</v>
      </c>
      <c r="U103" s="33">
        <v>0.18523900626586043</v>
      </c>
      <c r="V103" s="33">
        <v>0.15192227246698761</v>
      </c>
      <c r="W103" s="33">
        <v>0.11057160881774501</v>
      </c>
      <c r="X103" s="33">
        <v>9.5916950500824688E-2</v>
      </c>
      <c r="Y103" s="33">
        <v>6.6234444660192335E-2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13.354139574548954</v>
      </c>
      <c r="C143" s="117">
        <f t="shared" si="49"/>
        <v>13.320524108576844</v>
      </c>
      <c r="D143" s="117">
        <f t="shared" si="49"/>
        <v>13.44209403066465</v>
      </c>
      <c r="E143" s="117">
        <f t="shared" si="49"/>
        <v>17.263625619205033</v>
      </c>
      <c r="F143" s="117">
        <f t="shared" si="49"/>
        <v>17.290661601470706</v>
      </c>
      <c r="G143" s="117">
        <f t="shared" si="49"/>
        <v>18.798798565730948</v>
      </c>
      <c r="H143" s="117">
        <f t="shared" si="49"/>
        <v>21.572257539810906</v>
      </c>
      <c r="I143" s="117">
        <f t="shared" si="49"/>
        <v>23.198828033321711</v>
      </c>
      <c r="J143" s="117">
        <f t="shared" si="49"/>
        <v>24.857136926376221</v>
      </c>
      <c r="K143" s="117">
        <f t="shared" si="49"/>
        <v>23.258801651359477</v>
      </c>
      <c r="L143" s="117">
        <f t="shared" si="49"/>
        <v>24.931215732475955</v>
      </c>
      <c r="M143" s="117">
        <f t="shared" si="49"/>
        <v>25.101351907894511</v>
      </c>
      <c r="N143" s="117">
        <f t="shared" si="49"/>
        <v>27.63168679583908</v>
      </c>
      <c r="O143" s="117">
        <f t="shared" si="49"/>
        <v>27.502970779477359</v>
      </c>
      <c r="P143" s="117">
        <f t="shared" si="49"/>
        <v>27.629774090556303</v>
      </c>
      <c r="Q143" s="117">
        <f t="shared" si="49"/>
        <v>30.723588653595012</v>
      </c>
      <c r="R143" s="117">
        <f t="shared" ref="R143:V143" si="50">R144+R146+R148+R157</f>
        <v>31.11527374828573</v>
      </c>
      <c r="S143" s="117">
        <f t="shared" si="50"/>
        <v>33.706072221139181</v>
      </c>
      <c r="T143" s="117">
        <f t="shared" si="50"/>
        <v>37.834780066085571</v>
      </c>
      <c r="U143" s="117">
        <f t="shared" si="50"/>
        <v>41.208798944531736</v>
      </c>
      <c r="V143" s="117">
        <f t="shared" si="50"/>
        <v>42.694438628856808</v>
      </c>
      <c r="W143" s="117">
        <f t="shared" ref="W143:Y143" si="51">W144+W146+W148+W157</f>
        <v>43.939938945809317</v>
      </c>
      <c r="X143" s="117">
        <f t="shared" si="51"/>
        <v>44.434500119102211</v>
      </c>
      <c r="Y143" s="117">
        <f t="shared" si="51"/>
        <v>41.618749432547972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0.38792912696456333</v>
      </c>
      <c r="C144" s="122">
        <f t="shared" si="52"/>
        <v>0.3859438865874012</v>
      </c>
      <c r="D144" s="122">
        <f t="shared" si="52"/>
        <v>0.5700716696635536</v>
      </c>
      <c r="E144" s="122">
        <f t="shared" si="52"/>
        <v>0.98006717860227943</v>
      </c>
      <c r="F144" s="122">
        <f t="shared" si="52"/>
        <v>1.022934208216115</v>
      </c>
      <c r="G144" s="122">
        <f t="shared" si="52"/>
        <v>1.0156764011749821</v>
      </c>
      <c r="H144" s="122">
        <f t="shared" si="52"/>
        <v>1.2580705517444204</v>
      </c>
      <c r="I144" s="122">
        <f t="shared" si="52"/>
        <v>1.4278537233989099</v>
      </c>
      <c r="J144" s="122">
        <f t="shared" si="52"/>
        <v>1.380318550611906</v>
      </c>
      <c r="K144" s="122">
        <f t="shared" si="52"/>
        <v>1.2410126773707004</v>
      </c>
      <c r="L144" s="122">
        <f t="shared" si="52"/>
        <v>1.8127190817482912</v>
      </c>
      <c r="M144" s="122">
        <f t="shared" si="52"/>
        <v>1.7255640583579381</v>
      </c>
      <c r="N144" s="122">
        <f t="shared" si="52"/>
        <v>2.0755226838118594</v>
      </c>
      <c r="O144" s="122">
        <f t="shared" si="52"/>
        <v>2.0430165088232304</v>
      </c>
      <c r="P144" s="122">
        <f t="shared" si="52"/>
        <v>2.0011199187074586</v>
      </c>
      <c r="Q144" s="122">
        <f t="shared" si="52"/>
        <v>2.7348463527966285</v>
      </c>
      <c r="R144" s="122">
        <f t="shared" si="52"/>
        <v>2.2831358958955059</v>
      </c>
      <c r="S144" s="122">
        <f t="shared" si="52"/>
        <v>3.0734083747948553</v>
      </c>
      <c r="T144" s="122">
        <f t="shared" si="52"/>
        <v>3.1213946264083972</v>
      </c>
      <c r="U144" s="122">
        <f t="shared" si="52"/>
        <v>3.7460766255757711</v>
      </c>
      <c r="V144" s="122">
        <f t="shared" si="52"/>
        <v>3.9524914604686279</v>
      </c>
      <c r="W144" s="122">
        <f t="shared" si="52"/>
        <v>4.5425334872851062</v>
      </c>
      <c r="X144" s="122">
        <f t="shared" si="52"/>
        <v>4.8504610802087864</v>
      </c>
      <c r="Y144" s="122">
        <f t="shared" si="52"/>
        <v>5.1027175942627023</v>
      </c>
      <c r="DA144" s="130" t="s">
        <v>1706</v>
      </c>
    </row>
    <row r="145" spans="1:105" ht="12" customHeight="1" x14ac:dyDescent="0.25">
      <c r="A145" s="97" t="s">
        <v>53</v>
      </c>
      <c r="B145" s="98">
        <v>0.38792912696456333</v>
      </c>
      <c r="C145" s="98">
        <v>0.3859438865874012</v>
      </c>
      <c r="D145" s="98">
        <v>0.5700716696635536</v>
      </c>
      <c r="E145" s="98">
        <v>0.98006717860227943</v>
      </c>
      <c r="F145" s="98">
        <v>1.022934208216115</v>
      </c>
      <c r="G145" s="98">
        <v>1.0156764011749821</v>
      </c>
      <c r="H145" s="98">
        <v>1.2580705517444204</v>
      </c>
      <c r="I145" s="98">
        <v>1.4278537233989099</v>
      </c>
      <c r="J145" s="98">
        <v>1.380318550611906</v>
      </c>
      <c r="K145" s="98">
        <v>1.2410126773707004</v>
      </c>
      <c r="L145" s="98">
        <v>1.8127190817482912</v>
      </c>
      <c r="M145" s="98">
        <v>1.7255640583579381</v>
      </c>
      <c r="N145" s="98">
        <v>2.0755226838118594</v>
      </c>
      <c r="O145" s="98">
        <v>2.0430165088232304</v>
      </c>
      <c r="P145" s="98">
        <v>2.0011199187074586</v>
      </c>
      <c r="Q145" s="98">
        <v>2.7348463527966285</v>
      </c>
      <c r="R145" s="98">
        <v>2.2831358958955059</v>
      </c>
      <c r="S145" s="98">
        <v>3.0734083747948553</v>
      </c>
      <c r="T145" s="98">
        <v>3.1213946264083972</v>
      </c>
      <c r="U145" s="98">
        <v>3.7460766255757711</v>
      </c>
      <c r="V145" s="98">
        <v>3.9524914604686279</v>
      </c>
      <c r="W145" s="98">
        <v>4.5425334872851062</v>
      </c>
      <c r="X145" s="98">
        <v>4.8504610802087864</v>
      </c>
      <c r="Y145" s="98">
        <v>5.1027175942627023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6.0838843598751229</v>
      </c>
      <c r="C146" s="122">
        <f t="shared" si="53"/>
        <v>6.3803172461683157</v>
      </c>
      <c r="D146" s="122">
        <f t="shared" si="53"/>
        <v>4.8033966667433967</v>
      </c>
      <c r="E146" s="122">
        <f t="shared" si="53"/>
        <v>7.0877251953207674</v>
      </c>
      <c r="F146" s="122">
        <f t="shared" si="53"/>
        <v>3.7594746509406138</v>
      </c>
      <c r="G146" s="122">
        <f t="shared" si="53"/>
        <v>3.6616605652300693</v>
      </c>
      <c r="H146" s="122">
        <f t="shared" si="53"/>
        <v>4.9317579897153312</v>
      </c>
      <c r="I146" s="122">
        <f t="shared" si="53"/>
        <v>5.4229723737947806</v>
      </c>
      <c r="J146" s="122">
        <f t="shared" si="53"/>
        <v>5.0015799647083927</v>
      </c>
      <c r="K146" s="122">
        <f t="shared" si="53"/>
        <v>5.841859930432836</v>
      </c>
      <c r="L146" s="122">
        <f t="shared" si="53"/>
        <v>5.0257944512711568</v>
      </c>
      <c r="M146" s="122">
        <f t="shared" si="53"/>
        <v>5.2186234772118407</v>
      </c>
      <c r="N146" s="122">
        <f t="shared" si="53"/>
        <v>9.1163962325628827</v>
      </c>
      <c r="O146" s="122">
        <f t="shared" si="53"/>
        <v>6.4640986223452153</v>
      </c>
      <c r="P146" s="122">
        <f t="shared" si="53"/>
        <v>6.6259672215533518</v>
      </c>
      <c r="Q146" s="122">
        <f t="shared" si="53"/>
        <v>6.5716241525457448</v>
      </c>
      <c r="R146" s="122">
        <f t="shared" si="53"/>
        <v>6.4745998463216834</v>
      </c>
      <c r="S146" s="122">
        <f t="shared" si="53"/>
        <v>9.0017774083872624</v>
      </c>
      <c r="T146" s="122">
        <f t="shared" si="53"/>
        <v>8.0091325434348626</v>
      </c>
      <c r="U146" s="122">
        <f t="shared" si="53"/>
        <v>9.2925051517895341</v>
      </c>
      <c r="V146" s="122">
        <f t="shared" si="53"/>
        <v>10.530313434508438</v>
      </c>
      <c r="W146" s="122">
        <f t="shared" si="53"/>
        <v>14.35378025767154</v>
      </c>
      <c r="X146" s="122">
        <f t="shared" si="53"/>
        <v>12.701952447454484</v>
      </c>
      <c r="Y146" s="122">
        <f t="shared" si="53"/>
        <v>11.023566909122749</v>
      </c>
      <c r="DA146" s="130" t="s">
        <v>1708</v>
      </c>
    </row>
    <row r="147" spans="1:105" ht="12" customHeight="1" x14ac:dyDescent="0.25">
      <c r="A147" s="97" t="s">
        <v>53</v>
      </c>
      <c r="B147" s="98">
        <v>6.0838843598751229</v>
      </c>
      <c r="C147" s="98">
        <v>6.3803172461683157</v>
      </c>
      <c r="D147" s="98">
        <v>4.8033966667433967</v>
      </c>
      <c r="E147" s="98">
        <v>7.0877251953207674</v>
      </c>
      <c r="F147" s="98">
        <v>3.7594746509406138</v>
      </c>
      <c r="G147" s="98">
        <v>3.6616605652300693</v>
      </c>
      <c r="H147" s="98">
        <v>4.9317579897153312</v>
      </c>
      <c r="I147" s="98">
        <v>5.4229723737947806</v>
      </c>
      <c r="J147" s="98">
        <v>5.0015799647083927</v>
      </c>
      <c r="K147" s="98">
        <v>5.841859930432836</v>
      </c>
      <c r="L147" s="98">
        <v>5.0257944512711568</v>
      </c>
      <c r="M147" s="98">
        <v>5.2186234772118407</v>
      </c>
      <c r="N147" s="98">
        <v>9.1163962325628827</v>
      </c>
      <c r="O147" s="98">
        <v>6.4640986223452153</v>
      </c>
      <c r="P147" s="98">
        <v>6.6259672215533518</v>
      </c>
      <c r="Q147" s="98">
        <v>6.5716241525457448</v>
      </c>
      <c r="R147" s="98">
        <v>6.4745998463216834</v>
      </c>
      <c r="S147" s="98">
        <v>9.0017774083872624</v>
      </c>
      <c r="T147" s="98">
        <v>8.0091325434348626</v>
      </c>
      <c r="U147" s="98">
        <v>9.2925051517895341</v>
      </c>
      <c r="V147" s="98">
        <v>10.530313434508438</v>
      </c>
      <c r="W147" s="98">
        <v>14.35378025767154</v>
      </c>
      <c r="X147" s="98">
        <v>12.701952447454484</v>
      </c>
      <c r="Y147" s="98">
        <v>11.023566909122749</v>
      </c>
      <c r="DA147" s="63" t="s">
        <v>1709</v>
      </c>
    </row>
    <row r="148" spans="1:105" ht="12" customHeight="1" x14ac:dyDescent="0.25">
      <c r="A148" s="121" t="s">
        <v>55</v>
      </c>
      <c r="B148" s="122">
        <v>3.8747823891482076</v>
      </c>
      <c r="C148" s="122">
        <v>3.5348302063666455</v>
      </c>
      <c r="D148" s="122">
        <v>4.7118311833767681</v>
      </c>
      <c r="E148" s="122">
        <v>5.4442855626869751</v>
      </c>
      <c r="F148" s="122">
        <v>7.6013882226515168</v>
      </c>
      <c r="G148" s="122">
        <v>8.7468881050448193</v>
      </c>
      <c r="H148" s="122">
        <v>10.021112099654454</v>
      </c>
      <c r="I148" s="122">
        <v>10.81232195048263</v>
      </c>
      <c r="J148" s="122">
        <v>11.650948078357029</v>
      </c>
      <c r="K148" s="122">
        <v>8.3935236310129397</v>
      </c>
      <c r="L148" s="122">
        <v>10.277787318040151</v>
      </c>
      <c r="M148" s="122">
        <v>10.564649321505366</v>
      </c>
      <c r="N148" s="122">
        <v>9.1848326550074297</v>
      </c>
      <c r="O148" s="122">
        <v>10.513059994063283</v>
      </c>
      <c r="P148" s="122">
        <v>10.74659590679472</v>
      </c>
      <c r="Q148" s="122">
        <v>12.016445493304087</v>
      </c>
      <c r="R148" s="122">
        <v>12.121639496241771</v>
      </c>
      <c r="S148" s="122">
        <v>13.181430108302072</v>
      </c>
      <c r="T148" s="122">
        <v>17.260429857421045</v>
      </c>
      <c r="U148" s="122">
        <v>18.675471492637826</v>
      </c>
      <c r="V148" s="122">
        <v>18.606169969346602</v>
      </c>
      <c r="W148" s="122">
        <v>16.060080069794857</v>
      </c>
      <c r="X148" s="122">
        <v>18.949881669692633</v>
      </c>
      <c r="Y148" s="122">
        <v>17.404385821513451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3.8747823891482076</v>
      </c>
      <c r="C153" s="101">
        <v>3.5348302063666455</v>
      </c>
      <c r="D153" s="101">
        <v>4.582369855489306</v>
      </c>
      <c r="E153" s="101">
        <v>5.2586897912033468</v>
      </c>
      <c r="F153" s="101">
        <v>7.3534137396279879</v>
      </c>
      <c r="G153" s="101">
        <v>8.4155545471260922</v>
      </c>
      <c r="H153" s="101">
        <v>9.6060794345731786</v>
      </c>
      <c r="I153" s="101">
        <v>10.250058811833286</v>
      </c>
      <c r="J153" s="101">
        <v>10.937866026765183</v>
      </c>
      <c r="K153" s="101">
        <v>6.9363100802895259</v>
      </c>
      <c r="L153" s="101">
        <v>7.9023720277472664</v>
      </c>
      <c r="M153" s="101">
        <v>7.6478763454878926</v>
      </c>
      <c r="N153" s="101">
        <v>6.4570898513281287</v>
      </c>
      <c r="O153" s="101">
        <v>7.3981185520843198</v>
      </c>
      <c r="P153" s="101">
        <v>7.5218473508412398</v>
      </c>
      <c r="Q153" s="101">
        <v>8.4703693791876535</v>
      </c>
      <c r="R153" s="101">
        <v>8.4892289178867788</v>
      </c>
      <c r="S153" s="101">
        <v>9.2827007025937416</v>
      </c>
      <c r="T153" s="101">
        <v>12.112557566355569</v>
      </c>
      <c r="U153" s="101">
        <v>13.714707704985983</v>
      </c>
      <c r="V153" s="101">
        <v>14.190737869226671</v>
      </c>
      <c r="W153" s="101">
        <v>12.823336950725006</v>
      </c>
      <c r="X153" s="101">
        <v>14.644444951455263</v>
      </c>
      <c r="Y153" s="101">
        <v>13.889382013201029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0.12946132788746234</v>
      </c>
      <c r="E154" s="104">
        <v>0.18559577148362863</v>
      </c>
      <c r="F154" s="104">
        <v>0.24797448302352915</v>
      </c>
      <c r="G154" s="104">
        <v>0.33133355791872759</v>
      </c>
      <c r="H154" s="104">
        <v>0.41503266508127601</v>
      </c>
      <c r="I154" s="104">
        <v>0.56226313864934441</v>
      </c>
      <c r="J154" s="104">
        <v>0.71308205159184568</v>
      </c>
      <c r="K154" s="104">
        <v>1.4572135507234143</v>
      </c>
      <c r="L154" s="104">
        <v>2.3754152902928842</v>
      </c>
      <c r="M154" s="104">
        <v>2.9167729760174725</v>
      </c>
      <c r="N154" s="104">
        <v>2.727742803679301</v>
      </c>
      <c r="O154" s="104">
        <v>3.1149414419789636</v>
      </c>
      <c r="P154" s="104">
        <v>3.2247485559534801</v>
      </c>
      <c r="Q154" s="104">
        <v>3.5460761141164339</v>
      </c>
      <c r="R154" s="104">
        <v>3.6324105783549925</v>
      </c>
      <c r="S154" s="104">
        <v>3.8987294057083299</v>
      </c>
      <c r="T154" s="104">
        <v>5.1478722910654753</v>
      </c>
      <c r="U154" s="104">
        <v>4.9607637876518407</v>
      </c>
      <c r="V154" s="104">
        <v>4.4154321001199328</v>
      </c>
      <c r="W154" s="104">
        <v>3.2367431190698515</v>
      </c>
      <c r="X154" s="104">
        <v>4.3054367182373703</v>
      </c>
      <c r="Y154" s="104">
        <v>3.5150038083124211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3.6714078632465945E-2</v>
      </c>
      <c r="E155" s="98">
        <v>5.2333936321013491E-2</v>
      </c>
      <c r="F155" s="98">
        <v>6.9495625460372051E-2</v>
      </c>
      <c r="G155" s="98">
        <v>9.2484175026269447E-2</v>
      </c>
      <c r="H155" s="98">
        <v>0.11511351932044375</v>
      </c>
      <c r="I155" s="98">
        <v>0.15427769598906427</v>
      </c>
      <c r="J155" s="98">
        <v>0.19555960022144606</v>
      </c>
      <c r="K155" s="98">
        <v>0.86855300531236901</v>
      </c>
      <c r="L155" s="98">
        <v>0.39801097444068106</v>
      </c>
      <c r="M155" s="98">
        <v>0.7911774709588274</v>
      </c>
      <c r="N155" s="98">
        <v>0.38200542751768246</v>
      </c>
      <c r="O155" s="98">
        <v>0.64360903696762528</v>
      </c>
      <c r="P155" s="98">
        <v>0.52151700556213665</v>
      </c>
      <c r="Q155" s="98">
        <v>0.66199777286339889</v>
      </c>
      <c r="R155" s="98">
        <v>0.5594812896980883</v>
      </c>
      <c r="S155" s="98">
        <v>0.75785388623190764</v>
      </c>
      <c r="T155" s="98">
        <v>1.7755837452107084</v>
      </c>
      <c r="U155" s="98">
        <v>1.5200866493792686</v>
      </c>
      <c r="V155" s="98">
        <v>0.9207813548623327</v>
      </c>
      <c r="W155" s="98">
        <v>0.78662697840686313</v>
      </c>
      <c r="X155" s="98">
        <v>2.100250780823866</v>
      </c>
      <c r="Y155" s="98">
        <v>1.5610921254290637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9.2747249254996403E-2</v>
      </c>
      <c r="E156" s="98">
        <v>0.13326183516261514</v>
      </c>
      <c r="F156" s="98">
        <v>0.1784788575631571</v>
      </c>
      <c r="G156" s="98">
        <v>0.23884938289245813</v>
      </c>
      <c r="H156" s="98">
        <v>0.29991914576083228</v>
      </c>
      <c r="I156" s="98">
        <v>0.40798544266028014</v>
      </c>
      <c r="J156" s="98">
        <v>0.51752245137039965</v>
      </c>
      <c r="K156" s="98">
        <v>0.58866054541104518</v>
      </c>
      <c r="L156" s="98">
        <v>1.977404315852203</v>
      </c>
      <c r="M156" s="98">
        <v>2.1255955050586453</v>
      </c>
      <c r="N156" s="98">
        <v>2.3457373761616185</v>
      </c>
      <c r="O156" s="98">
        <v>2.4713324050113381</v>
      </c>
      <c r="P156" s="98">
        <v>2.7032315503913433</v>
      </c>
      <c r="Q156" s="98">
        <v>2.8840783412530349</v>
      </c>
      <c r="R156" s="98">
        <v>3.0729292886569044</v>
      </c>
      <c r="S156" s="98">
        <v>3.1408755194764222</v>
      </c>
      <c r="T156" s="98">
        <v>3.3722885458547669</v>
      </c>
      <c r="U156" s="98">
        <v>3.4406771382725725</v>
      </c>
      <c r="V156" s="98">
        <v>3.4946507452575997</v>
      </c>
      <c r="W156" s="98">
        <v>2.4501161406629883</v>
      </c>
      <c r="X156" s="98">
        <v>2.2051859374135039</v>
      </c>
      <c r="Y156" s="98">
        <v>1.9539116828833574</v>
      </c>
      <c r="DA156" s="63" t="s">
        <v>1718</v>
      </c>
    </row>
    <row r="157" spans="1:105" ht="12" customHeight="1" x14ac:dyDescent="0.25">
      <c r="A157" s="121" t="s">
        <v>54</v>
      </c>
      <c r="B157" s="122">
        <v>3.0075436985610602</v>
      </c>
      <c r="C157" s="122">
        <v>3.0194327694544825</v>
      </c>
      <c r="D157" s="122">
        <v>3.3567945108809334</v>
      </c>
      <c r="E157" s="122">
        <v>3.751547682595012</v>
      </c>
      <c r="F157" s="122">
        <v>4.9068645196624594</v>
      </c>
      <c r="G157" s="122">
        <v>5.3745734942810763</v>
      </c>
      <c r="H157" s="122">
        <v>5.3613168986966979</v>
      </c>
      <c r="I157" s="122">
        <v>5.5356799856453867</v>
      </c>
      <c r="J157" s="122">
        <v>6.8242903326988946</v>
      </c>
      <c r="K157" s="122">
        <v>7.7824054125430004</v>
      </c>
      <c r="L157" s="122">
        <v>7.8149148814163567</v>
      </c>
      <c r="M157" s="122">
        <v>7.5925150508193653</v>
      </c>
      <c r="N157" s="122">
        <v>7.2549352244569079</v>
      </c>
      <c r="O157" s="122">
        <v>8.4827956542456278</v>
      </c>
      <c r="P157" s="122">
        <v>8.2560910435007724</v>
      </c>
      <c r="Q157" s="122">
        <v>9.4006726549485542</v>
      </c>
      <c r="R157" s="122">
        <v>10.235898509826766</v>
      </c>
      <c r="S157" s="122">
        <v>8.4494563296549927</v>
      </c>
      <c r="T157" s="122">
        <v>9.4438230388212645</v>
      </c>
      <c r="U157" s="122">
        <v>9.4947456745286036</v>
      </c>
      <c r="V157" s="122">
        <v>9.6054637645331411</v>
      </c>
      <c r="W157" s="122">
        <v>8.9835451310578058</v>
      </c>
      <c r="X157" s="122">
        <v>7.9322049217463029</v>
      </c>
      <c r="Y157" s="122">
        <v>8.0880791076490652</v>
      </c>
      <c r="DA157" s="130" t="s">
        <v>1719</v>
      </c>
    </row>
    <row r="158" spans="1:105" ht="12" customHeight="1" x14ac:dyDescent="0.25">
      <c r="A158" s="97" t="s">
        <v>50</v>
      </c>
      <c r="B158" s="98">
        <v>2.4905984832754253</v>
      </c>
      <c r="C158" s="98">
        <v>2.6577609671052906</v>
      </c>
      <c r="D158" s="98">
        <v>2.6979880819242767</v>
      </c>
      <c r="E158" s="98">
        <v>2.8118488524562033</v>
      </c>
      <c r="F158" s="98">
        <v>3.8188030572166025</v>
      </c>
      <c r="G158" s="98">
        <v>4.2071912153065423</v>
      </c>
      <c r="H158" s="98">
        <v>4.2049381230894873</v>
      </c>
      <c r="I158" s="98">
        <v>4.5351184409936343</v>
      </c>
      <c r="J158" s="98">
        <v>5.9079955978715955</v>
      </c>
      <c r="K158" s="98">
        <v>6.8651012597576768</v>
      </c>
      <c r="L158" s="98">
        <v>6.3834604856807919</v>
      </c>
      <c r="M158" s="98">
        <v>6.0484627174869097</v>
      </c>
      <c r="N158" s="98">
        <v>6.3172381194441245</v>
      </c>
      <c r="O158" s="98">
        <v>6.9314835588604513</v>
      </c>
      <c r="P158" s="98">
        <v>6.5155328348724471</v>
      </c>
      <c r="Q158" s="98">
        <v>7.2040582144800309</v>
      </c>
      <c r="R158" s="98">
        <v>7.2820332047908458</v>
      </c>
      <c r="S158" s="98">
        <v>7.3164383088892953</v>
      </c>
      <c r="T158" s="98">
        <v>7.758478603770163</v>
      </c>
      <c r="U158" s="98">
        <v>7.6177598138211025</v>
      </c>
      <c r="V158" s="98">
        <v>7.7034710778888362</v>
      </c>
      <c r="W158" s="98">
        <v>7.3246692269403013</v>
      </c>
      <c r="X158" s="98">
        <v>5.8489168851660382</v>
      </c>
      <c r="Y158" s="98">
        <v>6.0014780335104998</v>
      </c>
      <c r="DA158" s="63" t="s">
        <v>1720</v>
      </c>
    </row>
    <row r="159" spans="1:105" ht="12" customHeight="1" x14ac:dyDescent="0.25">
      <c r="A159" s="109" t="s">
        <v>120</v>
      </c>
      <c r="B159" s="33">
        <v>0.51694521528563475</v>
      </c>
      <c r="C159" s="33">
        <v>0.361671802349192</v>
      </c>
      <c r="D159" s="33">
        <v>0.65880642895665653</v>
      </c>
      <c r="E159" s="33">
        <v>0.93969883013880884</v>
      </c>
      <c r="F159" s="33">
        <v>1.0880614624458573</v>
      </c>
      <c r="G159" s="33">
        <v>1.1673822789745336</v>
      </c>
      <c r="H159" s="33">
        <v>1.1563787756072106</v>
      </c>
      <c r="I159" s="33">
        <v>1.0005615446517524</v>
      </c>
      <c r="J159" s="33">
        <v>0.91629473482729884</v>
      </c>
      <c r="K159" s="33">
        <v>0.9173041527853234</v>
      </c>
      <c r="L159" s="33">
        <v>1.4314543957355645</v>
      </c>
      <c r="M159" s="33">
        <v>1.5440523333324556</v>
      </c>
      <c r="N159" s="33">
        <v>0.93769710501278358</v>
      </c>
      <c r="O159" s="33">
        <v>1.5513120953851769</v>
      </c>
      <c r="P159" s="33">
        <v>1.7405582086283247</v>
      </c>
      <c r="Q159" s="33">
        <v>2.1966144404685233</v>
      </c>
      <c r="R159" s="33">
        <v>2.9538653050359209</v>
      </c>
      <c r="S159" s="33">
        <v>1.1330180207656977</v>
      </c>
      <c r="T159" s="33">
        <v>1.6853444350511015</v>
      </c>
      <c r="U159" s="33">
        <v>1.876985860707501</v>
      </c>
      <c r="V159" s="33">
        <v>1.9019926866443042</v>
      </c>
      <c r="W159" s="33">
        <v>1.6588759041175047</v>
      </c>
      <c r="X159" s="33">
        <v>2.0832880365802646</v>
      </c>
      <c r="Y159" s="33">
        <v>2.0866010741385645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3.4884590794307058</v>
      </c>
      <c r="C161" s="117">
        <f t="shared" si="54"/>
        <v>3.3180648920617815</v>
      </c>
      <c r="D161" s="117">
        <f t="shared" si="54"/>
        <v>3.5549419250534848</v>
      </c>
      <c r="E161" s="117">
        <f t="shared" si="54"/>
        <v>4.2087964347442153</v>
      </c>
      <c r="F161" s="117">
        <f t="shared" si="54"/>
        <v>4.3728012081457601</v>
      </c>
      <c r="G161" s="117">
        <f t="shared" si="54"/>
        <v>4.634671543053452</v>
      </c>
      <c r="H161" s="117">
        <f t="shared" si="54"/>
        <v>5.3620470879881186</v>
      </c>
      <c r="I161" s="117">
        <f t="shared" si="54"/>
        <v>5.4911752955400432</v>
      </c>
      <c r="J161" s="117">
        <f t="shared" si="54"/>
        <v>5.7023414543316315</v>
      </c>
      <c r="K161" s="117">
        <f t="shared" si="54"/>
        <v>4.5654867147047291</v>
      </c>
      <c r="L161" s="117">
        <f t="shared" si="54"/>
        <v>4.806010439027574</v>
      </c>
      <c r="M161" s="117">
        <f t="shared" si="54"/>
        <v>4.2036692219798422</v>
      </c>
      <c r="N161" s="117">
        <f t="shared" si="54"/>
        <v>3.7012623818540042</v>
      </c>
      <c r="O161" s="117">
        <f t="shared" si="54"/>
        <v>3.3489631086464664</v>
      </c>
      <c r="P161" s="117">
        <f t="shared" si="54"/>
        <v>2.9747681197014622</v>
      </c>
      <c r="Q161" s="117">
        <f t="shared" si="54"/>
        <v>3.542802697112994</v>
      </c>
      <c r="R161" s="117">
        <f t="shared" ref="R161:V161" si="55">R162+R164+R166+R175</f>
        <v>4.6961449858613857</v>
      </c>
      <c r="S161" s="117">
        <f t="shared" si="55"/>
        <v>8.7666525613521884</v>
      </c>
      <c r="T161" s="117">
        <f t="shared" si="55"/>
        <v>11.149371849250731</v>
      </c>
      <c r="U161" s="117">
        <f t="shared" si="55"/>
        <v>11.628810784095389</v>
      </c>
      <c r="V161" s="117">
        <f t="shared" si="55"/>
        <v>13.669968219918085</v>
      </c>
      <c r="W161" s="117">
        <f t="shared" ref="W161:Y161" si="56">W162+W164+W166+W175</f>
        <v>16.579082974958606</v>
      </c>
      <c r="X161" s="117">
        <f t="shared" si="56"/>
        <v>18.764413241060304</v>
      </c>
      <c r="Y161" s="117">
        <f t="shared" si="56"/>
        <v>20.666046715859608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0.43552726612633563</v>
      </c>
      <c r="C162" s="122">
        <f t="shared" si="57"/>
        <v>0.28421334966559897</v>
      </c>
      <c r="D162" s="122">
        <f t="shared" si="57"/>
        <v>0.42141916197915563</v>
      </c>
      <c r="E162" s="122">
        <f t="shared" si="57"/>
        <v>0.596304838163359</v>
      </c>
      <c r="F162" s="122">
        <f t="shared" si="57"/>
        <v>0.73610824556730159</v>
      </c>
      <c r="G162" s="122">
        <f t="shared" si="57"/>
        <v>0.7160703271614749</v>
      </c>
      <c r="H162" s="122">
        <f t="shared" si="57"/>
        <v>0.93152574909335362</v>
      </c>
      <c r="I162" s="122">
        <f t="shared" si="57"/>
        <v>0.96272108248064847</v>
      </c>
      <c r="J162" s="122">
        <f t="shared" si="57"/>
        <v>1.0550155265801811</v>
      </c>
      <c r="K162" s="122">
        <f t="shared" si="57"/>
        <v>0.75886233908021372</v>
      </c>
      <c r="L162" s="122">
        <f t="shared" si="57"/>
        <v>1.1624408156478623</v>
      </c>
      <c r="M162" s="122">
        <f t="shared" si="57"/>
        <v>0.99752901300580288</v>
      </c>
      <c r="N162" s="122">
        <f t="shared" si="57"/>
        <v>0.86452535094399263</v>
      </c>
      <c r="O162" s="122">
        <f t="shared" si="57"/>
        <v>0.80351068732192188</v>
      </c>
      <c r="P162" s="122">
        <f t="shared" si="57"/>
        <v>0.71738024059355265</v>
      </c>
      <c r="Q162" s="122">
        <f t="shared" si="57"/>
        <v>0.89410893390669366</v>
      </c>
      <c r="R162" s="122">
        <f t="shared" si="57"/>
        <v>1.006490235919852</v>
      </c>
      <c r="S162" s="122">
        <f t="shared" si="57"/>
        <v>3.2275613070831288</v>
      </c>
      <c r="T162" s="122">
        <f t="shared" si="57"/>
        <v>3.5337806325462391</v>
      </c>
      <c r="U162" s="122">
        <f t="shared" si="57"/>
        <v>3.2010751158007613</v>
      </c>
      <c r="V162" s="122">
        <f t="shared" si="57"/>
        <v>4.3576722873663831</v>
      </c>
      <c r="W162" s="122">
        <f t="shared" si="57"/>
        <v>5.67155551737343</v>
      </c>
      <c r="X162" s="122">
        <f t="shared" si="57"/>
        <v>7.1006512427538233</v>
      </c>
      <c r="Y162" s="122">
        <f t="shared" si="57"/>
        <v>8.4951438096725926</v>
      </c>
      <c r="DA162" s="130" t="s">
        <v>1723</v>
      </c>
    </row>
    <row r="163" spans="1:105" ht="12" customHeight="1" x14ac:dyDescent="0.25">
      <c r="A163" s="97" t="s">
        <v>53</v>
      </c>
      <c r="B163" s="33">
        <v>0.43552726612633563</v>
      </c>
      <c r="C163" s="33">
        <v>0.28421334966559897</v>
      </c>
      <c r="D163" s="33">
        <v>0.42141916197915563</v>
      </c>
      <c r="E163" s="33">
        <v>0.596304838163359</v>
      </c>
      <c r="F163" s="33">
        <v>0.73610824556730159</v>
      </c>
      <c r="G163" s="33">
        <v>0.7160703271614749</v>
      </c>
      <c r="H163" s="33">
        <v>0.93152574909335362</v>
      </c>
      <c r="I163" s="33">
        <v>0.96272108248064847</v>
      </c>
      <c r="J163" s="33">
        <v>1.0550155265801811</v>
      </c>
      <c r="K163" s="33">
        <v>0.75886233908021372</v>
      </c>
      <c r="L163" s="33">
        <v>1.1624408156478623</v>
      </c>
      <c r="M163" s="33">
        <v>0.99752901300580288</v>
      </c>
      <c r="N163" s="33">
        <v>0.86452535094399263</v>
      </c>
      <c r="O163" s="33">
        <v>0.80351068732192188</v>
      </c>
      <c r="P163" s="33">
        <v>0.71738024059355265</v>
      </c>
      <c r="Q163" s="33">
        <v>0.89410893390669366</v>
      </c>
      <c r="R163" s="33">
        <v>1.006490235919852</v>
      </c>
      <c r="S163" s="33">
        <v>3.2275613070831288</v>
      </c>
      <c r="T163" s="33">
        <v>3.5337806325462391</v>
      </c>
      <c r="U163" s="33">
        <v>3.2010751158007613</v>
      </c>
      <c r="V163" s="33">
        <v>4.3576722873663831</v>
      </c>
      <c r="W163" s="33">
        <v>5.67155551737343</v>
      </c>
      <c r="X163" s="33">
        <v>7.1006512427538233</v>
      </c>
      <c r="Y163" s="33">
        <v>8.4951438096725926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0.93578357122148703</v>
      </c>
      <c r="C164" s="122">
        <f t="shared" si="58"/>
        <v>1.1411432792892675</v>
      </c>
      <c r="D164" s="122">
        <f t="shared" si="58"/>
        <v>0.90634750206816816</v>
      </c>
      <c r="E164" s="122">
        <f t="shared" si="58"/>
        <v>1.3665557956158276</v>
      </c>
      <c r="F164" s="122">
        <f t="shared" si="58"/>
        <v>0.71193558110806365</v>
      </c>
      <c r="G164" s="122">
        <f t="shared" si="58"/>
        <v>0.70029215808329959</v>
      </c>
      <c r="H164" s="122">
        <f t="shared" si="58"/>
        <v>0.94033360977695435</v>
      </c>
      <c r="I164" s="122">
        <f t="shared" si="58"/>
        <v>1.0066806434296451</v>
      </c>
      <c r="J164" s="122">
        <f t="shared" si="58"/>
        <v>0.85286985025854112</v>
      </c>
      <c r="K164" s="122">
        <f t="shared" si="58"/>
        <v>0.86629422329753225</v>
      </c>
      <c r="L164" s="122">
        <f t="shared" si="58"/>
        <v>0.63988327399145462</v>
      </c>
      <c r="M164" s="122">
        <f t="shared" si="58"/>
        <v>0.6119536342237516</v>
      </c>
      <c r="N164" s="122">
        <f t="shared" si="58"/>
        <v>0.91726527522638235</v>
      </c>
      <c r="O164" s="122">
        <f t="shared" si="58"/>
        <v>0.51464085272987459</v>
      </c>
      <c r="P164" s="122">
        <f t="shared" si="58"/>
        <v>0.43787662886741324</v>
      </c>
      <c r="Q164" s="122">
        <f t="shared" si="58"/>
        <v>0.36057837432976508</v>
      </c>
      <c r="R164" s="122">
        <f t="shared" si="58"/>
        <v>0.446089976489219</v>
      </c>
      <c r="S164" s="122">
        <f t="shared" si="58"/>
        <v>1.1158255072972618</v>
      </c>
      <c r="T164" s="122">
        <f t="shared" si="58"/>
        <v>1.4052303262939856</v>
      </c>
      <c r="U164" s="122">
        <f t="shared" si="58"/>
        <v>1.8225568186459129</v>
      </c>
      <c r="V164" s="122">
        <f t="shared" si="58"/>
        <v>2.202184757732971</v>
      </c>
      <c r="W164" s="122">
        <f t="shared" si="58"/>
        <v>3.5691008307597007</v>
      </c>
      <c r="X164" s="122">
        <f t="shared" si="58"/>
        <v>3.4298200648591664</v>
      </c>
      <c r="Y164" s="122">
        <f t="shared" si="58"/>
        <v>2.9762690982965307</v>
      </c>
      <c r="DA164" s="130" t="s">
        <v>1725</v>
      </c>
    </row>
    <row r="165" spans="1:105" ht="12" customHeight="1" x14ac:dyDescent="0.25">
      <c r="A165" s="97" t="s">
        <v>53</v>
      </c>
      <c r="B165" s="98">
        <v>0.93578357122148703</v>
      </c>
      <c r="C165" s="98">
        <v>1.1411432792892675</v>
      </c>
      <c r="D165" s="98">
        <v>0.90634750206816816</v>
      </c>
      <c r="E165" s="98">
        <v>1.3665557956158276</v>
      </c>
      <c r="F165" s="98">
        <v>0.71193558110806365</v>
      </c>
      <c r="G165" s="98">
        <v>0.70029215808329959</v>
      </c>
      <c r="H165" s="98">
        <v>0.94033360977695435</v>
      </c>
      <c r="I165" s="98">
        <v>1.0066806434296451</v>
      </c>
      <c r="J165" s="98">
        <v>0.85286985025854112</v>
      </c>
      <c r="K165" s="98">
        <v>0.86629422329753225</v>
      </c>
      <c r="L165" s="98">
        <v>0.63988327399145462</v>
      </c>
      <c r="M165" s="98">
        <v>0.6119536342237516</v>
      </c>
      <c r="N165" s="98">
        <v>0.91726527522638235</v>
      </c>
      <c r="O165" s="98">
        <v>0.51464085272987459</v>
      </c>
      <c r="P165" s="98">
        <v>0.43787662886741324</v>
      </c>
      <c r="Q165" s="98">
        <v>0.36057837432976508</v>
      </c>
      <c r="R165" s="98">
        <v>0.446089976489219</v>
      </c>
      <c r="S165" s="98">
        <v>1.1158255072972618</v>
      </c>
      <c r="T165" s="98">
        <v>1.4052303262939856</v>
      </c>
      <c r="U165" s="98">
        <v>1.8225568186459129</v>
      </c>
      <c r="V165" s="98">
        <v>2.202184757732971</v>
      </c>
      <c r="W165" s="98">
        <v>3.5691008307597007</v>
      </c>
      <c r="X165" s="98">
        <v>3.4298200648591664</v>
      </c>
      <c r="Y165" s="98">
        <v>2.9762690982965307</v>
      </c>
      <c r="DA165" s="63" t="s">
        <v>1726</v>
      </c>
    </row>
    <row r="166" spans="1:105" ht="12" customHeight="1" x14ac:dyDescent="0.25">
      <c r="A166" s="121" t="s">
        <v>55</v>
      </c>
      <c r="B166" s="122">
        <v>1.1919614000226793</v>
      </c>
      <c r="C166" s="122">
        <v>1.0211968138716303</v>
      </c>
      <c r="D166" s="122">
        <v>1.3018812359571013</v>
      </c>
      <c r="E166" s="122">
        <v>1.3315021129358016</v>
      </c>
      <c r="F166" s="122">
        <v>1.7780315240025948</v>
      </c>
      <c r="G166" s="122">
        <v>1.9936684464607033</v>
      </c>
      <c r="H166" s="122">
        <v>2.2730403426662944</v>
      </c>
      <c r="I166" s="122">
        <v>2.3304531038542633</v>
      </c>
      <c r="J166" s="122">
        <v>2.3967385853754766</v>
      </c>
      <c r="K166" s="122">
        <v>1.5405459461818729</v>
      </c>
      <c r="L166" s="122">
        <v>1.7468522934126622</v>
      </c>
      <c r="M166" s="122">
        <v>1.5426107556962305</v>
      </c>
      <c r="N166" s="122">
        <v>1.0927601217481666</v>
      </c>
      <c r="O166" s="122">
        <v>1.1404523924514112</v>
      </c>
      <c r="P166" s="122">
        <v>1.0393872476611996</v>
      </c>
      <c r="Q166" s="122">
        <v>1.2889174516153092</v>
      </c>
      <c r="R166" s="122">
        <v>1.7450653840189183</v>
      </c>
      <c r="S166" s="122">
        <v>2.6309591127275134</v>
      </c>
      <c r="T166" s="122">
        <v>3.955991419222773</v>
      </c>
      <c r="U166" s="122">
        <v>4.3322424785286264</v>
      </c>
      <c r="V166" s="122">
        <v>4.645039551492113</v>
      </c>
      <c r="W166" s="122">
        <v>4.6848450977848213</v>
      </c>
      <c r="X166" s="122">
        <v>5.7936997455628116</v>
      </c>
      <c r="Y166" s="122">
        <v>6.2715691554038528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1.1919614000226793</v>
      </c>
      <c r="C171" s="101">
        <v>1.0211968138716303</v>
      </c>
      <c r="D171" s="101">
        <v>1.2707184098077344</v>
      </c>
      <c r="E171" s="101">
        <v>1.2909783370507921</v>
      </c>
      <c r="F171" s="101">
        <v>1.7238828007882101</v>
      </c>
      <c r="G171" s="101">
        <v>1.9202804644830649</v>
      </c>
      <c r="H171" s="101">
        <v>2.1783187026401452</v>
      </c>
      <c r="I171" s="101">
        <v>2.2127121515473211</v>
      </c>
      <c r="J171" s="101">
        <v>2.2578418606072566</v>
      </c>
      <c r="K171" s="101">
        <v>1.3644321069775007</v>
      </c>
      <c r="L171" s="101">
        <v>1.5021270552808557</v>
      </c>
      <c r="M171" s="101">
        <v>1.2664701307631689</v>
      </c>
      <c r="N171" s="101">
        <v>0.8607510135184826</v>
      </c>
      <c r="O171" s="101">
        <v>0.87112495636599285</v>
      </c>
      <c r="P171" s="101">
        <v>0.76465400003330009</v>
      </c>
      <c r="Q171" s="101">
        <v>0.94150668778819713</v>
      </c>
      <c r="R171" s="101">
        <v>1.2058247909360975</v>
      </c>
      <c r="S171" s="101">
        <v>1.7577596317397028</v>
      </c>
      <c r="T171" s="101">
        <v>2.6305115003291544</v>
      </c>
      <c r="U171" s="101">
        <v>3.0016041965868605</v>
      </c>
      <c r="V171" s="101">
        <v>3.3922580737106873</v>
      </c>
      <c r="W171" s="101">
        <v>3.7242699514142892</v>
      </c>
      <c r="X171" s="101">
        <v>4.4556951605403041</v>
      </c>
      <c r="Y171" s="101">
        <v>5.0446486316276031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3.1162826149366933E-2</v>
      </c>
      <c r="E172" s="104">
        <v>4.0523775885009522E-2</v>
      </c>
      <c r="F172" s="104">
        <v>5.4148723214384784E-2</v>
      </c>
      <c r="G172" s="104">
        <v>7.3387981977638309E-2</v>
      </c>
      <c r="H172" s="104">
        <v>9.472164002614919E-2</v>
      </c>
      <c r="I172" s="104">
        <v>0.11774095230694206</v>
      </c>
      <c r="J172" s="104">
        <v>0.13889672476821996</v>
      </c>
      <c r="K172" s="104">
        <v>0.17611383920437224</v>
      </c>
      <c r="L172" s="104">
        <v>0.24472523813180669</v>
      </c>
      <c r="M172" s="104">
        <v>0.27614062493306152</v>
      </c>
      <c r="N172" s="104">
        <v>0.23200910822968407</v>
      </c>
      <c r="O172" s="104">
        <v>0.26932743608541831</v>
      </c>
      <c r="P172" s="104">
        <v>0.27473324762789952</v>
      </c>
      <c r="Q172" s="104">
        <v>0.34741076382711211</v>
      </c>
      <c r="R172" s="104">
        <v>0.53924059308282091</v>
      </c>
      <c r="S172" s="104">
        <v>0.87319948098781031</v>
      </c>
      <c r="T172" s="104">
        <v>1.3254799188936186</v>
      </c>
      <c r="U172" s="104">
        <v>1.3306382819417661</v>
      </c>
      <c r="V172" s="104">
        <v>1.2527814777814259</v>
      </c>
      <c r="W172" s="104">
        <v>0.96057514637053221</v>
      </c>
      <c r="X172" s="104">
        <v>1.3380045850225075</v>
      </c>
      <c r="Y172" s="104">
        <v>1.2269205237762502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8.8374997254181964E-3</v>
      </c>
      <c r="E173" s="98">
        <v>1.1428567848462379E-2</v>
      </c>
      <c r="F173" s="98">
        <v>1.5177330284395709E-2</v>
      </c>
      <c r="G173" s="98">
        <v>2.0485037204103235E-2</v>
      </c>
      <c r="H173" s="98">
        <v>2.626852857963138E-2</v>
      </c>
      <c r="I173" s="98">
        <v>3.2318103298236631E-2</v>
      </c>
      <c r="J173" s="98">
        <v>3.8114830736546146E-2</v>
      </c>
      <c r="K173" s="98">
        <v>0.10509392795961389</v>
      </c>
      <c r="L173" s="98">
        <v>4.1074212767797089E-2</v>
      </c>
      <c r="M173" s="98">
        <v>7.5019132257989632E-2</v>
      </c>
      <c r="N173" s="98">
        <v>3.2567718621824768E-2</v>
      </c>
      <c r="O173" s="98">
        <v>5.5693202160929718E-2</v>
      </c>
      <c r="P173" s="98">
        <v>4.4447815541111366E-2</v>
      </c>
      <c r="Q173" s="98">
        <v>6.425743365891351E-2</v>
      </c>
      <c r="R173" s="98">
        <v>8.094725775032216E-2</v>
      </c>
      <c r="S173" s="98">
        <v>0.16541827022840089</v>
      </c>
      <c r="T173" s="98">
        <v>0.45103999930423055</v>
      </c>
      <c r="U173" s="98">
        <v>0.40456774221407527</v>
      </c>
      <c r="V173" s="98">
        <v>0.26030930294106774</v>
      </c>
      <c r="W173" s="98">
        <v>0.23316657013934863</v>
      </c>
      <c r="X173" s="98">
        <v>0.65339722151133461</v>
      </c>
      <c r="Y173" s="98">
        <v>0.54407632740057932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2.2325326423948737E-2</v>
      </c>
      <c r="E174" s="33">
        <v>2.9095208036547141E-2</v>
      </c>
      <c r="F174" s="33">
        <v>3.8971392929989072E-2</v>
      </c>
      <c r="G174" s="33">
        <v>5.2902944773535077E-2</v>
      </c>
      <c r="H174" s="33">
        <v>6.8453111446517806E-2</v>
      </c>
      <c r="I174" s="33">
        <v>8.5422849008705434E-2</v>
      </c>
      <c r="J174" s="33">
        <v>0.1007818940316738</v>
      </c>
      <c r="K174" s="33">
        <v>7.1019911244758344E-2</v>
      </c>
      <c r="L174" s="33">
        <v>0.20365102536400961</v>
      </c>
      <c r="M174" s="33">
        <v>0.20112149267507187</v>
      </c>
      <c r="N174" s="33">
        <v>0.19944138960785932</v>
      </c>
      <c r="O174" s="33">
        <v>0.2136342339244886</v>
      </c>
      <c r="P174" s="33">
        <v>0.23028543208678817</v>
      </c>
      <c r="Q174" s="33">
        <v>0.2831533301681986</v>
      </c>
      <c r="R174" s="33">
        <v>0.45829333533249872</v>
      </c>
      <c r="S174" s="33">
        <v>0.70778121075940936</v>
      </c>
      <c r="T174" s="33">
        <v>0.87443991958938805</v>
      </c>
      <c r="U174" s="33">
        <v>0.92607053972769093</v>
      </c>
      <c r="V174" s="33">
        <v>0.99247217484035821</v>
      </c>
      <c r="W174" s="33">
        <v>0.7274085762311836</v>
      </c>
      <c r="X174" s="33">
        <v>0.68460736351117302</v>
      </c>
      <c r="Y174" s="33">
        <v>0.68284419637567084</v>
      </c>
      <c r="DA174" s="60" t="s">
        <v>1735</v>
      </c>
    </row>
    <row r="175" spans="1:105" ht="12" customHeight="1" x14ac:dyDescent="0.25">
      <c r="A175" s="121" t="s">
        <v>54</v>
      </c>
      <c r="B175" s="122">
        <v>0.92518684206020385</v>
      </c>
      <c r="C175" s="122">
        <v>0.87151144923528434</v>
      </c>
      <c r="D175" s="122">
        <v>0.92529402504905955</v>
      </c>
      <c r="E175" s="122">
        <v>0.91443368802922742</v>
      </c>
      <c r="F175" s="122">
        <v>1.1467258574677996</v>
      </c>
      <c r="G175" s="122">
        <v>1.2246406113479744</v>
      </c>
      <c r="H175" s="122">
        <v>1.2171473864515165</v>
      </c>
      <c r="I175" s="122">
        <v>1.1913204657754859</v>
      </c>
      <c r="J175" s="122">
        <v>1.397717492117432</v>
      </c>
      <c r="K175" s="122">
        <v>1.39978420614511</v>
      </c>
      <c r="L175" s="122">
        <v>1.2568340559755946</v>
      </c>
      <c r="M175" s="122">
        <v>1.0515758190540576</v>
      </c>
      <c r="N175" s="122">
        <v>0.82671163393546299</v>
      </c>
      <c r="O175" s="122">
        <v>0.89035917614325899</v>
      </c>
      <c r="P175" s="122">
        <v>0.78012400257929682</v>
      </c>
      <c r="Q175" s="122">
        <v>0.99919793726122619</v>
      </c>
      <c r="R175" s="122">
        <v>1.4984993894333969</v>
      </c>
      <c r="S175" s="122">
        <v>1.7923066342442846</v>
      </c>
      <c r="T175" s="122">
        <v>2.2543694711877325</v>
      </c>
      <c r="U175" s="122">
        <v>2.2729363711200881</v>
      </c>
      <c r="V175" s="122">
        <v>2.4650716233266166</v>
      </c>
      <c r="W175" s="122">
        <v>2.6535815290406526</v>
      </c>
      <c r="X175" s="122">
        <v>2.4402421878845022</v>
      </c>
      <c r="Y175" s="122">
        <v>2.9230646524866302</v>
      </c>
      <c r="DA175" s="130" t="s">
        <v>1736</v>
      </c>
    </row>
    <row r="176" spans="1:105" ht="12" customHeight="1" x14ac:dyDescent="0.25">
      <c r="A176" s="97" t="s">
        <v>50</v>
      </c>
      <c r="B176" s="98">
        <v>0.76620812259629578</v>
      </c>
      <c r="C176" s="98">
        <v>0.76726385850324086</v>
      </c>
      <c r="D176" s="98">
        <v>0.74826741122059293</v>
      </c>
      <c r="E176" s="98">
        <v>0.69683726248596267</v>
      </c>
      <c r="F176" s="98">
        <v>0.90154678217228867</v>
      </c>
      <c r="G176" s="98">
        <v>0.9654242693997892</v>
      </c>
      <c r="H176" s="98">
        <v>0.96147958552247081</v>
      </c>
      <c r="I176" s="98">
        <v>0.97427523206394695</v>
      </c>
      <c r="J176" s="98">
        <v>1.2045984467340554</v>
      </c>
      <c r="K176" s="98">
        <v>1.236262963237416</v>
      </c>
      <c r="L176" s="98">
        <v>1.0466311665839356</v>
      </c>
      <c r="M176" s="98">
        <v>0.86694855408625116</v>
      </c>
      <c r="N176" s="98">
        <v>0.7350289318795451</v>
      </c>
      <c r="O176" s="98">
        <v>0.74331035011698376</v>
      </c>
      <c r="P176" s="98">
        <v>0.62506631824304348</v>
      </c>
      <c r="Q176" s="98">
        <v>0.76852616159472953</v>
      </c>
      <c r="R176" s="98">
        <v>1.0908667090911888</v>
      </c>
      <c r="S176" s="98">
        <v>1.6015246465594792</v>
      </c>
      <c r="T176" s="98">
        <v>1.9118450620933651</v>
      </c>
      <c r="U176" s="98">
        <v>1.8812477661646354</v>
      </c>
      <c r="V176" s="98">
        <v>2.0272849557802899</v>
      </c>
      <c r="W176" s="98">
        <v>2.183828006641598</v>
      </c>
      <c r="X176" s="98">
        <v>1.8099441858475123</v>
      </c>
      <c r="Y176" s="98">
        <v>2.1305113955592554</v>
      </c>
      <c r="DA176" s="63" t="s">
        <v>1737</v>
      </c>
    </row>
    <row r="177" spans="1:105" ht="12" customHeight="1" x14ac:dyDescent="0.25">
      <c r="A177" s="109" t="s">
        <v>120</v>
      </c>
      <c r="B177" s="33">
        <v>0.1589787194639081</v>
      </c>
      <c r="C177" s="33">
        <v>0.10424759073204344</v>
      </c>
      <c r="D177" s="33">
        <v>0.17702661382846657</v>
      </c>
      <c r="E177" s="33">
        <v>0.2175964255432648</v>
      </c>
      <c r="F177" s="33">
        <v>0.24517907529551103</v>
      </c>
      <c r="G177" s="33">
        <v>0.25921634194818516</v>
      </c>
      <c r="H177" s="33">
        <v>0.25566780092904567</v>
      </c>
      <c r="I177" s="33">
        <v>0.21704523371153886</v>
      </c>
      <c r="J177" s="33">
        <v>0.19311904538337668</v>
      </c>
      <c r="K177" s="33">
        <v>0.16352124290769401</v>
      </c>
      <c r="L177" s="33">
        <v>0.21020288939165899</v>
      </c>
      <c r="M177" s="33">
        <v>0.18462726496780638</v>
      </c>
      <c r="N177" s="33">
        <v>9.1682702055917886E-2</v>
      </c>
      <c r="O177" s="33">
        <v>0.14704882602627517</v>
      </c>
      <c r="P177" s="33">
        <v>0.1550576843362533</v>
      </c>
      <c r="Q177" s="33">
        <v>0.23067177566649669</v>
      </c>
      <c r="R177" s="33">
        <v>0.40763268034220818</v>
      </c>
      <c r="S177" s="33">
        <v>0.19078198768480542</v>
      </c>
      <c r="T177" s="33">
        <v>0.34252440909436727</v>
      </c>
      <c r="U177" s="33">
        <v>0.39168860495545244</v>
      </c>
      <c r="V177" s="33">
        <v>0.43778666754632672</v>
      </c>
      <c r="W177" s="33">
        <v>0.4697535223990546</v>
      </c>
      <c r="X177" s="33">
        <v>0.63029800203699005</v>
      </c>
      <c r="Y177" s="33">
        <v>0.79255325692737477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15.817227071102824</v>
      </c>
      <c r="C24" s="117">
        <f t="shared" si="7"/>
        <v>15.836280253348063</v>
      </c>
      <c r="D24" s="117">
        <f t="shared" si="7"/>
        <v>16.86449250393531</v>
      </c>
      <c r="E24" s="117">
        <f t="shared" si="7"/>
        <v>18.763790289017798</v>
      </c>
      <c r="F24" s="117">
        <f t="shared" si="7"/>
        <v>15.481135379932574</v>
      </c>
      <c r="G24" s="117">
        <f t="shared" si="7"/>
        <v>14.325632903574558</v>
      </c>
      <c r="H24" s="117">
        <f t="shared" si="7"/>
        <v>13.952889402709468</v>
      </c>
      <c r="I24" s="117">
        <f t="shared" si="7"/>
        <v>12.147353131842063</v>
      </c>
      <c r="J24" s="117">
        <f t="shared" si="7"/>
        <v>10.258335079819558</v>
      </c>
      <c r="K24" s="117">
        <f t="shared" si="7"/>
        <v>8.4037075490862811</v>
      </c>
      <c r="L24" s="117">
        <f t="shared" si="7"/>
        <v>8.124259739744133</v>
      </c>
      <c r="M24" s="117">
        <f t="shared" si="7"/>
        <v>8.2320140006075349</v>
      </c>
      <c r="N24" s="117">
        <f t="shared" si="7"/>
        <v>10.533715380851039</v>
      </c>
      <c r="O24" s="117">
        <f t="shared" si="7"/>
        <v>10.580953202916911</v>
      </c>
      <c r="P24" s="117">
        <f t="shared" si="7"/>
        <v>11.119992814760428</v>
      </c>
      <c r="Q24" s="117">
        <f t="shared" si="7"/>
        <v>11.753670835159971</v>
      </c>
      <c r="R24" s="117">
        <f t="shared" ref="R24:V24" si="8">R25+R28+R30+R39</f>
        <v>9.5382718189245299</v>
      </c>
      <c r="S24" s="117">
        <f t="shared" si="8"/>
        <v>10.19902255924195</v>
      </c>
      <c r="T24" s="117">
        <f t="shared" si="8"/>
        <v>5.5282570012587779</v>
      </c>
      <c r="U24" s="117">
        <f t="shared" si="8"/>
        <v>5.2481504817026723</v>
      </c>
      <c r="V24" s="117">
        <f t="shared" si="8"/>
        <v>4.7902021681233027</v>
      </c>
      <c r="W24" s="117">
        <f t="shared" ref="W24:Y24" si="9">W25+W28+W30+W39</f>
        <v>3.6711704843559456</v>
      </c>
      <c r="X24" s="117">
        <f t="shared" si="9"/>
        <v>4.2073487917389798</v>
      </c>
      <c r="Y24" s="117">
        <f t="shared" si="9"/>
        <v>3.1821075220853894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1.6015830262753894</v>
      </c>
      <c r="C25" s="122">
        <f t="shared" si="10"/>
        <v>1.6912306458564323</v>
      </c>
      <c r="D25" s="122">
        <f t="shared" si="10"/>
        <v>2.3553307816916393</v>
      </c>
      <c r="E25" s="122">
        <f t="shared" si="10"/>
        <v>2.7834663337956869</v>
      </c>
      <c r="F25" s="122">
        <f t="shared" si="10"/>
        <v>2.2064217923029092</v>
      </c>
      <c r="G25" s="122">
        <f t="shared" si="10"/>
        <v>2.1392365122990618</v>
      </c>
      <c r="H25" s="122">
        <f t="shared" si="10"/>
        <v>2.1289340829776062</v>
      </c>
      <c r="I25" s="122">
        <f t="shared" si="10"/>
        <v>1.786874369587145</v>
      </c>
      <c r="J25" s="122">
        <f t="shared" si="10"/>
        <v>1.5181126063081936</v>
      </c>
      <c r="K25" s="122">
        <f t="shared" si="10"/>
        <v>1.5735393715548249</v>
      </c>
      <c r="L25" s="122">
        <f t="shared" si="10"/>
        <v>1.4439851207056411</v>
      </c>
      <c r="M25" s="122">
        <f t="shared" si="10"/>
        <v>1.3466785096606129</v>
      </c>
      <c r="N25" s="122">
        <f t="shared" si="10"/>
        <v>1.7847513982654764</v>
      </c>
      <c r="O25" s="122">
        <f t="shared" si="10"/>
        <v>1.9950827793717101</v>
      </c>
      <c r="P25" s="122">
        <f t="shared" si="10"/>
        <v>1.8562516953440913</v>
      </c>
      <c r="Q25" s="122">
        <f t="shared" si="10"/>
        <v>2.5314747043769743</v>
      </c>
      <c r="R25" s="122">
        <f t="shared" ref="R25:V25" si="11">SUM(R26:R27)</f>
        <v>1.5011416681668892</v>
      </c>
      <c r="S25" s="122">
        <f t="shared" si="11"/>
        <v>2.4392722756519807</v>
      </c>
      <c r="T25" s="122">
        <f t="shared" si="11"/>
        <v>0.4523441907038821</v>
      </c>
      <c r="U25" s="122">
        <f t="shared" si="11"/>
        <v>1.0340078076645682</v>
      </c>
      <c r="V25" s="122">
        <f t="shared" si="11"/>
        <v>1.4244116855626032</v>
      </c>
      <c r="W25" s="122">
        <f t="shared" ref="W25:Y25" si="12">SUM(W26:W27)</f>
        <v>1.0584098761036993</v>
      </c>
      <c r="X25" s="122">
        <f t="shared" si="12"/>
        <v>1.8732175237463498</v>
      </c>
      <c r="Y25" s="122">
        <f t="shared" si="12"/>
        <v>1.1655275005892736</v>
      </c>
      <c r="DA25" s="130" t="s">
        <v>1761</v>
      </c>
    </row>
    <row r="26" spans="1:105" ht="12" customHeight="1" x14ac:dyDescent="0.25">
      <c r="A26" s="97" t="s">
        <v>74</v>
      </c>
      <c r="B26" s="98">
        <v>1.5668237181808586</v>
      </c>
      <c r="C26" s="98">
        <v>1.6580890819817922</v>
      </c>
      <c r="D26" s="98">
        <v>2.303380889818226</v>
      </c>
      <c r="E26" s="98">
        <v>2.7315870225947196</v>
      </c>
      <c r="F26" s="98">
        <v>2.1551742894882113</v>
      </c>
      <c r="G26" s="98">
        <v>2.0896967095459664</v>
      </c>
      <c r="H26" s="98">
        <v>2.0829754287693611</v>
      </c>
      <c r="I26" s="98">
        <v>1.7493949901698891</v>
      </c>
      <c r="J26" s="98">
        <v>1.4851449917736823</v>
      </c>
      <c r="K26" s="98">
        <v>1.5397330606981652</v>
      </c>
      <c r="L26" s="98">
        <v>1.411112375103053</v>
      </c>
      <c r="M26" s="98">
        <v>1.3169123962838944</v>
      </c>
      <c r="N26" s="98">
        <v>1.755418015823563</v>
      </c>
      <c r="O26" s="98">
        <v>1.9552355274755591</v>
      </c>
      <c r="P26" s="98">
        <v>1.8199671561444914</v>
      </c>
      <c r="Q26" s="98">
        <v>2.4811994572974707</v>
      </c>
      <c r="R26" s="98">
        <v>1.4715038072557995</v>
      </c>
      <c r="S26" s="98">
        <v>2.3913479858952806</v>
      </c>
      <c r="T26" s="98">
        <v>0.43348247749551905</v>
      </c>
      <c r="U26" s="98">
        <v>1.002329240327452</v>
      </c>
      <c r="V26" s="98">
        <v>1.3895711352037299</v>
      </c>
      <c r="W26" s="98">
        <v>1.0311514803817574</v>
      </c>
      <c r="X26" s="98">
        <v>1.8367764643581515</v>
      </c>
      <c r="Y26" s="98">
        <v>1.1428281633600572</v>
      </c>
      <c r="DA26" s="63" t="s">
        <v>1762</v>
      </c>
    </row>
    <row r="27" spans="1:105" ht="12" customHeight="1" x14ac:dyDescent="0.25">
      <c r="A27" s="97" t="s">
        <v>53</v>
      </c>
      <c r="B27" s="98">
        <v>3.4759308094530844E-2</v>
      </c>
      <c r="C27" s="98">
        <v>3.3141563874640158E-2</v>
      </c>
      <c r="D27" s="98">
        <v>5.1949891873413229E-2</v>
      </c>
      <c r="E27" s="98">
        <v>5.1879311200967081E-2</v>
      </c>
      <c r="F27" s="98">
        <v>5.1247502814698115E-2</v>
      </c>
      <c r="G27" s="98">
        <v>4.9539802753095337E-2</v>
      </c>
      <c r="H27" s="98">
        <v>4.5958654208245096E-2</v>
      </c>
      <c r="I27" s="98">
        <v>3.747937941725582E-2</v>
      </c>
      <c r="J27" s="98">
        <v>3.2967614534511219E-2</v>
      </c>
      <c r="K27" s="98">
        <v>3.380631085665977E-2</v>
      </c>
      <c r="L27" s="98">
        <v>3.287274560258803E-2</v>
      </c>
      <c r="M27" s="98">
        <v>2.9766113376718473E-2</v>
      </c>
      <c r="N27" s="98">
        <v>2.9333382441913261E-2</v>
      </c>
      <c r="O27" s="98">
        <v>3.9847251896151091E-2</v>
      </c>
      <c r="P27" s="98">
        <v>3.6284539199599841E-2</v>
      </c>
      <c r="Q27" s="98">
        <v>5.0275247079503677E-2</v>
      </c>
      <c r="R27" s="98">
        <v>2.9637860911089726E-2</v>
      </c>
      <c r="S27" s="98">
        <v>4.792428975669983E-2</v>
      </c>
      <c r="T27" s="98">
        <v>1.8861713208363055E-2</v>
      </c>
      <c r="U27" s="98">
        <v>3.1678567337116229E-2</v>
      </c>
      <c r="V27" s="98">
        <v>3.4840550358873311E-2</v>
      </c>
      <c r="W27" s="98">
        <v>2.7258395721941959E-2</v>
      </c>
      <c r="X27" s="98">
        <v>3.6441059388198353E-2</v>
      </c>
      <c r="Y27" s="98">
        <v>2.2699337229216437E-2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3.255006686060971</v>
      </c>
      <c r="C28" s="122">
        <f t="shared" si="13"/>
        <v>4.8228091067514951</v>
      </c>
      <c r="D28" s="122">
        <f t="shared" si="13"/>
        <v>4.2994353580870683</v>
      </c>
      <c r="E28" s="122">
        <f t="shared" si="13"/>
        <v>6.8737361300554971</v>
      </c>
      <c r="F28" s="122">
        <f t="shared" si="13"/>
        <v>3.6088554069014629</v>
      </c>
      <c r="G28" s="122">
        <f t="shared" si="13"/>
        <v>3.353329682593722</v>
      </c>
      <c r="H28" s="122">
        <f t="shared" si="13"/>
        <v>4.1242255364143618</v>
      </c>
      <c r="I28" s="122">
        <f t="shared" si="13"/>
        <v>3.7389508309965191</v>
      </c>
      <c r="J28" s="122">
        <f t="shared" si="13"/>
        <v>2.6297847054264576</v>
      </c>
      <c r="K28" s="122">
        <f t="shared" si="13"/>
        <v>2.1581683270709711</v>
      </c>
      <c r="L28" s="122">
        <f t="shared" si="13"/>
        <v>1.7778928621326446</v>
      </c>
      <c r="M28" s="122">
        <f t="shared" si="13"/>
        <v>2.3360782426253524</v>
      </c>
      <c r="N28" s="122">
        <f t="shared" si="13"/>
        <v>4.7054817739347108</v>
      </c>
      <c r="O28" s="122">
        <f t="shared" si="13"/>
        <v>3.9274497311551788</v>
      </c>
      <c r="P28" s="122">
        <f t="shared" si="13"/>
        <v>4.7836488255600624</v>
      </c>
      <c r="Q28" s="122">
        <f t="shared" si="13"/>
        <v>4.6138339154651291</v>
      </c>
      <c r="R28" s="122">
        <f t="shared" si="13"/>
        <v>4.1711949179959786</v>
      </c>
      <c r="S28" s="122">
        <f t="shared" si="13"/>
        <v>4.8146314020570262</v>
      </c>
      <c r="T28" s="122">
        <f t="shared" si="13"/>
        <v>2.9133111027614023</v>
      </c>
      <c r="U28" s="122">
        <f t="shared" si="13"/>
        <v>2.3403274214330394</v>
      </c>
      <c r="V28" s="122">
        <f t="shared" si="13"/>
        <v>1.6156970511786746</v>
      </c>
      <c r="W28" s="122">
        <f t="shared" si="13"/>
        <v>1.1030626855495014</v>
      </c>
      <c r="X28" s="122">
        <f t="shared" si="13"/>
        <v>0.67573077812235949</v>
      </c>
      <c r="Y28" s="122">
        <f t="shared" si="13"/>
        <v>0.60235383256212272</v>
      </c>
      <c r="DA28" s="130" t="s">
        <v>1764</v>
      </c>
    </row>
    <row r="29" spans="1:105" ht="12" customHeight="1" x14ac:dyDescent="0.25">
      <c r="A29" s="97" t="s">
        <v>53</v>
      </c>
      <c r="B29" s="98">
        <v>3.255006686060971</v>
      </c>
      <c r="C29" s="98">
        <v>4.8228091067514951</v>
      </c>
      <c r="D29" s="98">
        <v>4.2994353580870683</v>
      </c>
      <c r="E29" s="98">
        <v>6.8737361300554971</v>
      </c>
      <c r="F29" s="98">
        <v>3.6088554069014629</v>
      </c>
      <c r="G29" s="98">
        <v>3.353329682593722</v>
      </c>
      <c r="H29" s="98">
        <v>4.1242255364143618</v>
      </c>
      <c r="I29" s="98">
        <v>3.7389508309965191</v>
      </c>
      <c r="J29" s="98">
        <v>2.6297847054264576</v>
      </c>
      <c r="K29" s="98">
        <v>2.1581683270709711</v>
      </c>
      <c r="L29" s="98">
        <v>1.7778928621326446</v>
      </c>
      <c r="M29" s="98">
        <v>2.3360782426253524</v>
      </c>
      <c r="N29" s="98">
        <v>4.7054817739347108</v>
      </c>
      <c r="O29" s="98">
        <v>3.9274497311551788</v>
      </c>
      <c r="P29" s="98">
        <v>4.7836488255600624</v>
      </c>
      <c r="Q29" s="98">
        <v>4.6138339154651291</v>
      </c>
      <c r="R29" s="98">
        <v>4.1711949179959786</v>
      </c>
      <c r="S29" s="98">
        <v>4.8146314020570262</v>
      </c>
      <c r="T29" s="98">
        <v>2.9133111027614023</v>
      </c>
      <c r="U29" s="98">
        <v>2.3403274214330394</v>
      </c>
      <c r="V29" s="98">
        <v>1.6156970511786746</v>
      </c>
      <c r="W29" s="98">
        <v>1.1030626855495014</v>
      </c>
      <c r="X29" s="98">
        <v>0.67573077812235949</v>
      </c>
      <c r="Y29" s="98">
        <v>0.60235383256212272</v>
      </c>
      <c r="DA29" s="63" t="s">
        <v>1765</v>
      </c>
    </row>
    <row r="30" spans="1:105" ht="12" customHeight="1" x14ac:dyDescent="0.25">
      <c r="A30" s="121" t="s">
        <v>55</v>
      </c>
      <c r="B30" s="122">
        <v>5.7586335698031137</v>
      </c>
      <c r="C30" s="122">
        <v>4.7175932603381163</v>
      </c>
      <c r="D30" s="122">
        <v>5.6311381205741844</v>
      </c>
      <c r="E30" s="122">
        <v>5.0970570436159468</v>
      </c>
      <c r="F30" s="122">
        <v>5.5768480860749339</v>
      </c>
      <c r="G30" s="122">
        <v>5.2212869483198325</v>
      </c>
      <c r="H30" s="122">
        <v>4.8170660853320255</v>
      </c>
      <c r="I30" s="122">
        <v>4.2369119534736948</v>
      </c>
      <c r="J30" s="122">
        <v>3.7551561791285133</v>
      </c>
      <c r="K30" s="122">
        <v>2.3782195717516035</v>
      </c>
      <c r="L30" s="122">
        <v>2.8160534835502804</v>
      </c>
      <c r="M30" s="122">
        <v>2.6789983363394061</v>
      </c>
      <c r="N30" s="122">
        <v>2.350723436442121</v>
      </c>
      <c r="O30" s="122">
        <v>2.6567636920977971</v>
      </c>
      <c r="P30" s="122">
        <v>2.6229748362753718</v>
      </c>
      <c r="Q30" s="122">
        <v>2.679031273233246</v>
      </c>
      <c r="R30" s="122">
        <v>2.1788393451087718</v>
      </c>
      <c r="S30" s="122">
        <v>1.8877698935060725</v>
      </c>
      <c r="T30" s="122">
        <v>1.4481845637306381</v>
      </c>
      <c r="U30" s="122">
        <v>1.2853359054819051</v>
      </c>
      <c r="V30" s="122">
        <v>1.2002174330493482</v>
      </c>
      <c r="W30" s="122">
        <v>1.0091144447019107</v>
      </c>
      <c r="X30" s="122">
        <v>1.1919096082391589</v>
      </c>
      <c r="Y30" s="122">
        <v>0.99001059400697411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5.7586335698031137</v>
      </c>
      <c r="C35" s="101">
        <v>4.7175932603381163</v>
      </c>
      <c r="D35" s="101">
        <v>5.4810882120777009</v>
      </c>
      <c r="E35" s="101">
        <v>4.9182431169567655</v>
      </c>
      <c r="F35" s="101">
        <v>5.3505255360272255</v>
      </c>
      <c r="G35" s="101">
        <v>4.9450031594629253</v>
      </c>
      <c r="H35" s="101">
        <v>4.49397058922687</v>
      </c>
      <c r="I35" s="101">
        <v>3.8975527781691075</v>
      </c>
      <c r="J35" s="101">
        <v>3.4266298760985827</v>
      </c>
      <c r="K35" s="101">
        <v>1.9193322851776613</v>
      </c>
      <c r="L35" s="101">
        <v>1.9821090931593044</v>
      </c>
      <c r="M35" s="101">
        <v>1.7258043585351293</v>
      </c>
      <c r="N35" s="101">
        <v>1.3612071728837201</v>
      </c>
      <c r="O35" s="101">
        <v>1.5449925155675259</v>
      </c>
      <c r="P35" s="101">
        <v>1.5343547016264036</v>
      </c>
      <c r="Q35" s="101">
        <v>1.6006797228797198</v>
      </c>
      <c r="R35" s="101">
        <v>1.3245155041399617</v>
      </c>
      <c r="S35" s="101">
        <v>1.2131121501966338</v>
      </c>
      <c r="T35" s="101">
        <v>0.97920014128015964</v>
      </c>
      <c r="U35" s="101">
        <v>0.91121649847510511</v>
      </c>
      <c r="V35" s="101">
        <v>0.89912141395964384</v>
      </c>
      <c r="W35" s="101">
        <v>0.80619188455173896</v>
      </c>
      <c r="X35" s="101">
        <v>0.94022307294868346</v>
      </c>
      <c r="Y35" s="101">
        <v>0.79454575330605215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0.15004990849648336</v>
      </c>
      <c r="E36" s="104">
        <v>0.17881392665918136</v>
      </c>
      <c r="F36" s="104">
        <v>0.22632255004770843</v>
      </c>
      <c r="G36" s="104">
        <v>0.27628378885690691</v>
      </c>
      <c r="H36" s="104">
        <v>0.3230954961051557</v>
      </c>
      <c r="I36" s="104">
        <v>0.33935917530458759</v>
      </c>
      <c r="J36" s="104">
        <v>0.32852630302993069</v>
      </c>
      <c r="K36" s="104">
        <v>0.45888728657394207</v>
      </c>
      <c r="L36" s="104">
        <v>0.8339443903909759</v>
      </c>
      <c r="M36" s="104">
        <v>0.95319397780427695</v>
      </c>
      <c r="N36" s="104">
        <v>0.98951626355840094</v>
      </c>
      <c r="O36" s="104">
        <v>1.1117711765302711</v>
      </c>
      <c r="P36" s="104">
        <v>1.0886201346489683</v>
      </c>
      <c r="Q36" s="104">
        <v>1.0783515503535264</v>
      </c>
      <c r="R36" s="104">
        <v>0.85432384096880998</v>
      </c>
      <c r="S36" s="104">
        <v>0.67465774330943873</v>
      </c>
      <c r="T36" s="104">
        <v>0.46898442245047844</v>
      </c>
      <c r="U36" s="104">
        <v>0.37411940700680008</v>
      </c>
      <c r="V36" s="104">
        <v>0.3010960190897044</v>
      </c>
      <c r="W36" s="104">
        <v>0.20292256015017179</v>
      </c>
      <c r="X36" s="104">
        <v>0.25168653529047558</v>
      </c>
      <c r="Y36" s="104">
        <v>0.19546484070092202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2.6257479876202319E-2</v>
      </c>
      <c r="E37" s="98">
        <v>3.1110756578913247E-2</v>
      </c>
      <c r="F37" s="98">
        <v>3.9117204929342543E-2</v>
      </c>
      <c r="G37" s="98">
        <v>4.7608884907413787E-2</v>
      </c>
      <c r="H37" s="98">
        <v>5.5366228475544961E-2</v>
      </c>
      <c r="I37" s="98">
        <v>5.7616139548049186E-2</v>
      </c>
      <c r="J37" s="98">
        <v>5.5916067925046956E-2</v>
      </c>
      <c r="K37" s="98">
        <v>0.20501745685023842</v>
      </c>
      <c r="L37" s="98">
        <v>8.3080698388916754E-2</v>
      </c>
      <c r="M37" s="98">
        <v>0.16231568058725429</v>
      </c>
      <c r="N37" s="98">
        <v>8.1912560668662301E-2</v>
      </c>
      <c r="O37" s="98">
        <v>0.14073133653027531</v>
      </c>
      <c r="P37" s="98">
        <v>0.1067048609112476</v>
      </c>
      <c r="Q37" s="98">
        <v>0.12532509650359522</v>
      </c>
      <c r="R37" s="98">
        <v>8.2609092207889825E-2</v>
      </c>
      <c r="S37" s="98">
        <v>8.6010996361148145E-2</v>
      </c>
      <c r="T37" s="98">
        <v>0.11573274130623348</v>
      </c>
      <c r="U37" s="98">
        <v>8.1646082054407251E-2</v>
      </c>
      <c r="V37" s="98">
        <v>4.3532367381728568E-2</v>
      </c>
      <c r="W37" s="98">
        <v>3.4846414239772805E-2</v>
      </c>
      <c r="X37" s="98">
        <v>9.7106129074118253E-2</v>
      </c>
      <c r="Y37" s="98">
        <v>6.8206330309795768E-2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0.12379242862028103</v>
      </c>
      <c r="E38" s="98">
        <v>0.14770317008026812</v>
      </c>
      <c r="F38" s="98">
        <v>0.1872053451183659</v>
      </c>
      <c r="G38" s="98">
        <v>0.22867490394949314</v>
      </c>
      <c r="H38" s="98">
        <v>0.26772926762961075</v>
      </c>
      <c r="I38" s="98">
        <v>0.28174303575653842</v>
      </c>
      <c r="J38" s="98">
        <v>0.27261023510488375</v>
      </c>
      <c r="K38" s="98">
        <v>0.25386982972370364</v>
      </c>
      <c r="L38" s="98">
        <v>0.75086369200205916</v>
      </c>
      <c r="M38" s="98">
        <v>0.79087829721702263</v>
      </c>
      <c r="N38" s="98">
        <v>0.90760370288973868</v>
      </c>
      <c r="O38" s="98">
        <v>0.97103983999999588</v>
      </c>
      <c r="P38" s="98">
        <v>0.9819152737377207</v>
      </c>
      <c r="Q38" s="98">
        <v>0.95302645384993123</v>
      </c>
      <c r="R38" s="98">
        <v>0.77171474876092017</v>
      </c>
      <c r="S38" s="98">
        <v>0.58864674694829056</v>
      </c>
      <c r="T38" s="98">
        <v>0.35325168114424499</v>
      </c>
      <c r="U38" s="98">
        <v>0.29247332495239281</v>
      </c>
      <c r="V38" s="98">
        <v>0.25756365170797585</v>
      </c>
      <c r="W38" s="98">
        <v>0.16807614591039899</v>
      </c>
      <c r="X38" s="98">
        <v>0.15458040621635732</v>
      </c>
      <c r="Y38" s="98">
        <v>0.12725851039112623</v>
      </c>
      <c r="DA38" s="63" t="s">
        <v>1774</v>
      </c>
    </row>
    <row r="39" spans="1:105" ht="12" customHeight="1" x14ac:dyDescent="0.25">
      <c r="A39" s="121" t="s">
        <v>54</v>
      </c>
      <c r="B39" s="122">
        <v>5.2020037889633493</v>
      </c>
      <c r="C39" s="122">
        <v>4.6046472404020182</v>
      </c>
      <c r="D39" s="122">
        <v>4.5785882435824146</v>
      </c>
      <c r="E39" s="122">
        <v>4.0095307815506649</v>
      </c>
      <c r="F39" s="122">
        <v>4.0890100946532684</v>
      </c>
      <c r="G39" s="122">
        <v>3.6117797603619404</v>
      </c>
      <c r="H39" s="122">
        <v>2.8826636979854747</v>
      </c>
      <c r="I39" s="122">
        <v>2.3846159777847054</v>
      </c>
      <c r="J39" s="122">
        <v>2.3552815889563936</v>
      </c>
      <c r="K39" s="122">
        <v>2.2937802787088812</v>
      </c>
      <c r="L39" s="122">
        <v>2.0863282733555684</v>
      </c>
      <c r="M39" s="122">
        <v>1.8702589119821624</v>
      </c>
      <c r="N39" s="122">
        <v>1.6927587722087307</v>
      </c>
      <c r="O39" s="122">
        <v>2.0016570002922247</v>
      </c>
      <c r="P39" s="122">
        <v>1.8571174575809035</v>
      </c>
      <c r="Q39" s="122">
        <v>1.9293309420846227</v>
      </c>
      <c r="R39" s="122">
        <v>1.6870958876528899</v>
      </c>
      <c r="S39" s="122">
        <v>1.0573489880268698</v>
      </c>
      <c r="T39" s="122">
        <v>0.71441714406285484</v>
      </c>
      <c r="U39" s="122">
        <v>0.58847934712315908</v>
      </c>
      <c r="V39" s="122">
        <v>0.54987599833267686</v>
      </c>
      <c r="W39" s="122">
        <v>0.50058347800083403</v>
      </c>
      <c r="X39" s="122">
        <v>0.46649088163111191</v>
      </c>
      <c r="Y39" s="122">
        <v>0.42421559492701877</v>
      </c>
      <c r="DA39" s="130" t="s">
        <v>1775</v>
      </c>
    </row>
    <row r="40" spans="1:105" ht="12" customHeight="1" x14ac:dyDescent="0.25">
      <c r="A40" s="97" t="s">
        <v>50</v>
      </c>
      <c r="B40" s="98">
        <v>4.111247154730612</v>
      </c>
      <c r="C40" s="98">
        <v>3.9232669105375835</v>
      </c>
      <c r="D40" s="98">
        <v>3.5687130892900329</v>
      </c>
      <c r="E40" s="98">
        <v>2.9567308758079536</v>
      </c>
      <c r="F40" s="98">
        <v>3.1058875033774349</v>
      </c>
      <c r="G40" s="98">
        <v>2.712171682246205</v>
      </c>
      <c r="H40" s="98">
        <v>2.1234853960889888</v>
      </c>
      <c r="I40" s="98">
        <v>1.7962473055315391</v>
      </c>
      <c r="J40" s="98">
        <v>1.8893072680221412</v>
      </c>
      <c r="K40" s="98">
        <v>1.9073110555800992</v>
      </c>
      <c r="L40" s="98">
        <v>1.5978047503100847</v>
      </c>
      <c r="M40" s="98">
        <v>1.3950152824173534</v>
      </c>
      <c r="N40" s="98">
        <v>1.4131180095255222</v>
      </c>
      <c r="O40" s="98">
        <v>1.5269843754817847</v>
      </c>
      <c r="P40" s="98">
        <v>1.3905277308519535</v>
      </c>
      <c r="Q40" s="98">
        <v>1.4047125593135443</v>
      </c>
      <c r="R40" s="98">
        <v>1.1088065684803179</v>
      </c>
      <c r="S40" s="98">
        <v>0.86852005376107555</v>
      </c>
      <c r="T40" s="98">
        <v>0.54860144046699955</v>
      </c>
      <c r="U40" s="98">
        <v>0.43859958650343434</v>
      </c>
      <c r="V40" s="98">
        <v>0.3959343270154484</v>
      </c>
      <c r="W40" s="98">
        <v>0.36547124727529395</v>
      </c>
      <c r="X40" s="98">
        <v>0.29850987949003954</v>
      </c>
      <c r="Y40" s="98">
        <v>0.28196805808426739</v>
      </c>
      <c r="DA40" s="63" t="s">
        <v>1776</v>
      </c>
    </row>
    <row r="41" spans="1:105" ht="12" customHeight="1" x14ac:dyDescent="0.25">
      <c r="A41" s="109" t="s">
        <v>120</v>
      </c>
      <c r="B41" s="33">
        <v>1.0907566342327368</v>
      </c>
      <c r="C41" s="33">
        <v>0.68138032986443464</v>
      </c>
      <c r="D41" s="33">
        <v>1.0098751542923814</v>
      </c>
      <c r="E41" s="33">
        <v>1.0527999057427113</v>
      </c>
      <c r="F41" s="33">
        <v>0.98312259127583335</v>
      </c>
      <c r="G41" s="33">
        <v>0.8996080781157354</v>
      </c>
      <c r="H41" s="33">
        <v>0.75917830189648583</v>
      </c>
      <c r="I41" s="33">
        <v>0.58836867225316614</v>
      </c>
      <c r="J41" s="33">
        <v>0.4659743209342524</v>
      </c>
      <c r="K41" s="33">
        <v>0.38646922312878212</v>
      </c>
      <c r="L41" s="33">
        <v>0.48852352304548347</v>
      </c>
      <c r="M41" s="33">
        <v>0.47524362956480898</v>
      </c>
      <c r="N41" s="33">
        <v>0.27964076268320842</v>
      </c>
      <c r="O41" s="33">
        <v>0.47467262481043992</v>
      </c>
      <c r="P41" s="33">
        <v>0.46658972672895016</v>
      </c>
      <c r="Q41" s="33">
        <v>0.52461838277107842</v>
      </c>
      <c r="R41" s="33">
        <v>0.57828931917257198</v>
      </c>
      <c r="S41" s="33">
        <v>0.18882893426579422</v>
      </c>
      <c r="T41" s="33">
        <v>0.16581570359585535</v>
      </c>
      <c r="U41" s="33">
        <v>0.14987976061972477</v>
      </c>
      <c r="V41" s="33">
        <v>0.15394167131722841</v>
      </c>
      <c r="W41" s="33">
        <v>0.13511223072554004</v>
      </c>
      <c r="X41" s="33">
        <v>0.16798100214107237</v>
      </c>
      <c r="Y41" s="33">
        <v>0.14224753684275135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0.96532827962879164</v>
      </c>
      <c r="C43" s="117">
        <f t="shared" si="14"/>
        <v>0.92292997769738894</v>
      </c>
      <c r="D43" s="117">
        <f t="shared" si="14"/>
        <v>0.83489296689460679</v>
      </c>
      <c r="E43" s="117">
        <f t="shared" si="14"/>
        <v>0.84909595756498524</v>
      </c>
      <c r="F43" s="117">
        <f t="shared" si="14"/>
        <v>0.7034726465983947</v>
      </c>
      <c r="G43" s="117">
        <f t="shared" si="14"/>
        <v>0.67044486541690318</v>
      </c>
      <c r="H43" s="117">
        <f t="shared" si="14"/>
        <v>0.67021449140107303</v>
      </c>
      <c r="I43" s="117">
        <f t="shared" si="14"/>
        <v>0.6388760321079936</v>
      </c>
      <c r="J43" s="117">
        <f t="shared" si="14"/>
        <v>0.62840201981449673</v>
      </c>
      <c r="K43" s="117">
        <f t="shared" si="14"/>
        <v>0.59160422262159917</v>
      </c>
      <c r="L43" s="117">
        <f t="shared" si="14"/>
        <v>0.63322803880036571</v>
      </c>
      <c r="M43" s="117">
        <f t="shared" si="14"/>
        <v>0.68064492687001321</v>
      </c>
      <c r="N43" s="117">
        <f t="shared" si="14"/>
        <v>0.83419261536204803</v>
      </c>
      <c r="O43" s="117">
        <f t="shared" si="14"/>
        <v>0.74589895538071438</v>
      </c>
      <c r="P43" s="117">
        <f t="shared" si="14"/>
        <v>0.7574935537551285</v>
      </c>
      <c r="Q43" s="117">
        <f t="shared" si="14"/>
        <v>0.71157037379151433</v>
      </c>
      <c r="R43" s="117">
        <f t="shared" ref="R43:V43" si="15">R44+R47+R49+R58</f>
        <v>0.6303467510756523</v>
      </c>
      <c r="S43" s="117">
        <f t="shared" si="15"/>
        <v>0.54259012744258828</v>
      </c>
      <c r="T43" s="117">
        <f t="shared" si="15"/>
        <v>0.26160957276037367</v>
      </c>
      <c r="U43" s="117">
        <f t="shared" si="15"/>
        <v>0.13759320690961543</v>
      </c>
      <c r="V43" s="117">
        <f t="shared" si="15"/>
        <v>7.0974923597705727E-2</v>
      </c>
      <c r="W43" s="117">
        <f t="shared" ref="W43:Y43" si="16">W44+W47+W49+W58</f>
        <v>5.2879180839477971E-2</v>
      </c>
      <c r="X43" s="117">
        <f t="shared" si="16"/>
        <v>4.1639668872611918E-2</v>
      </c>
      <c r="Y43" s="117">
        <f t="shared" si="16"/>
        <v>3.2315456621321403E-2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0.10110071863946975</v>
      </c>
      <c r="C44" s="122">
        <f t="shared" si="17"/>
        <v>0.10097940104547794</v>
      </c>
      <c r="D44" s="122">
        <f t="shared" si="17"/>
        <v>0.10247806947455951</v>
      </c>
      <c r="E44" s="122">
        <f t="shared" si="17"/>
        <v>0.10212270574250805</v>
      </c>
      <c r="F44" s="122">
        <f t="shared" si="17"/>
        <v>0.10260202641232906</v>
      </c>
      <c r="G44" s="122">
        <f t="shared" si="17"/>
        <v>0.10202551642785651</v>
      </c>
      <c r="H44" s="122">
        <f t="shared" si="17"/>
        <v>0.1004464354546156</v>
      </c>
      <c r="I44" s="122">
        <f t="shared" si="17"/>
        <v>0.10107341826289282</v>
      </c>
      <c r="J44" s="122">
        <f t="shared" si="17"/>
        <v>0.10550376802069862</v>
      </c>
      <c r="K44" s="122">
        <f t="shared" si="17"/>
        <v>0.10998270163033322</v>
      </c>
      <c r="L44" s="122">
        <f t="shared" si="17"/>
        <v>0.11055591033899362</v>
      </c>
      <c r="M44" s="122">
        <f t="shared" si="17"/>
        <v>0.11201209551833832</v>
      </c>
      <c r="N44" s="122">
        <f t="shared" si="17"/>
        <v>0.11742834956676042</v>
      </c>
      <c r="O44" s="122">
        <f t="shared" si="17"/>
        <v>0.12496261812479083</v>
      </c>
      <c r="P44" s="122">
        <f t="shared" si="17"/>
        <v>0.12316493628407825</v>
      </c>
      <c r="Q44" s="122">
        <f t="shared" si="17"/>
        <v>0.12689827859129593</v>
      </c>
      <c r="R44" s="122">
        <f t="shared" ref="R44:V44" si="18">SUM(R45:R46)</f>
        <v>0.12336608409188859</v>
      </c>
      <c r="S44" s="122">
        <f t="shared" si="18"/>
        <v>0.12659347485938741</v>
      </c>
      <c r="T44" s="122">
        <f t="shared" si="18"/>
        <v>3.1818598279024161E-2</v>
      </c>
      <c r="U44" s="122">
        <f t="shared" si="18"/>
        <v>2.2938238124553367E-2</v>
      </c>
      <c r="V44" s="122">
        <f t="shared" si="18"/>
        <v>1.4367154424192603E-2</v>
      </c>
      <c r="W44" s="122">
        <f t="shared" ref="W44:Y44" si="19">SUM(W45:W46)</f>
        <v>1.5020009322732111E-2</v>
      </c>
      <c r="X44" s="122">
        <f t="shared" si="19"/>
        <v>1.7242071989312595E-2</v>
      </c>
      <c r="Y44" s="122">
        <f t="shared" si="19"/>
        <v>1.3341106328579185E-2</v>
      </c>
      <c r="DA44" s="130" t="s">
        <v>1779</v>
      </c>
    </row>
    <row r="45" spans="1:105" ht="12" customHeight="1" x14ac:dyDescent="0.25">
      <c r="A45" s="97" t="s">
        <v>211</v>
      </c>
      <c r="B45" s="98">
        <v>9.8906520168260709E-2</v>
      </c>
      <c r="C45" s="98">
        <v>9.9000596275134564E-2</v>
      </c>
      <c r="D45" s="98">
        <v>0.1002177820151582</v>
      </c>
      <c r="E45" s="98">
        <v>0.10021930365440891</v>
      </c>
      <c r="F45" s="98">
        <v>0.10021893825769679</v>
      </c>
      <c r="G45" s="98">
        <v>9.9662839869860242E-2</v>
      </c>
      <c r="H45" s="98">
        <v>9.8278034361119621E-2</v>
      </c>
      <c r="I45" s="98">
        <v>9.8953420877206877E-2</v>
      </c>
      <c r="J45" s="98">
        <v>0.10321262865357135</v>
      </c>
      <c r="K45" s="98">
        <v>0.10761980593964808</v>
      </c>
      <c r="L45" s="98">
        <v>0.10803907255214698</v>
      </c>
      <c r="M45" s="98">
        <v>0.10953625238960009</v>
      </c>
      <c r="N45" s="98">
        <v>0.115498349292934</v>
      </c>
      <c r="O45" s="98">
        <v>0.12246677335408453</v>
      </c>
      <c r="P45" s="98">
        <v>0.12075740557591777</v>
      </c>
      <c r="Q45" s="98">
        <v>0.12437807078550185</v>
      </c>
      <c r="R45" s="98">
        <v>0.12093040002622271</v>
      </c>
      <c r="S45" s="98">
        <v>0.12410629766681787</v>
      </c>
      <c r="T45" s="98">
        <v>3.0491835853939886E-2</v>
      </c>
      <c r="U45" s="98">
        <v>2.2235486640824538E-2</v>
      </c>
      <c r="V45" s="98">
        <v>1.4015739470002527E-2</v>
      </c>
      <c r="W45" s="98">
        <v>1.4633182473219441E-2</v>
      </c>
      <c r="X45" s="98">
        <v>1.6906649454890902E-2</v>
      </c>
      <c r="Y45" s="98">
        <v>1.3081280394476263E-2</v>
      </c>
      <c r="DA45" s="63" t="s">
        <v>1780</v>
      </c>
    </row>
    <row r="46" spans="1:105" ht="12" customHeight="1" x14ac:dyDescent="0.25">
      <c r="A46" s="97" t="s">
        <v>53</v>
      </c>
      <c r="B46" s="98">
        <v>2.1941984712090393E-3</v>
      </c>
      <c r="C46" s="98">
        <v>1.9788047703433735E-3</v>
      </c>
      <c r="D46" s="98">
        <v>2.2602874594013092E-3</v>
      </c>
      <c r="E46" s="98">
        <v>1.9034020880991382E-3</v>
      </c>
      <c r="F46" s="98">
        <v>2.383088154632269E-3</v>
      </c>
      <c r="G46" s="98">
        <v>2.3626765579962726E-3</v>
      </c>
      <c r="H46" s="98">
        <v>2.1684010934959735E-3</v>
      </c>
      <c r="I46" s="98">
        <v>2.1199973856859382E-3</v>
      </c>
      <c r="J46" s="98">
        <v>2.291139367127268E-3</v>
      </c>
      <c r="K46" s="98">
        <v>2.3628956906851435E-3</v>
      </c>
      <c r="L46" s="98">
        <v>2.5168377868466426E-3</v>
      </c>
      <c r="M46" s="98">
        <v>2.4758431287382381E-3</v>
      </c>
      <c r="N46" s="98">
        <v>1.9300002738264252E-3</v>
      </c>
      <c r="O46" s="98">
        <v>2.4958447707063001E-3</v>
      </c>
      <c r="P46" s="98">
        <v>2.4075307081604801E-3</v>
      </c>
      <c r="Q46" s="98">
        <v>2.5202078057940734E-3</v>
      </c>
      <c r="R46" s="98">
        <v>2.435684065665879E-3</v>
      </c>
      <c r="S46" s="98">
        <v>2.4871771925695299E-3</v>
      </c>
      <c r="T46" s="98">
        <v>1.3267624250842788E-3</v>
      </c>
      <c r="U46" s="98">
        <v>7.0275148372882972E-4</v>
      </c>
      <c r="V46" s="98">
        <v>3.5141495419007589E-4</v>
      </c>
      <c r="W46" s="98">
        <v>3.8682684951266963E-4</v>
      </c>
      <c r="X46" s="98">
        <v>3.3542253442169455E-4</v>
      </c>
      <c r="Y46" s="98">
        <v>2.5982593410292233E-4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0.19774443348766307</v>
      </c>
      <c r="C47" s="122">
        <f t="shared" si="20"/>
        <v>0.28334832879302979</v>
      </c>
      <c r="D47" s="122">
        <f t="shared" si="20"/>
        <v>0.24103164895573939</v>
      </c>
      <c r="E47" s="122">
        <f t="shared" si="20"/>
        <v>0.34955308783942901</v>
      </c>
      <c r="F47" s="122">
        <f t="shared" si="20"/>
        <v>0.17267958716539974</v>
      </c>
      <c r="G47" s="122">
        <f t="shared" si="20"/>
        <v>0.15443848988859488</v>
      </c>
      <c r="H47" s="122">
        <f t="shared" si="20"/>
        <v>0.18147336242662163</v>
      </c>
      <c r="I47" s="122">
        <f t="shared" si="20"/>
        <v>0.16256380118071431</v>
      </c>
      <c r="J47" s="122">
        <f t="shared" si="20"/>
        <v>0.12785129743990395</v>
      </c>
      <c r="K47" s="122">
        <f t="shared" si="20"/>
        <v>0.15169487330915191</v>
      </c>
      <c r="L47" s="122">
        <f t="shared" si="20"/>
        <v>0.17021647801772841</v>
      </c>
      <c r="M47" s="122">
        <f t="shared" si="20"/>
        <v>0.2409088794566869</v>
      </c>
      <c r="N47" s="122">
        <f t="shared" si="20"/>
        <v>0.4435075567731222</v>
      </c>
      <c r="O47" s="122">
        <f t="shared" si="20"/>
        <v>0.32055963990636493</v>
      </c>
      <c r="P47" s="122">
        <f t="shared" si="20"/>
        <v>0.35039133184324733</v>
      </c>
      <c r="Q47" s="122">
        <f t="shared" si="20"/>
        <v>0.30717400971858988</v>
      </c>
      <c r="R47" s="122">
        <f t="shared" si="20"/>
        <v>0.25426147822475992</v>
      </c>
      <c r="S47" s="122">
        <f t="shared" si="20"/>
        <v>0.24474373337729446</v>
      </c>
      <c r="T47" s="122">
        <f t="shared" si="20"/>
        <v>0.1185251825712154</v>
      </c>
      <c r="U47" s="122">
        <f t="shared" si="20"/>
        <v>5.8371497259040464E-2</v>
      </c>
      <c r="V47" s="122">
        <f t="shared" si="20"/>
        <v>2.8888126034141395E-2</v>
      </c>
      <c r="W47" s="122">
        <f t="shared" si="20"/>
        <v>1.8999102934470678E-2</v>
      </c>
      <c r="X47" s="122">
        <f t="shared" si="20"/>
        <v>6.7299822764913999E-3</v>
      </c>
      <c r="Y47" s="122">
        <f t="shared" si="20"/>
        <v>4.2043944576847471E-3</v>
      </c>
      <c r="DA47" s="130" t="s">
        <v>1782</v>
      </c>
    </row>
    <row r="48" spans="1:105" ht="12" customHeight="1" x14ac:dyDescent="0.25">
      <c r="A48" s="97" t="s">
        <v>53</v>
      </c>
      <c r="B48" s="98">
        <v>0.19774443348766307</v>
      </c>
      <c r="C48" s="98">
        <v>0.28334832879302979</v>
      </c>
      <c r="D48" s="98">
        <v>0.24103164895573939</v>
      </c>
      <c r="E48" s="98">
        <v>0.34955308783942901</v>
      </c>
      <c r="F48" s="98">
        <v>0.17267958716539974</v>
      </c>
      <c r="G48" s="98">
        <v>0.15443848988859488</v>
      </c>
      <c r="H48" s="98">
        <v>0.18147336242662163</v>
      </c>
      <c r="I48" s="98">
        <v>0.16256380118071431</v>
      </c>
      <c r="J48" s="98">
        <v>0.12785129743990395</v>
      </c>
      <c r="K48" s="98">
        <v>0.15169487330915191</v>
      </c>
      <c r="L48" s="98">
        <v>0.17021647801772841</v>
      </c>
      <c r="M48" s="98">
        <v>0.2409088794566869</v>
      </c>
      <c r="N48" s="98">
        <v>0.4435075567731222</v>
      </c>
      <c r="O48" s="98">
        <v>0.32055963990636493</v>
      </c>
      <c r="P48" s="98">
        <v>0.35039133184324733</v>
      </c>
      <c r="Q48" s="98">
        <v>0.30717400971858988</v>
      </c>
      <c r="R48" s="98">
        <v>0.25426147822475992</v>
      </c>
      <c r="S48" s="98">
        <v>0.24474373337729446</v>
      </c>
      <c r="T48" s="98">
        <v>0.1185251825712154</v>
      </c>
      <c r="U48" s="98">
        <v>5.8371497259040464E-2</v>
      </c>
      <c r="V48" s="98">
        <v>2.8888126034141395E-2</v>
      </c>
      <c r="W48" s="98">
        <v>1.8999102934470678E-2</v>
      </c>
      <c r="X48" s="98">
        <v>6.7299822764913999E-3</v>
      </c>
      <c r="Y48" s="98">
        <v>4.2043944576847471E-3</v>
      </c>
      <c r="DA48" s="63" t="s">
        <v>1783</v>
      </c>
    </row>
    <row r="49" spans="1:105" ht="12" customHeight="1" x14ac:dyDescent="0.25">
      <c r="A49" s="121" t="s">
        <v>55</v>
      </c>
      <c r="B49" s="122">
        <v>0.35016351684499708</v>
      </c>
      <c r="C49" s="122">
        <v>0.27256220908306544</v>
      </c>
      <c r="D49" s="122">
        <v>0.27111053451563644</v>
      </c>
      <c r="E49" s="122">
        <v>0.22305416536696859</v>
      </c>
      <c r="F49" s="122">
        <v>0.24698498497351068</v>
      </c>
      <c r="G49" s="122">
        <v>0.2447136827527045</v>
      </c>
      <c r="H49" s="122">
        <v>0.24331470863156679</v>
      </c>
      <c r="I49" s="122">
        <v>0.24033763801004099</v>
      </c>
      <c r="J49" s="122">
        <v>0.24192937539898995</v>
      </c>
      <c r="K49" s="122">
        <v>0.16684215269420516</v>
      </c>
      <c r="L49" s="122">
        <v>0.20271012117955517</v>
      </c>
      <c r="M49" s="122">
        <v>0.19332792373287327</v>
      </c>
      <c r="N49" s="122">
        <v>0.15831618877914241</v>
      </c>
      <c r="O49" s="122">
        <v>0.17131392296687226</v>
      </c>
      <c r="P49" s="122">
        <v>0.1663109510832364</v>
      </c>
      <c r="Q49" s="122">
        <v>0.16145493847724879</v>
      </c>
      <c r="R49" s="122">
        <v>0.14256318341327204</v>
      </c>
      <c r="S49" s="122">
        <v>0.11004015415130929</v>
      </c>
      <c r="T49" s="122">
        <v>7.4600644515078529E-2</v>
      </c>
      <c r="U49" s="122">
        <v>3.8616960614552463E-2</v>
      </c>
      <c r="V49" s="122">
        <v>1.9020802061243618E-2</v>
      </c>
      <c r="W49" s="122">
        <v>1.2587555582277954E-2</v>
      </c>
      <c r="X49" s="122">
        <v>1.2731192469241388E-2</v>
      </c>
      <c r="Y49" s="122">
        <v>1.0352375770705311E-2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0.35016351684499708</v>
      </c>
      <c r="C54" s="101">
        <v>0.27256220908306544</v>
      </c>
      <c r="D54" s="101">
        <v>0.27111053451563644</v>
      </c>
      <c r="E54" s="101">
        <v>0.22253371723516188</v>
      </c>
      <c r="F54" s="101">
        <v>0.24533679335096742</v>
      </c>
      <c r="G54" s="101">
        <v>0.23864348688953588</v>
      </c>
      <c r="H54" s="101">
        <v>0.23271611910775078</v>
      </c>
      <c r="I54" s="101">
        <v>0.22459629133652895</v>
      </c>
      <c r="J54" s="101">
        <v>0.22175813324808702</v>
      </c>
      <c r="K54" s="101">
        <v>0.1344504240215347</v>
      </c>
      <c r="L54" s="101">
        <v>0.14904450258990515</v>
      </c>
      <c r="M54" s="101">
        <v>0.13293945211379785</v>
      </c>
      <c r="N54" s="101">
        <v>9.9930805697357281E-2</v>
      </c>
      <c r="O54" s="101">
        <v>0.1069874248442432</v>
      </c>
      <c r="P54" s="101">
        <v>0.10334063561158464</v>
      </c>
      <c r="Q54" s="101">
        <v>9.9621391487489025E-2</v>
      </c>
      <c r="R54" s="101">
        <v>8.7192043625972701E-2</v>
      </c>
      <c r="S54" s="101">
        <v>7.1098670869302869E-2</v>
      </c>
      <c r="T54" s="101">
        <v>5.0272405953513018E-2</v>
      </c>
      <c r="U54" s="101">
        <v>2.7084214405029665E-2</v>
      </c>
      <c r="V54" s="101">
        <v>1.409624528094063E-2</v>
      </c>
      <c r="W54" s="101">
        <v>9.7361458630370514E-3</v>
      </c>
      <c r="X54" s="101">
        <v>9.8781474040966558E-3</v>
      </c>
      <c r="Y54" s="101">
        <v>8.0856753087947212E-3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5.2044813180671871E-4</v>
      </c>
      <c r="F55" s="104">
        <v>1.648191622543252E-3</v>
      </c>
      <c r="G55" s="104">
        <v>6.0701958631686091E-3</v>
      </c>
      <c r="H55" s="104">
        <v>1.0598589523816003E-2</v>
      </c>
      <c r="I55" s="104">
        <v>1.5741346673512045E-2</v>
      </c>
      <c r="J55" s="104">
        <v>2.0171242150902921E-2</v>
      </c>
      <c r="K55" s="104">
        <v>3.2391728672670463E-2</v>
      </c>
      <c r="L55" s="104">
        <v>5.3665618589650035E-2</v>
      </c>
      <c r="M55" s="104">
        <v>6.0388471619075443E-2</v>
      </c>
      <c r="N55" s="104">
        <v>5.8385383081785133E-2</v>
      </c>
      <c r="O55" s="104">
        <v>6.4326498122629056E-2</v>
      </c>
      <c r="P55" s="104">
        <v>6.2970315471651744E-2</v>
      </c>
      <c r="Q55" s="104">
        <v>6.1833546989759756E-2</v>
      </c>
      <c r="R55" s="104">
        <v>5.537113978729933E-2</v>
      </c>
      <c r="S55" s="104">
        <v>3.8941483282006417E-2</v>
      </c>
      <c r="T55" s="104">
        <v>2.4328238561565515E-2</v>
      </c>
      <c r="U55" s="104">
        <v>1.1532746209522798E-2</v>
      </c>
      <c r="V55" s="104">
        <v>4.9245567803029855E-3</v>
      </c>
      <c r="W55" s="104">
        <v>2.8514097192409026E-3</v>
      </c>
      <c r="X55" s="104">
        <v>2.8530450651447323E-3</v>
      </c>
      <c r="Y55" s="104">
        <v>2.2667004619105896E-3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9.0549631357573078E-5</v>
      </c>
      <c r="F56" s="98">
        <v>2.8487063904263744E-4</v>
      </c>
      <c r="G56" s="98">
        <v>1.0460087340293791E-3</v>
      </c>
      <c r="H56" s="98">
        <v>1.8161934665382373E-3</v>
      </c>
      <c r="I56" s="98">
        <v>2.6725537207039221E-3</v>
      </c>
      <c r="J56" s="98">
        <v>3.433200129913801E-3</v>
      </c>
      <c r="K56" s="98">
        <v>1.4471679712538262E-2</v>
      </c>
      <c r="L56" s="98">
        <v>5.3463721601521384E-3</v>
      </c>
      <c r="M56" s="98">
        <v>1.0283317035902429E-2</v>
      </c>
      <c r="N56" s="98">
        <v>4.8331658710201184E-3</v>
      </c>
      <c r="O56" s="98">
        <v>8.1426414411665052E-3</v>
      </c>
      <c r="P56" s="98">
        <v>6.1722528732271213E-3</v>
      </c>
      <c r="Q56" s="98">
        <v>7.1862420387031525E-3</v>
      </c>
      <c r="R56" s="98">
        <v>5.3541284615887868E-3</v>
      </c>
      <c r="S56" s="98">
        <v>4.9645850953053223E-3</v>
      </c>
      <c r="T56" s="98">
        <v>6.0035549265589905E-3</v>
      </c>
      <c r="U56" s="98">
        <v>2.5168529771518559E-3</v>
      </c>
      <c r="V56" s="98">
        <v>7.1199086457686758E-4</v>
      </c>
      <c r="W56" s="98">
        <v>4.8965183649590707E-4</v>
      </c>
      <c r="X56" s="98">
        <v>1.1007667217099032E-3</v>
      </c>
      <c r="Y56" s="98">
        <v>7.9095207027537258E-4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4.2989850044914562E-4</v>
      </c>
      <c r="F57" s="98">
        <v>1.3633209835006146E-3</v>
      </c>
      <c r="G57" s="98">
        <v>5.02418712913923E-3</v>
      </c>
      <c r="H57" s="98">
        <v>8.7823960572777655E-3</v>
      </c>
      <c r="I57" s="98">
        <v>1.3068792952808123E-2</v>
      </c>
      <c r="J57" s="98">
        <v>1.6738042020989122E-2</v>
      </c>
      <c r="K57" s="98">
        <v>1.79200489601322E-2</v>
      </c>
      <c r="L57" s="98">
        <v>4.8319246429497899E-2</v>
      </c>
      <c r="M57" s="98">
        <v>5.0105154583173016E-2</v>
      </c>
      <c r="N57" s="98">
        <v>5.3552217210765016E-2</v>
      </c>
      <c r="O57" s="98">
        <v>5.618385668146255E-2</v>
      </c>
      <c r="P57" s="98">
        <v>5.6798062598424626E-2</v>
      </c>
      <c r="Q57" s="98">
        <v>5.4647304951056602E-2</v>
      </c>
      <c r="R57" s="98">
        <v>5.0017011325710542E-2</v>
      </c>
      <c r="S57" s="98">
        <v>3.3976898186701097E-2</v>
      </c>
      <c r="T57" s="98">
        <v>1.8324683635006524E-2</v>
      </c>
      <c r="U57" s="98">
        <v>9.0158932323709425E-3</v>
      </c>
      <c r="V57" s="98">
        <v>4.2125659157261179E-3</v>
      </c>
      <c r="W57" s="98">
        <v>2.3617578827449955E-3</v>
      </c>
      <c r="X57" s="98">
        <v>1.7522783434348291E-3</v>
      </c>
      <c r="Y57" s="98">
        <v>1.4757483916352171E-3</v>
      </c>
      <c r="DA57" s="63" t="s">
        <v>1792</v>
      </c>
    </row>
    <row r="58" spans="1:105" ht="12" customHeight="1" x14ac:dyDescent="0.25">
      <c r="A58" s="121" t="s">
        <v>54</v>
      </c>
      <c r="B58" s="122">
        <v>0.31631961065666175</v>
      </c>
      <c r="C58" s="122">
        <v>0.26604003877581572</v>
      </c>
      <c r="D58" s="122">
        <v>0.22027271394867151</v>
      </c>
      <c r="E58" s="122">
        <v>0.17436599861607954</v>
      </c>
      <c r="F58" s="122">
        <v>0.18120604804715518</v>
      </c>
      <c r="G58" s="122">
        <v>0.16926717634774724</v>
      </c>
      <c r="H58" s="122">
        <v>0.14497998488826896</v>
      </c>
      <c r="I58" s="122">
        <v>0.13490117465434553</v>
      </c>
      <c r="J58" s="122">
        <v>0.15311757895490422</v>
      </c>
      <c r="K58" s="122">
        <v>0.16308449498790892</v>
      </c>
      <c r="L58" s="122">
        <v>0.14974552926408852</v>
      </c>
      <c r="M58" s="122">
        <v>0.13439602816211474</v>
      </c>
      <c r="N58" s="122">
        <v>0.11494052024302287</v>
      </c>
      <c r="O58" s="122">
        <v>0.12906277438268629</v>
      </c>
      <c r="P58" s="122">
        <v>0.11762633454456647</v>
      </c>
      <c r="Q58" s="122">
        <v>0.11604314700437983</v>
      </c>
      <c r="R58" s="122">
        <v>0.11015600534573178</v>
      </c>
      <c r="S58" s="122">
        <v>6.12127650545971E-2</v>
      </c>
      <c r="T58" s="122">
        <v>3.666514739505556E-2</v>
      </c>
      <c r="U58" s="122">
        <v>1.7666510911469143E-2</v>
      </c>
      <c r="V58" s="122">
        <v>8.6988410781281122E-3</v>
      </c>
      <c r="W58" s="122">
        <v>6.272512999997224E-3</v>
      </c>
      <c r="X58" s="122">
        <v>4.9364221375665365E-3</v>
      </c>
      <c r="Y58" s="122">
        <v>4.4175800643521607E-3</v>
      </c>
      <c r="DA58" s="130" t="s">
        <v>1793</v>
      </c>
    </row>
    <row r="59" spans="1:105" ht="12" customHeight="1" x14ac:dyDescent="0.25">
      <c r="A59" s="97" t="s">
        <v>50</v>
      </c>
      <c r="B59" s="98">
        <v>0.24996967638944528</v>
      </c>
      <c r="C59" s="98">
        <v>0.22670983538986617</v>
      </c>
      <c r="D59" s="98">
        <v>0.17757011439735138</v>
      </c>
      <c r="E59" s="98">
        <v>0.13586642170434815</v>
      </c>
      <c r="F59" s="98">
        <v>0.14424484981449243</v>
      </c>
      <c r="G59" s="98">
        <v>0.13369387286772219</v>
      </c>
      <c r="H59" s="98">
        <v>0.11374071202039869</v>
      </c>
      <c r="I59" s="98">
        <v>0.10967848485201719</v>
      </c>
      <c r="J59" s="98">
        <v>0.13107020059868002</v>
      </c>
      <c r="K59" s="98">
        <v>0.14157627367876593</v>
      </c>
      <c r="L59" s="98">
        <v>0.12017522434032572</v>
      </c>
      <c r="M59" s="98">
        <v>0.10467826195894821</v>
      </c>
      <c r="N59" s="98">
        <v>9.8428608228080861E-2</v>
      </c>
      <c r="O59" s="98">
        <v>0.10198015978653707</v>
      </c>
      <c r="P59" s="98">
        <v>9.0153192683365344E-2</v>
      </c>
      <c r="Q59" s="98">
        <v>8.5010338886577538E-2</v>
      </c>
      <c r="R59" s="98">
        <v>7.2412694819582929E-2</v>
      </c>
      <c r="S59" s="98">
        <v>4.976021343164732E-2</v>
      </c>
      <c r="T59" s="98">
        <v>2.7581748304210726E-2</v>
      </c>
      <c r="U59" s="98">
        <v>1.2772664592790299E-2</v>
      </c>
      <c r="V59" s="98">
        <v>6.1785390919469278E-3</v>
      </c>
      <c r="W59" s="98">
        <v>4.7673767509821448E-3</v>
      </c>
      <c r="X59" s="98">
        <v>3.3283565795150295E-3</v>
      </c>
      <c r="Y59" s="98">
        <v>3.1762001227059727E-3</v>
      </c>
      <c r="DA59" s="63" t="s">
        <v>1794</v>
      </c>
    </row>
    <row r="60" spans="1:105" ht="12" customHeight="1" x14ac:dyDescent="0.25">
      <c r="A60" s="109" t="s">
        <v>120</v>
      </c>
      <c r="B60" s="33">
        <v>6.6349934267216484E-2</v>
      </c>
      <c r="C60" s="33">
        <v>3.933020338594953E-2</v>
      </c>
      <c r="D60" s="33">
        <v>4.2702599551320129E-2</v>
      </c>
      <c r="E60" s="33">
        <v>3.8499576911731392E-2</v>
      </c>
      <c r="F60" s="33">
        <v>3.6961198232662737E-2</v>
      </c>
      <c r="G60" s="33">
        <v>3.5573303480025055E-2</v>
      </c>
      <c r="H60" s="33">
        <v>3.1239272867870264E-2</v>
      </c>
      <c r="I60" s="33">
        <v>2.5222689802328346E-2</v>
      </c>
      <c r="J60" s="33">
        <v>2.2047378356224202E-2</v>
      </c>
      <c r="K60" s="33">
        <v>2.1508221309142983E-2</v>
      </c>
      <c r="L60" s="33">
        <v>2.9570304923762804E-2</v>
      </c>
      <c r="M60" s="33">
        <v>2.9717766203166525E-2</v>
      </c>
      <c r="N60" s="33">
        <v>1.6511912014942016E-2</v>
      </c>
      <c r="O60" s="33">
        <v>2.7082614596149225E-2</v>
      </c>
      <c r="P60" s="33">
        <v>2.7473141861201127E-2</v>
      </c>
      <c r="Q60" s="33">
        <v>3.1032808117802287E-2</v>
      </c>
      <c r="R60" s="33">
        <v>3.7743310526148849E-2</v>
      </c>
      <c r="S60" s="33">
        <v>1.1452551622949782E-2</v>
      </c>
      <c r="T60" s="33">
        <v>9.0833990908448323E-3</v>
      </c>
      <c r="U60" s="33">
        <v>4.8938463186788449E-3</v>
      </c>
      <c r="V60" s="33">
        <v>2.520301986181184E-3</v>
      </c>
      <c r="W60" s="33">
        <v>1.5051362490150794E-3</v>
      </c>
      <c r="X60" s="33">
        <v>1.608065558051507E-3</v>
      </c>
      <c r="Y60" s="33">
        <v>1.2413799416461878E-3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1797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1798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1800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1801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1802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1811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1812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1.9499646836947035</v>
      </c>
      <c r="M81" s="117">
        <f t="shared" si="28"/>
        <v>3.4167270615601457</v>
      </c>
      <c r="N81" s="117">
        <f t="shared" si="28"/>
        <v>5.2606643290312718</v>
      </c>
      <c r="O81" s="117">
        <f t="shared" si="28"/>
        <v>4.9133663475223077</v>
      </c>
      <c r="P81" s="117">
        <f t="shared" si="28"/>
        <v>5.2758145428870424</v>
      </c>
      <c r="Q81" s="117">
        <f t="shared" si="28"/>
        <v>5.2103671232938922</v>
      </c>
      <c r="R81" s="117">
        <f t="shared" ref="R81:V81" si="29">R82+R85+R87+R100</f>
        <v>4.9855232551447566</v>
      </c>
      <c r="S81" s="117">
        <f t="shared" si="29"/>
        <v>5.3230901624604545</v>
      </c>
      <c r="T81" s="117">
        <f t="shared" si="29"/>
        <v>4.6850215293415545</v>
      </c>
      <c r="U81" s="117">
        <f t="shared" si="29"/>
        <v>4.2800126218269625</v>
      </c>
      <c r="V81" s="117">
        <f t="shared" si="29"/>
        <v>3.5972862366095639</v>
      </c>
      <c r="W81" s="117">
        <f t="shared" ref="W81:Y81" si="30">W82+W85+W87+W100</f>
        <v>3.366905713464615</v>
      </c>
      <c r="X81" s="117">
        <f t="shared" si="30"/>
        <v>2.646441914071394</v>
      </c>
      <c r="Y81" s="117">
        <f t="shared" si="30"/>
        <v>2.0003467875548098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0.57841348517735636</v>
      </c>
      <c r="M82" s="122">
        <f t="shared" si="31"/>
        <v>0.56159825242232608</v>
      </c>
      <c r="N82" s="122">
        <f t="shared" si="31"/>
        <v>0.74966756720947481</v>
      </c>
      <c r="O82" s="122">
        <f t="shared" si="31"/>
        <v>0.67597175408973842</v>
      </c>
      <c r="P82" s="122">
        <f t="shared" si="31"/>
        <v>0.84706898780897943</v>
      </c>
      <c r="Q82" s="122">
        <f t="shared" si="31"/>
        <v>0.90370818277554721</v>
      </c>
      <c r="R82" s="122">
        <f t="shared" ref="R82:V82" si="32">SUM(R83:R84)</f>
        <v>0.85793252232652961</v>
      </c>
      <c r="S82" s="122">
        <f t="shared" si="32"/>
        <v>1.0694964266913494</v>
      </c>
      <c r="T82" s="122">
        <f t="shared" si="32"/>
        <v>1.0702239139833083</v>
      </c>
      <c r="U82" s="122">
        <f t="shared" si="32"/>
        <v>1.3373973804856552</v>
      </c>
      <c r="V82" s="122">
        <f t="shared" si="32"/>
        <v>1.1496160939514211</v>
      </c>
      <c r="W82" s="122">
        <f t="shared" ref="W82:Y82" si="33">SUM(W83:W84)</f>
        <v>1.2503393091015229</v>
      </c>
      <c r="X82" s="122">
        <f t="shared" si="33"/>
        <v>0.90831664612339125</v>
      </c>
      <c r="Y82" s="122">
        <f t="shared" si="33"/>
        <v>0.69775459406058316</v>
      </c>
      <c r="DA82" s="130" t="s">
        <v>1815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0.57307344342036137</v>
      </c>
      <c r="M83" s="98">
        <v>0.55656623549721784</v>
      </c>
      <c r="N83" s="98">
        <v>0.74469000029777721</v>
      </c>
      <c r="O83" s="98">
        <v>0.67050585185925371</v>
      </c>
      <c r="P83" s="98">
        <v>0.84036725399653112</v>
      </c>
      <c r="Q83" s="98">
        <v>0.89644252434227145</v>
      </c>
      <c r="R83" s="98">
        <v>0.85107584485408361</v>
      </c>
      <c r="S83" s="98">
        <v>1.0609912235794567</v>
      </c>
      <c r="T83" s="98">
        <v>1.0519155119274408</v>
      </c>
      <c r="U83" s="98">
        <v>1.3207011026049829</v>
      </c>
      <c r="V83" s="98">
        <v>1.1382009040667125</v>
      </c>
      <c r="W83" s="98">
        <v>1.2372566027373659</v>
      </c>
      <c r="X83" s="98">
        <v>0.90116511470932326</v>
      </c>
      <c r="Y83" s="98">
        <v>0.69225465197047176</v>
      </c>
      <c r="DA83" s="63" t="s">
        <v>1816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5.3400417569949747E-3</v>
      </c>
      <c r="M84" s="98">
        <v>5.0320169251082646E-3</v>
      </c>
      <c r="N84" s="98">
        <v>4.9775669116976385E-3</v>
      </c>
      <c r="O84" s="98">
        <v>5.465902230484718E-3</v>
      </c>
      <c r="P84" s="98">
        <v>6.7017338124482836E-3</v>
      </c>
      <c r="Q84" s="98">
        <v>7.2656584332757863E-3</v>
      </c>
      <c r="R84" s="98">
        <v>6.8566774724460253E-3</v>
      </c>
      <c r="S84" s="98">
        <v>8.5052031118927254E-3</v>
      </c>
      <c r="T84" s="98">
        <v>1.8308402055867531E-2</v>
      </c>
      <c r="U84" s="98">
        <v>1.6696277880672232E-2</v>
      </c>
      <c r="V84" s="98">
        <v>1.1415189884708509E-2</v>
      </c>
      <c r="W84" s="98">
        <v>1.3082706364156914E-2</v>
      </c>
      <c r="X84" s="98">
        <v>7.1515314140679588E-3</v>
      </c>
      <c r="Y84" s="98">
        <v>5.4999420901113531E-3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0.16023057928773171</v>
      </c>
      <c r="M85" s="122">
        <f t="shared" si="34"/>
        <v>1.3039911754315785</v>
      </c>
      <c r="N85" s="122">
        <f t="shared" si="34"/>
        <v>2.9502869334206951</v>
      </c>
      <c r="O85" s="122">
        <f t="shared" si="34"/>
        <v>2.4400888173617359</v>
      </c>
      <c r="P85" s="122">
        <f t="shared" si="34"/>
        <v>2.5691325554229199</v>
      </c>
      <c r="Q85" s="122">
        <f t="shared" si="34"/>
        <v>2.3849729638262516</v>
      </c>
      <c r="R85" s="122">
        <f t="shared" si="34"/>
        <v>2.1364508593353344</v>
      </c>
      <c r="S85" s="122">
        <f t="shared" si="34"/>
        <v>2.4818910939176182</v>
      </c>
      <c r="T85" s="122">
        <f t="shared" si="34"/>
        <v>1.5530437205218548</v>
      </c>
      <c r="U85" s="122">
        <f t="shared" si="34"/>
        <v>0.92370743873971273</v>
      </c>
      <c r="V85" s="122">
        <f t="shared" si="34"/>
        <v>0.70970121642522055</v>
      </c>
      <c r="W85" s="122">
        <f t="shared" si="34"/>
        <v>0.78810524980233121</v>
      </c>
      <c r="X85" s="122">
        <f t="shared" si="34"/>
        <v>0.67700925892866526</v>
      </c>
      <c r="Y85" s="122">
        <f t="shared" si="34"/>
        <v>0.52921320774748715</v>
      </c>
      <c r="DA85" s="130" t="s">
        <v>1818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0.16023057928773171</v>
      </c>
      <c r="M86" s="98">
        <v>1.3039911754315785</v>
      </c>
      <c r="N86" s="98">
        <v>2.9502869334206951</v>
      </c>
      <c r="O86" s="98">
        <v>2.4400888173617359</v>
      </c>
      <c r="P86" s="98">
        <v>2.5691325554229199</v>
      </c>
      <c r="Q86" s="98">
        <v>2.3849729638262516</v>
      </c>
      <c r="R86" s="98">
        <v>2.1364508593353344</v>
      </c>
      <c r="S86" s="98">
        <v>2.4818910939176182</v>
      </c>
      <c r="T86" s="98">
        <v>1.5530437205218548</v>
      </c>
      <c r="U86" s="98">
        <v>0.92370743873971273</v>
      </c>
      <c r="V86" s="98">
        <v>0.70970121642522055</v>
      </c>
      <c r="W86" s="98">
        <v>0.78810524980233121</v>
      </c>
      <c r="X86" s="98">
        <v>0.67700925892866526</v>
      </c>
      <c r="Y86" s="98">
        <v>0.52921320774748715</v>
      </c>
      <c r="DA86" s="63" t="s">
        <v>1819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0.68692812096220301</v>
      </c>
      <c r="M87" s="122">
        <v>0.90071033932593614</v>
      </c>
      <c r="N87" s="122">
        <v>0.91953149702818193</v>
      </c>
      <c r="O87" s="122">
        <v>1.0246369629967096</v>
      </c>
      <c r="P87" s="122">
        <v>1.0877650743347631</v>
      </c>
      <c r="Q87" s="122">
        <v>1.1143151196106893</v>
      </c>
      <c r="R87" s="122">
        <v>1.1140205512803976</v>
      </c>
      <c r="S87" s="122">
        <v>1.1363620874415288</v>
      </c>
      <c r="T87" s="122">
        <v>1.3799728107388227</v>
      </c>
      <c r="U87" s="122">
        <v>1.3846578031750454</v>
      </c>
      <c r="V87" s="122">
        <v>1.190337618765636</v>
      </c>
      <c r="W87" s="122">
        <v>0.88382970239102687</v>
      </c>
      <c r="X87" s="122">
        <v>0.76614823189372505</v>
      </c>
      <c r="Y87" s="122">
        <v>0.54165313064106058</v>
      </c>
      <c r="DA87" s="130" t="s">
        <v>1820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2.3898808047388191E-2</v>
      </c>
      <c r="M96" s="101">
        <v>0.15760554219336007</v>
      </c>
      <c r="N96" s="101">
        <v>0.22278979177935862</v>
      </c>
      <c r="O96" s="101">
        <v>0.27563652012941942</v>
      </c>
      <c r="P96" s="101">
        <v>0.34868711059982521</v>
      </c>
      <c r="Q96" s="101">
        <v>0.40069526570792269</v>
      </c>
      <c r="R96" s="101">
        <v>0.45958393640632272</v>
      </c>
      <c r="S96" s="101">
        <v>0.54329763180972357</v>
      </c>
      <c r="T96" s="101">
        <v>0.83258707389117004</v>
      </c>
      <c r="U96" s="101">
        <v>0.87317029982046113</v>
      </c>
      <c r="V96" s="101">
        <v>0.7622040666816472</v>
      </c>
      <c r="W96" s="101">
        <v>0.57974625504733168</v>
      </c>
      <c r="X96" s="101">
        <v>0.50007191687317432</v>
      </c>
      <c r="Y96" s="101">
        <v>0.35459672151027338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0.66302931291481482</v>
      </c>
      <c r="M97" s="104">
        <v>0.74310479713257604</v>
      </c>
      <c r="N97" s="104">
        <v>0.69674170524882328</v>
      </c>
      <c r="O97" s="104">
        <v>0.74900044286729028</v>
      </c>
      <c r="P97" s="104">
        <v>0.73907796373493795</v>
      </c>
      <c r="Q97" s="104">
        <v>0.71361985390276661</v>
      </c>
      <c r="R97" s="104">
        <v>0.65443661487407478</v>
      </c>
      <c r="S97" s="104">
        <v>0.59306445563180532</v>
      </c>
      <c r="T97" s="104">
        <v>0.54738573684765257</v>
      </c>
      <c r="U97" s="104">
        <v>0.51148750335458437</v>
      </c>
      <c r="V97" s="104">
        <v>0.42813355208398873</v>
      </c>
      <c r="W97" s="104">
        <v>0.30408344734369525</v>
      </c>
      <c r="X97" s="104">
        <v>0.26607631502055074</v>
      </c>
      <c r="Y97" s="104">
        <v>0.18705640913078717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6.6053491100840772E-2</v>
      </c>
      <c r="M98" s="98">
        <v>0.12654041433630883</v>
      </c>
      <c r="N98" s="98">
        <v>5.7676563087851775E-2</v>
      </c>
      <c r="O98" s="98">
        <v>9.4810726893864397E-2</v>
      </c>
      <c r="P98" s="98">
        <v>7.2443278249978968E-2</v>
      </c>
      <c r="Q98" s="98">
        <v>8.2936290143901262E-2</v>
      </c>
      <c r="R98" s="98">
        <v>6.328093876093227E-2</v>
      </c>
      <c r="S98" s="98">
        <v>7.5608803487603696E-2</v>
      </c>
      <c r="T98" s="98">
        <v>0.13508007695927415</v>
      </c>
      <c r="U98" s="98">
        <v>0.11162465749319769</v>
      </c>
      <c r="V98" s="98">
        <v>6.1899413795344721E-2</v>
      </c>
      <c r="W98" s="98">
        <v>5.221803707658175E-2</v>
      </c>
      <c r="X98" s="98">
        <v>0.10265801847576676</v>
      </c>
      <c r="Y98" s="98">
        <v>6.5272256544900875E-2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0.59697582181397402</v>
      </c>
      <c r="M99" s="98">
        <v>0.61656438279626724</v>
      </c>
      <c r="N99" s="98">
        <v>0.63906514216097154</v>
      </c>
      <c r="O99" s="98">
        <v>0.6541897159734259</v>
      </c>
      <c r="P99" s="98">
        <v>0.66663468548495897</v>
      </c>
      <c r="Q99" s="98">
        <v>0.63068356375886536</v>
      </c>
      <c r="R99" s="98">
        <v>0.59115567611314257</v>
      </c>
      <c r="S99" s="98">
        <v>0.51745565214420164</v>
      </c>
      <c r="T99" s="98">
        <v>0.41230565988837842</v>
      </c>
      <c r="U99" s="98">
        <v>0.39986284586138671</v>
      </c>
      <c r="V99" s="98">
        <v>0.36623413828864404</v>
      </c>
      <c r="W99" s="98">
        <v>0.25186541026711351</v>
      </c>
      <c r="X99" s="98">
        <v>0.16341829654478396</v>
      </c>
      <c r="Y99" s="98">
        <v>0.12178415258588629</v>
      </c>
      <c r="DA99" s="63" t="s">
        <v>1832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0.52439249826741252</v>
      </c>
      <c r="M100" s="122">
        <v>0.65042729438030511</v>
      </c>
      <c r="N100" s="122">
        <v>0.64117833137291969</v>
      </c>
      <c r="O100" s="122">
        <v>0.77266881307412405</v>
      </c>
      <c r="P100" s="122">
        <v>0.7718479253203796</v>
      </c>
      <c r="Q100" s="122">
        <v>0.80737085708140366</v>
      </c>
      <c r="R100" s="122">
        <v>0.87711932220249511</v>
      </c>
      <c r="S100" s="122">
        <v>0.6353405544099584</v>
      </c>
      <c r="T100" s="122">
        <v>0.68178108409756921</v>
      </c>
      <c r="U100" s="122">
        <v>0.63424999942654869</v>
      </c>
      <c r="V100" s="122">
        <v>0.54763130746728628</v>
      </c>
      <c r="W100" s="122">
        <v>0.44463145216973421</v>
      </c>
      <c r="X100" s="122">
        <v>0.29496777712561245</v>
      </c>
      <c r="Y100" s="122">
        <v>0.231725855105679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0.30439433756904438</v>
      </c>
      <c r="M102" s="98">
        <v>0.38188456496545631</v>
      </c>
      <c r="N102" s="98">
        <v>0.46778494932687675</v>
      </c>
      <c r="O102" s="98">
        <v>0.51745689819192264</v>
      </c>
      <c r="P102" s="98">
        <v>0.51536472203635875</v>
      </c>
      <c r="Q102" s="98">
        <v>0.53327598173855684</v>
      </c>
      <c r="R102" s="98">
        <v>0.53801811710499059</v>
      </c>
      <c r="S102" s="98">
        <v>0.519525474726938</v>
      </c>
      <c r="T102" s="98">
        <v>0.53478723150245489</v>
      </c>
      <c r="U102" s="98">
        <v>0.48308960612530055</v>
      </c>
      <c r="V102" s="98">
        <v>0.42251050886300068</v>
      </c>
      <c r="W102" s="98">
        <v>0.35299315682272325</v>
      </c>
      <c r="X102" s="98">
        <v>0.21472942902386308</v>
      </c>
      <c r="Y102" s="98">
        <v>0.17608282478012635</v>
      </c>
      <c r="DA102" s="63" t="s">
        <v>1835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0.21999816069836811</v>
      </c>
      <c r="M103" s="33">
        <v>0.26854272941484886</v>
      </c>
      <c r="N103" s="33">
        <v>0.1733933820460429</v>
      </c>
      <c r="O103" s="33">
        <v>0.25521191488220141</v>
      </c>
      <c r="P103" s="33">
        <v>0.25648320328402086</v>
      </c>
      <c r="Q103" s="33">
        <v>0.27409487534284682</v>
      </c>
      <c r="R103" s="33">
        <v>0.33910120509750452</v>
      </c>
      <c r="S103" s="33">
        <v>0.11581507968302046</v>
      </c>
      <c r="T103" s="33">
        <v>0.1469938525951143</v>
      </c>
      <c r="U103" s="33">
        <v>0.15116039330124817</v>
      </c>
      <c r="V103" s="33">
        <v>0.1251207986042856</v>
      </c>
      <c r="W103" s="33">
        <v>9.163829534701097E-2</v>
      </c>
      <c r="X103" s="33">
        <v>8.0238348101749388E-2</v>
      </c>
      <c r="Y103" s="33">
        <v>5.5643030325552637E-2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15.735242926036612</v>
      </c>
      <c r="C143" s="117">
        <f t="shared" si="49"/>
        <v>16.680129226660181</v>
      </c>
      <c r="D143" s="117">
        <f t="shared" si="49"/>
        <v>15.28129480056058</v>
      </c>
      <c r="E143" s="117">
        <f t="shared" si="49"/>
        <v>22.263883164377305</v>
      </c>
      <c r="F143" s="117">
        <f t="shared" si="49"/>
        <v>17.794340707900957</v>
      </c>
      <c r="G143" s="117">
        <f t="shared" si="49"/>
        <v>19.312499280064319</v>
      </c>
      <c r="H143" s="117">
        <f t="shared" si="49"/>
        <v>25.052921294464156</v>
      </c>
      <c r="I143" s="117">
        <f t="shared" si="49"/>
        <v>28.275607750164536</v>
      </c>
      <c r="J143" s="117">
        <f t="shared" si="49"/>
        <v>28.733846435779249</v>
      </c>
      <c r="K143" s="117">
        <f t="shared" si="49"/>
        <v>30.7170803094535</v>
      </c>
      <c r="L143" s="117">
        <f t="shared" si="49"/>
        <v>31.756879957968899</v>
      </c>
      <c r="M143" s="117">
        <f t="shared" si="49"/>
        <v>32.986232554486755</v>
      </c>
      <c r="N143" s="117">
        <f t="shared" si="49"/>
        <v>47.607612254441236</v>
      </c>
      <c r="O143" s="117">
        <f t="shared" si="49"/>
        <v>41.069887112771632</v>
      </c>
      <c r="P143" s="117">
        <f t="shared" si="49"/>
        <v>42.868839057385337</v>
      </c>
      <c r="Q143" s="117">
        <f t="shared" si="49"/>
        <v>47.685392168443286</v>
      </c>
      <c r="R143" s="117">
        <f t="shared" ref="R143:V143" si="50">R144+R146+R148+R157</f>
        <v>48.261147695127825</v>
      </c>
      <c r="S143" s="117">
        <f t="shared" si="50"/>
        <v>62.052314000910968</v>
      </c>
      <c r="T143" s="117">
        <f t="shared" si="50"/>
        <v>62.71076683047832</v>
      </c>
      <c r="U143" s="117">
        <f t="shared" si="50"/>
        <v>72.738572024189125</v>
      </c>
      <c r="V143" s="117">
        <f t="shared" si="50"/>
        <v>80.280824804368322</v>
      </c>
      <c r="W143" s="117">
        <f t="shared" ref="W143:Y143" si="51">W144+W146+W148+W157</f>
        <v>98.257647809650436</v>
      </c>
      <c r="X143" s="117">
        <f t="shared" si="51"/>
        <v>93.96242825290075</v>
      </c>
      <c r="Y143" s="117">
        <f t="shared" si="51"/>
        <v>86.999452412330541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0.57427111585025048</v>
      </c>
      <c r="C144" s="122">
        <f t="shared" si="52"/>
        <v>0.58875216855002721</v>
      </c>
      <c r="D144" s="122">
        <f t="shared" si="52"/>
        <v>0.90169127451963615</v>
      </c>
      <c r="E144" s="122">
        <f t="shared" si="52"/>
        <v>1.6316606212474658</v>
      </c>
      <c r="F144" s="122">
        <f t="shared" si="52"/>
        <v>1.783167125436764</v>
      </c>
      <c r="G144" s="122">
        <f t="shared" si="52"/>
        <v>1.8433684702581199</v>
      </c>
      <c r="H144" s="122">
        <f t="shared" si="52"/>
        <v>2.3767793082294033</v>
      </c>
      <c r="I144" s="122">
        <f t="shared" si="52"/>
        <v>2.8044812187958281</v>
      </c>
      <c r="J144" s="122">
        <f t="shared" si="52"/>
        <v>2.8171656690042899</v>
      </c>
      <c r="K144" s="122">
        <f t="shared" si="52"/>
        <v>2.6280321418543076</v>
      </c>
      <c r="L144" s="122">
        <f t="shared" si="52"/>
        <v>3.9303869521631296</v>
      </c>
      <c r="M144" s="122">
        <f t="shared" si="52"/>
        <v>3.8697736789336923</v>
      </c>
      <c r="N144" s="122">
        <f t="shared" si="52"/>
        <v>4.8390405153674569</v>
      </c>
      <c r="O144" s="122">
        <f t="shared" si="52"/>
        <v>4.960876313772947</v>
      </c>
      <c r="P144" s="122">
        <f t="shared" si="52"/>
        <v>5.024094453398714</v>
      </c>
      <c r="Q144" s="122">
        <f t="shared" si="52"/>
        <v>7.181365971834623</v>
      </c>
      <c r="R144" s="122">
        <f t="shared" si="52"/>
        <v>6.2726322537953809</v>
      </c>
      <c r="S144" s="122">
        <f t="shared" si="52"/>
        <v>8.836435029996915</v>
      </c>
      <c r="T144" s="122">
        <f t="shared" si="52"/>
        <v>9.462495228300055</v>
      </c>
      <c r="U144" s="122">
        <f t="shared" si="52"/>
        <v>11.882190125145852</v>
      </c>
      <c r="V144" s="122">
        <f t="shared" si="52"/>
        <v>12.998493180159086</v>
      </c>
      <c r="W144" s="122">
        <f t="shared" si="52"/>
        <v>15.323788861317782</v>
      </c>
      <c r="X144" s="122">
        <f t="shared" si="52"/>
        <v>16.79276546541945</v>
      </c>
      <c r="Y144" s="122">
        <f t="shared" si="52"/>
        <v>18.08560667422832</v>
      </c>
      <c r="DA144" s="130" t="s">
        <v>1874</v>
      </c>
    </row>
    <row r="145" spans="1:105" ht="12" customHeight="1" x14ac:dyDescent="0.25">
      <c r="A145" s="97" t="s">
        <v>53</v>
      </c>
      <c r="B145" s="98">
        <v>0.57427111585025048</v>
      </c>
      <c r="C145" s="98">
        <v>0.58875216855002721</v>
      </c>
      <c r="D145" s="98">
        <v>0.90169127451963615</v>
      </c>
      <c r="E145" s="98">
        <v>1.6316606212474658</v>
      </c>
      <c r="F145" s="98">
        <v>1.783167125436764</v>
      </c>
      <c r="G145" s="98">
        <v>1.8433684702581199</v>
      </c>
      <c r="H145" s="98">
        <v>2.3767793082294033</v>
      </c>
      <c r="I145" s="98">
        <v>2.8044812187958281</v>
      </c>
      <c r="J145" s="98">
        <v>2.8171656690042899</v>
      </c>
      <c r="K145" s="98">
        <v>2.6280321418543076</v>
      </c>
      <c r="L145" s="98">
        <v>3.9303869521631296</v>
      </c>
      <c r="M145" s="98">
        <v>3.8697736789336923</v>
      </c>
      <c r="N145" s="98">
        <v>4.8390405153674569</v>
      </c>
      <c r="O145" s="98">
        <v>4.960876313772947</v>
      </c>
      <c r="P145" s="98">
        <v>5.024094453398714</v>
      </c>
      <c r="Q145" s="98">
        <v>7.181365971834623</v>
      </c>
      <c r="R145" s="98">
        <v>6.2726322537953809</v>
      </c>
      <c r="S145" s="98">
        <v>8.836435029996915</v>
      </c>
      <c r="T145" s="98">
        <v>9.462495228300055</v>
      </c>
      <c r="U145" s="98">
        <v>11.882190125145852</v>
      </c>
      <c r="V145" s="98">
        <v>12.998493180159086</v>
      </c>
      <c r="W145" s="98">
        <v>15.323788861317782</v>
      </c>
      <c r="X145" s="98">
        <v>16.79276546541945</v>
      </c>
      <c r="Y145" s="98">
        <v>18.08560667422832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11.341791215093906</v>
      </c>
      <c r="C146" s="122">
        <f t="shared" si="53"/>
        <v>12.448183194414538</v>
      </c>
      <c r="D146" s="122">
        <f t="shared" si="53"/>
        <v>9.814277480164634</v>
      </c>
      <c r="E146" s="122">
        <f t="shared" si="53"/>
        <v>15.359806916874033</v>
      </c>
      <c r="F146" s="122">
        <f t="shared" si="53"/>
        <v>8.8494080399550086</v>
      </c>
      <c r="G146" s="122">
        <f t="shared" si="53"/>
        <v>9.3526570275292347</v>
      </c>
      <c r="H146" s="122">
        <f t="shared" si="53"/>
        <v>13.824161452974787</v>
      </c>
      <c r="I146" s="122">
        <f t="shared" si="53"/>
        <v>16.046316506477456</v>
      </c>
      <c r="J146" s="122">
        <f t="shared" si="53"/>
        <v>15.232377250205092</v>
      </c>
      <c r="K146" s="122">
        <f t="shared" si="53"/>
        <v>18.559963593753317</v>
      </c>
      <c r="L146" s="122">
        <f t="shared" si="53"/>
        <v>16.522540193605373</v>
      </c>
      <c r="M146" s="122">
        <f t="shared" si="53"/>
        <v>17.663453201527009</v>
      </c>
      <c r="N146" s="122">
        <f t="shared" si="53"/>
        <v>32.238067684569714</v>
      </c>
      <c r="O146" s="122">
        <f t="shared" si="53"/>
        <v>23.887314228678502</v>
      </c>
      <c r="P146" s="122">
        <f t="shared" si="53"/>
        <v>25.400807277168056</v>
      </c>
      <c r="Q146" s="122">
        <f t="shared" si="53"/>
        <v>26.373159997069941</v>
      </c>
      <c r="R146" s="122">
        <f t="shared" si="53"/>
        <v>26.960461285117407</v>
      </c>
      <c r="S146" s="122">
        <f t="shared" si="53"/>
        <v>38.813810706758026</v>
      </c>
      <c r="T146" s="122">
        <f t="shared" si="53"/>
        <v>35.37180580958082</v>
      </c>
      <c r="U146" s="122">
        <f t="shared" si="53"/>
        <v>41.714999109608939</v>
      </c>
      <c r="V146" s="122">
        <f t="shared" si="53"/>
        <v>47.820943441067222</v>
      </c>
      <c r="W146" s="122">
        <f t="shared" si="53"/>
        <v>65.714541893491415</v>
      </c>
      <c r="X146" s="122">
        <f t="shared" si="53"/>
        <v>58.465094077969681</v>
      </c>
      <c r="Y146" s="122">
        <f t="shared" si="53"/>
        <v>51.020516480171871</v>
      </c>
      <c r="DA146" s="130" t="s">
        <v>1876</v>
      </c>
    </row>
    <row r="147" spans="1:105" ht="12" customHeight="1" x14ac:dyDescent="0.25">
      <c r="A147" s="97" t="s">
        <v>53</v>
      </c>
      <c r="B147" s="98">
        <v>11.341791215093906</v>
      </c>
      <c r="C147" s="98">
        <v>12.448183194414538</v>
      </c>
      <c r="D147" s="98">
        <v>9.814277480164634</v>
      </c>
      <c r="E147" s="98">
        <v>15.359806916874033</v>
      </c>
      <c r="F147" s="98">
        <v>8.8494080399550086</v>
      </c>
      <c r="G147" s="98">
        <v>9.3526570275292347</v>
      </c>
      <c r="H147" s="98">
        <v>13.824161452974787</v>
      </c>
      <c r="I147" s="98">
        <v>16.046316506477456</v>
      </c>
      <c r="J147" s="98">
        <v>15.232377250205092</v>
      </c>
      <c r="K147" s="98">
        <v>18.559963593753317</v>
      </c>
      <c r="L147" s="98">
        <v>16.522540193605373</v>
      </c>
      <c r="M147" s="98">
        <v>17.663453201527009</v>
      </c>
      <c r="N147" s="98">
        <v>32.238067684569714</v>
      </c>
      <c r="O147" s="98">
        <v>23.887314228678502</v>
      </c>
      <c r="P147" s="98">
        <v>25.400807277168056</v>
      </c>
      <c r="Q147" s="98">
        <v>26.373159997069941</v>
      </c>
      <c r="R147" s="98">
        <v>26.960461285117407</v>
      </c>
      <c r="S147" s="98">
        <v>38.813810706758026</v>
      </c>
      <c r="T147" s="98">
        <v>35.37180580958082</v>
      </c>
      <c r="U147" s="98">
        <v>41.714999109608939</v>
      </c>
      <c r="V147" s="98">
        <v>47.820943441067222</v>
      </c>
      <c r="W147" s="98">
        <v>65.714541893491415</v>
      </c>
      <c r="X147" s="98">
        <v>58.465094077969681</v>
      </c>
      <c r="Y147" s="98">
        <v>51.020516480171871</v>
      </c>
      <c r="DA147" s="63" t="s">
        <v>1877</v>
      </c>
    </row>
    <row r="148" spans="1:105" ht="12" customHeight="1" x14ac:dyDescent="0.25">
      <c r="A148" s="121" t="s">
        <v>55</v>
      </c>
      <c r="B148" s="122">
        <v>2.0065666417132575</v>
      </c>
      <c r="C148" s="122">
        <v>1.843723243031699</v>
      </c>
      <c r="D148" s="122">
        <v>2.5172597204269311</v>
      </c>
      <c r="E148" s="122">
        <v>2.9428715971952051</v>
      </c>
      <c r="F148" s="122">
        <v>4.1312734074847413</v>
      </c>
      <c r="G148" s="122">
        <v>4.7947500801272698</v>
      </c>
      <c r="H148" s="122">
        <v>5.5338368192682861</v>
      </c>
      <c r="I148" s="122">
        <v>6.0280630427628772</v>
      </c>
      <c r="J148" s="122">
        <v>6.5474861733046961</v>
      </c>
      <c r="K148" s="122">
        <v>4.8283524804356261</v>
      </c>
      <c r="L148" s="122">
        <v>6.4907919040641175</v>
      </c>
      <c r="M148" s="122">
        <v>6.7437007575651755</v>
      </c>
      <c r="N148" s="122">
        <v>6.1205455205621089</v>
      </c>
      <c r="O148" s="122">
        <v>6.977556415114134</v>
      </c>
      <c r="P148" s="122">
        <v>7.2888046216759035</v>
      </c>
      <c r="Q148" s="122">
        <v>8.2073718150243398</v>
      </c>
      <c r="R148" s="122">
        <v>8.4487677915019095</v>
      </c>
      <c r="S148" s="122">
        <v>9.2026887261648138</v>
      </c>
      <c r="T148" s="122">
        <v>11.941256079885123</v>
      </c>
      <c r="U148" s="122">
        <v>13.084594400024461</v>
      </c>
      <c r="V148" s="122">
        <v>13.277396822949981</v>
      </c>
      <c r="W148" s="122">
        <v>11.423617804130554</v>
      </c>
      <c r="X148" s="122">
        <v>13.39303854527158</v>
      </c>
      <c r="Y148" s="122">
        <v>12.44594292073057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2.0065666417132575</v>
      </c>
      <c r="C153" s="101">
        <v>1.843723243031699</v>
      </c>
      <c r="D153" s="101">
        <v>2.4048399511476592</v>
      </c>
      <c r="E153" s="101">
        <v>2.7815407875295355</v>
      </c>
      <c r="F153" s="101">
        <v>3.9155007747762292</v>
      </c>
      <c r="G153" s="101">
        <v>4.5061735405423331</v>
      </c>
      <c r="H153" s="101">
        <v>5.1718946003656816</v>
      </c>
      <c r="I153" s="101">
        <v>5.5366450278128605</v>
      </c>
      <c r="J153" s="101">
        <v>5.9238128265637293</v>
      </c>
      <c r="K153" s="101">
        <v>3.764307805687142</v>
      </c>
      <c r="L153" s="101">
        <v>4.2945940397847409</v>
      </c>
      <c r="M153" s="101">
        <v>4.1818592684267237</v>
      </c>
      <c r="N153" s="101">
        <v>3.5631019178549042</v>
      </c>
      <c r="O153" s="101">
        <v>4.1480575394378771</v>
      </c>
      <c r="P153" s="101">
        <v>4.2918125460027703</v>
      </c>
      <c r="Q153" s="101">
        <v>4.9440307628766282</v>
      </c>
      <c r="R153" s="101">
        <v>5.0468932554429413</v>
      </c>
      <c r="S153" s="101">
        <v>5.6028795010711629</v>
      </c>
      <c r="T153" s="101">
        <v>7.4641342983520929</v>
      </c>
      <c r="U153" s="101">
        <v>8.6834269059225093</v>
      </c>
      <c r="V153" s="101">
        <v>9.1920943335329603</v>
      </c>
      <c r="W153" s="101">
        <v>8.4655309368029332</v>
      </c>
      <c r="X153" s="101">
        <v>9.8025730920881973</v>
      </c>
      <c r="Y153" s="101">
        <v>9.4447995420705482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0.11241976927927202</v>
      </c>
      <c r="E154" s="104">
        <v>0.16133080966566973</v>
      </c>
      <c r="F154" s="104">
        <v>0.2157726327085123</v>
      </c>
      <c r="G154" s="104">
        <v>0.28857653958493634</v>
      </c>
      <c r="H154" s="104">
        <v>0.3619422189026047</v>
      </c>
      <c r="I154" s="104">
        <v>0.49141801495001702</v>
      </c>
      <c r="J154" s="104">
        <v>0.62367334674096631</v>
      </c>
      <c r="K154" s="104">
        <v>1.0640446747484846</v>
      </c>
      <c r="L154" s="104">
        <v>2.1961978642793771</v>
      </c>
      <c r="M154" s="104">
        <v>2.5618414891384522</v>
      </c>
      <c r="N154" s="104">
        <v>2.5574436027072043</v>
      </c>
      <c r="O154" s="104">
        <v>2.8294988756762569</v>
      </c>
      <c r="P154" s="104">
        <v>2.9969920756731332</v>
      </c>
      <c r="Q154" s="104">
        <v>3.263341052147712</v>
      </c>
      <c r="R154" s="104">
        <v>3.4018745360589686</v>
      </c>
      <c r="S154" s="104">
        <v>3.5998092250936504</v>
      </c>
      <c r="T154" s="104">
        <v>4.4771217815330306</v>
      </c>
      <c r="U154" s="104">
        <v>4.4011674941019514</v>
      </c>
      <c r="V154" s="104">
        <v>4.0853024894170202</v>
      </c>
      <c r="W154" s="104">
        <v>2.9580868673276206</v>
      </c>
      <c r="X154" s="104">
        <v>3.5904654531833819</v>
      </c>
      <c r="Y154" s="104">
        <v>3.0011433786600206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1.9672520024275619E-2</v>
      </c>
      <c r="E155" s="98">
        <v>2.8068974503054588E-2</v>
      </c>
      <c r="F155" s="98">
        <v>3.7293775145355194E-2</v>
      </c>
      <c r="G155" s="98">
        <v>4.9727156692478208E-2</v>
      </c>
      <c r="H155" s="98">
        <v>6.2023073141772432E-2</v>
      </c>
      <c r="I155" s="98">
        <v>8.3432572289736898E-2</v>
      </c>
      <c r="J155" s="98">
        <v>0.10615089537056668</v>
      </c>
      <c r="K155" s="98">
        <v>0.47538412933743951</v>
      </c>
      <c r="L155" s="98">
        <v>0.21879354842717411</v>
      </c>
      <c r="M155" s="98">
        <v>0.43624598407980708</v>
      </c>
      <c r="N155" s="98">
        <v>0.21170622654558593</v>
      </c>
      <c r="O155" s="98">
        <v>0.35816647066491869</v>
      </c>
      <c r="P155" s="98">
        <v>0.2937605252817897</v>
      </c>
      <c r="Q155" s="98">
        <v>0.37926271089467717</v>
      </c>
      <c r="R155" s="98">
        <v>0.3289452474020641</v>
      </c>
      <c r="S155" s="98">
        <v>0.45893370561722818</v>
      </c>
      <c r="T155" s="98">
        <v>1.1048332356782635</v>
      </c>
      <c r="U155" s="98">
        <v>0.96049035582937914</v>
      </c>
      <c r="V155" s="98">
        <v>0.59065174415942057</v>
      </c>
      <c r="W155" s="98">
        <v>0.50797072666463239</v>
      </c>
      <c r="X155" s="98">
        <v>1.3852795157698781</v>
      </c>
      <c r="Y155" s="98">
        <v>1.047231695776663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9.2747249254996403E-2</v>
      </c>
      <c r="E156" s="98">
        <v>0.13326183516261514</v>
      </c>
      <c r="F156" s="98">
        <v>0.1784788575631571</v>
      </c>
      <c r="G156" s="98">
        <v>0.23884938289245813</v>
      </c>
      <c r="H156" s="98">
        <v>0.29991914576083228</v>
      </c>
      <c r="I156" s="98">
        <v>0.40798544266028014</v>
      </c>
      <c r="J156" s="98">
        <v>0.51752245137039965</v>
      </c>
      <c r="K156" s="98">
        <v>0.58866054541104518</v>
      </c>
      <c r="L156" s="98">
        <v>1.977404315852203</v>
      </c>
      <c r="M156" s="98">
        <v>2.1255955050586453</v>
      </c>
      <c r="N156" s="98">
        <v>2.3457373761616185</v>
      </c>
      <c r="O156" s="98">
        <v>2.4713324050113381</v>
      </c>
      <c r="P156" s="98">
        <v>2.7032315503913433</v>
      </c>
      <c r="Q156" s="98">
        <v>2.8840783412530349</v>
      </c>
      <c r="R156" s="98">
        <v>3.0729292886569044</v>
      </c>
      <c r="S156" s="98">
        <v>3.1408755194764222</v>
      </c>
      <c r="T156" s="98">
        <v>3.3722885458547669</v>
      </c>
      <c r="U156" s="98">
        <v>3.4406771382725725</v>
      </c>
      <c r="V156" s="98">
        <v>3.4946507452575997</v>
      </c>
      <c r="W156" s="98">
        <v>2.4501161406629883</v>
      </c>
      <c r="X156" s="98">
        <v>2.2051859374135039</v>
      </c>
      <c r="Y156" s="98">
        <v>1.9539116828833574</v>
      </c>
      <c r="DA156" s="63" t="s">
        <v>1886</v>
      </c>
    </row>
    <row r="157" spans="1:105" ht="12" customHeight="1" x14ac:dyDescent="0.25">
      <c r="A157" s="121" t="s">
        <v>54</v>
      </c>
      <c r="B157" s="122">
        <v>1.8126139533791976</v>
      </c>
      <c r="C157" s="122">
        <v>1.7994706206639188</v>
      </c>
      <c r="D157" s="122">
        <v>2.0480663254493785</v>
      </c>
      <c r="E157" s="122">
        <v>2.3295440290606022</v>
      </c>
      <c r="F157" s="122">
        <v>3.0304921350244451</v>
      </c>
      <c r="G157" s="122">
        <v>3.3217237021496939</v>
      </c>
      <c r="H157" s="122">
        <v>3.3181437139916827</v>
      </c>
      <c r="I157" s="122">
        <v>3.3967469821283722</v>
      </c>
      <c r="J157" s="122">
        <v>4.1368173432651698</v>
      </c>
      <c r="K157" s="122">
        <v>4.7007320934102479</v>
      </c>
      <c r="L157" s="122">
        <v>4.8131609081362807</v>
      </c>
      <c r="M157" s="122">
        <v>4.7093049164608747</v>
      </c>
      <c r="N157" s="122">
        <v>4.4099585339419507</v>
      </c>
      <c r="O157" s="122">
        <v>5.2441401552060478</v>
      </c>
      <c r="P157" s="122">
        <v>5.1551327051426652</v>
      </c>
      <c r="Q157" s="122">
        <v>5.9234943845143846</v>
      </c>
      <c r="R157" s="122">
        <v>6.5792863647131252</v>
      </c>
      <c r="S157" s="122">
        <v>5.1993795379912129</v>
      </c>
      <c r="T157" s="122">
        <v>5.9352097127123224</v>
      </c>
      <c r="U157" s="122">
        <v>6.0567883894098777</v>
      </c>
      <c r="V157" s="122">
        <v>6.1839913601920227</v>
      </c>
      <c r="W157" s="122">
        <v>5.7956992507106868</v>
      </c>
      <c r="X157" s="122">
        <v>5.3115301642400423</v>
      </c>
      <c r="Y157" s="122">
        <v>5.4473863371997799</v>
      </c>
      <c r="DA157" s="130" t="s">
        <v>1887</v>
      </c>
    </row>
    <row r="158" spans="1:105" ht="12" customHeight="1" x14ac:dyDescent="0.25">
      <c r="A158" s="97" t="s">
        <v>50</v>
      </c>
      <c r="B158" s="98">
        <v>1.4325273182117251</v>
      </c>
      <c r="C158" s="98">
        <v>1.5324782556889336</v>
      </c>
      <c r="D158" s="98">
        <v>1.558832284912383</v>
      </c>
      <c r="E158" s="98">
        <v>1.6285763224575882</v>
      </c>
      <c r="F158" s="98">
        <v>2.2166665482109309</v>
      </c>
      <c r="G158" s="98">
        <v>2.4466874506135676</v>
      </c>
      <c r="H158" s="98">
        <v>2.4495746477182858</v>
      </c>
      <c r="I158" s="98">
        <v>2.6444549396302457</v>
      </c>
      <c r="J158" s="98">
        <v>3.4471148440424972</v>
      </c>
      <c r="K158" s="98">
        <v>4.0082691813212126</v>
      </c>
      <c r="L158" s="98">
        <v>3.7289368439917578</v>
      </c>
      <c r="M158" s="98">
        <v>3.5356336237001882</v>
      </c>
      <c r="N158" s="98">
        <v>3.695406456789792</v>
      </c>
      <c r="O158" s="98">
        <v>4.0570816979469999</v>
      </c>
      <c r="P158" s="98">
        <v>3.8156027993120323</v>
      </c>
      <c r="Q158" s="98">
        <v>4.222681700622668</v>
      </c>
      <c r="R158" s="98">
        <v>4.2765029803896715</v>
      </c>
      <c r="S158" s="98">
        <v>4.3105325757049595</v>
      </c>
      <c r="T158" s="98">
        <v>4.5918710615898366</v>
      </c>
      <c r="U158" s="98">
        <v>4.5335672885007119</v>
      </c>
      <c r="V158" s="98">
        <v>4.6086400187006511</v>
      </c>
      <c r="W158" s="98">
        <v>4.4001229193564759</v>
      </c>
      <c r="X158" s="98">
        <v>3.5291338067156723</v>
      </c>
      <c r="Y158" s="98">
        <v>3.6362495135127446</v>
      </c>
      <c r="DA158" s="63" t="s">
        <v>1888</v>
      </c>
    </row>
    <row r="159" spans="1:105" ht="12" customHeight="1" x14ac:dyDescent="0.25">
      <c r="A159" s="109" t="s">
        <v>120</v>
      </c>
      <c r="B159" s="33">
        <v>0.3800866351674726</v>
      </c>
      <c r="C159" s="33">
        <v>0.26699236497498513</v>
      </c>
      <c r="D159" s="33">
        <v>0.48923404053699548</v>
      </c>
      <c r="E159" s="33">
        <v>0.70096770660301422</v>
      </c>
      <c r="F159" s="33">
        <v>0.81382558681351425</v>
      </c>
      <c r="G159" s="33">
        <v>0.8750362515361263</v>
      </c>
      <c r="H159" s="33">
        <v>0.86856906627339669</v>
      </c>
      <c r="I159" s="33">
        <v>0.75229204249812665</v>
      </c>
      <c r="J159" s="33">
        <v>0.68970249922267268</v>
      </c>
      <c r="K159" s="33">
        <v>0.69246291208903499</v>
      </c>
      <c r="L159" s="33">
        <v>1.0842240641445229</v>
      </c>
      <c r="M159" s="33">
        <v>1.1736712927606865</v>
      </c>
      <c r="N159" s="33">
        <v>0.71455207715215863</v>
      </c>
      <c r="O159" s="33">
        <v>1.1870584572590479</v>
      </c>
      <c r="P159" s="33">
        <v>1.3395299058306331</v>
      </c>
      <c r="Q159" s="33">
        <v>1.700812683891717</v>
      </c>
      <c r="R159" s="33">
        <v>2.3027833843234542</v>
      </c>
      <c r="S159" s="33">
        <v>0.88884696228625382</v>
      </c>
      <c r="T159" s="33">
        <v>1.3433386511224861</v>
      </c>
      <c r="U159" s="33">
        <v>1.5232211009091663</v>
      </c>
      <c r="V159" s="33">
        <v>1.5753513414913718</v>
      </c>
      <c r="W159" s="33">
        <v>1.3955763313542104</v>
      </c>
      <c r="X159" s="33">
        <v>1.7823963575243702</v>
      </c>
      <c r="Y159" s="33">
        <v>1.8111368236870355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3.1627748830171809</v>
      </c>
      <c r="C161" s="117">
        <f t="shared" si="54"/>
        <v>3.5325065202046142</v>
      </c>
      <c r="D161" s="117">
        <f t="shared" si="54"/>
        <v>3.4361702981906737</v>
      </c>
      <c r="E161" s="117">
        <f t="shared" si="54"/>
        <v>4.7005637072462809</v>
      </c>
      <c r="F161" s="117">
        <f t="shared" si="54"/>
        <v>3.798222686949722</v>
      </c>
      <c r="G161" s="117">
        <f t="shared" si="54"/>
        <v>4.0590653625758275</v>
      </c>
      <c r="H161" s="117">
        <f t="shared" si="54"/>
        <v>5.163867676328616</v>
      </c>
      <c r="I161" s="117">
        <f t="shared" si="54"/>
        <v>5.5420619295152322</v>
      </c>
      <c r="J161" s="117">
        <f t="shared" si="54"/>
        <v>5.3963100657677128</v>
      </c>
      <c r="K161" s="117">
        <f t="shared" si="54"/>
        <v>4.8977950603358833</v>
      </c>
      <c r="L161" s="117">
        <f t="shared" si="54"/>
        <v>4.5850194471706933</v>
      </c>
      <c r="M161" s="117">
        <f t="shared" si="54"/>
        <v>4.210343642699133</v>
      </c>
      <c r="N161" s="117">
        <f t="shared" si="54"/>
        <v>4.8386980608771166</v>
      </c>
      <c r="O161" s="117">
        <f t="shared" si="54"/>
        <v>3.5943104797488568</v>
      </c>
      <c r="P161" s="117">
        <f t="shared" si="54"/>
        <v>3.2298455815490614</v>
      </c>
      <c r="Q161" s="117">
        <f t="shared" si="54"/>
        <v>3.4816893994672253</v>
      </c>
      <c r="R161" s="117">
        <f t="shared" ref="R161:V161" si="55">R162+R164+R166+R175</f>
        <v>4.7708113652284911</v>
      </c>
      <c r="S161" s="117">
        <f t="shared" si="55"/>
        <v>10.251567209622955</v>
      </c>
      <c r="T161" s="117">
        <f t="shared" si="55"/>
        <v>13.160419156208443</v>
      </c>
      <c r="U161" s="117">
        <f t="shared" si="55"/>
        <v>15.214166178684758</v>
      </c>
      <c r="V161" s="117">
        <f t="shared" si="55"/>
        <v>18.32499264788029</v>
      </c>
      <c r="W161" s="117">
        <f t="shared" ref="W161:Y161" si="56">W162+W164+W166+W175</f>
        <v>25.898893249805742</v>
      </c>
      <c r="X161" s="117">
        <f t="shared" si="56"/>
        <v>27.222509208972863</v>
      </c>
      <c r="Y161" s="117">
        <f t="shared" si="56"/>
        <v>27.267655377004118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0.24340090819810689</v>
      </c>
      <c r="C162" s="122">
        <f t="shared" si="57"/>
        <v>0.15990182424664778</v>
      </c>
      <c r="D162" s="122">
        <f t="shared" si="57"/>
        <v>0.23932669176012647</v>
      </c>
      <c r="E162" s="122">
        <f t="shared" si="57"/>
        <v>0.34190892688646507</v>
      </c>
      <c r="F162" s="122">
        <f t="shared" si="57"/>
        <v>0.4276927634749238</v>
      </c>
      <c r="G162" s="122">
        <f t="shared" si="57"/>
        <v>0.42117320893901811</v>
      </c>
      <c r="H162" s="122">
        <f t="shared" si="57"/>
        <v>0.55510816213250902</v>
      </c>
      <c r="I162" s="122">
        <f t="shared" si="57"/>
        <v>0.57919263234847029</v>
      </c>
      <c r="J162" s="122">
        <f t="shared" si="57"/>
        <v>0.64090219001769233</v>
      </c>
      <c r="K162" s="122">
        <f t="shared" si="57"/>
        <v>0.46298199167922094</v>
      </c>
      <c r="L162" s="122">
        <f t="shared" si="57"/>
        <v>0.71249883536538794</v>
      </c>
      <c r="M162" s="122">
        <f t="shared" si="57"/>
        <v>0.61435945681001014</v>
      </c>
      <c r="N162" s="122">
        <f t="shared" si="57"/>
        <v>0.53552017148325248</v>
      </c>
      <c r="O162" s="122">
        <f t="shared" si="57"/>
        <v>0.50100272563875536</v>
      </c>
      <c r="P162" s="122">
        <f t="shared" si="57"/>
        <v>0.44783068241041207</v>
      </c>
      <c r="Q162" s="122">
        <f t="shared" si="57"/>
        <v>0.56923000803047297</v>
      </c>
      <c r="R162" s="122">
        <f t="shared" si="57"/>
        <v>0.66831163051425968</v>
      </c>
      <c r="S162" s="122">
        <f t="shared" si="57"/>
        <v>2.2488240667983463</v>
      </c>
      <c r="T162" s="122">
        <f t="shared" si="57"/>
        <v>2.5536651585385961</v>
      </c>
      <c r="U162" s="122">
        <f t="shared" si="57"/>
        <v>2.367407474240832</v>
      </c>
      <c r="V162" s="122">
        <f t="shared" si="57"/>
        <v>3.3232192045935514</v>
      </c>
      <c r="W162" s="122">
        <f t="shared" si="57"/>
        <v>4.463712931722287</v>
      </c>
      <c r="X162" s="122">
        <f t="shared" si="57"/>
        <v>5.6898541104615523</v>
      </c>
      <c r="Y162" s="122">
        <f t="shared" si="57"/>
        <v>7.0112635714061016</v>
      </c>
      <c r="DA162" s="130" t="s">
        <v>1891</v>
      </c>
    </row>
    <row r="163" spans="1:105" ht="12" customHeight="1" x14ac:dyDescent="0.25">
      <c r="A163" s="97" t="s">
        <v>53</v>
      </c>
      <c r="B163" s="33">
        <v>0.24340090819810689</v>
      </c>
      <c r="C163" s="33">
        <v>0.15990182424664778</v>
      </c>
      <c r="D163" s="33">
        <v>0.23932669176012647</v>
      </c>
      <c r="E163" s="33">
        <v>0.34190892688646507</v>
      </c>
      <c r="F163" s="33">
        <v>0.4276927634749238</v>
      </c>
      <c r="G163" s="33">
        <v>0.42117320893901811</v>
      </c>
      <c r="H163" s="33">
        <v>0.55510816213250902</v>
      </c>
      <c r="I163" s="33">
        <v>0.57919263234847029</v>
      </c>
      <c r="J163" s="33">
        <v>0.64090219001769233</v>
      </c>
      <c r="K163" s="33">
        <v>0.46298199167922094</v>
      </c>
      <c r="L163" s="33">
        <v>0.71249883536538794</v>
      </c>
      <c r="M163" s="33">
        <v>0.61435945681001014</v>
      </c>
      <c r="N163" s="33">
        <v>0.53552017148325248</v>
      </c>
      <c r="O163" s="33">
        <v>0.50100272563875536</v>
      </c>
      <c r="P163" s="33">
        <v>0.44783068241041207</v>
      </c>
      <c r="Q163" s="33">
        <v>0.56923000803047297</v>
      </c>
      <c r="R163" s="33">
        <v>0.66831163051425968</v>
      </c>
      <c r="S163" s="33">
        <v>2.2488240667983463</v>
      </c>
      <c r="T163" s="33">
        <v>2.5536651585385961</v>
      </c>
      <c r="U163" s="33">
        <v>2.367407474240832</v>
      </c>
      <c r="V163" s="33">
        <v>3.3232192045935514</v>
      </c>
      <c r="W163" s="33">
        <v>4.463712931722287</v>
      </c>
      <c r="X163" s="33">
        <v>5.6898541104615523</v>
      </c>
      <c r="Y163" s="33">
        <v>7.0112635714061016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1.7445206482404136</v>
      </c>
      <c r="C164" s="122">
        <f t="shared" si="58"/>
        <v>2.3217529917999391</v>
      </c>
      <c r="D164" s="122">
        <f t="shared" si="58"/>
        <v>1.9409979933046297</v>
      </c>
      <c r="E164" s="122">
        <f t="shared" si="58"/>
        <v>3.0778710213612825</v>
      </c>
      <c r="F164" s="122">
        <f t="shared" si="58"/>
        <v>1.7020255183326269</v>
      </c>
      <c r="G164" s="122">
        <f t="shared" si="58"/>
        <v>1.7920529109756018</v>
      </c>
      <c r="H164" s="122">
        <f t="shared" si="58"/>
        <v>2.6014829021447166</v>
      </c>
      <c r="I164" s="122">
        <f t="shared" si="58"/>
        <v>2.9335760190921034</v>
      </c>
      <c r="J164" s="122">
        <f t="shared" si="58"/>
        <v>2.5635965348614533</v>
      </c>
      <c r="K164" s="122">
        <f t="shared" si="58"/>
        <v>2.7218506973360888</v>
      </c>
      <c r="L164" s="122">
        <f t="shared" si="58"/>
        <v>2.0608860495288681</v>
      </c>
      <c r="M164" s="122">
        <f t="shared" si="58"/>
        <v>2.017228027543986</v>
      </c>
      <c r="N164" s="122">
        <f t="shared" si="58"/>
        <v>3.1146983277367974</v>
      </c>
      <c r="O164" s="122">
        <f t="shared" si="58"/>
        <v>1.8155462866307712</v>
      </c>
      <c r="P164" s="122">
        <f t="shared" si="58"/>
        <v>1.6069680299575495</v>
      </c>
      <c r="Q164" s="122">
        <f t="shared" si="58"/>
        <v>1.4079140866966473</v>
      </c>
      <c r="R164" s="122">
        <f t="shared" si="58"/>
        <v>1.8996284493574425</v>
      </c>
      <c r="S164" s="122">
        <f t="shared" si="58"/>
        <v>5.000988804604356</v>
      </c>
      <c r="T164" s="122">
        <f t="shared" si="58"/>
        <v>6.3722927009843469</v>
      </c>
      <c r="U164" s="122">
        <f t="shared" si="58"/>
        <v>8.2995109149130695</v>
      </c>
      <c r="V164" s="122">
        <f t="shared" si="58"/>
        <v>10.055257375817947</v>
      </c>
      <c r="W164" s="122">
        <f t="shared" si="58"/>
        <v>16.372811013222385</v>
      </c>
      <c r="X164" s="122">
        <f t="shared" si="58"/>
        <v>15.795162701378633</v>
      </c>
      <c r="Y164" s="122">
        <f t="shared" si="58"/>
        <v>13.768974495306679</v>
      </c>
      <c r="DA164" s="130" t="s">
        <v>1893</v>
      </c>
    </row>
    <row r="165" spans="1:105" ht="12" customHeight="1" x14ac:dyDescent="0.25">
      <c r="A165" s="97" t="s">
        <v>53</v>
      </c>
      <c r="B165" s="98">
        <v>1.7445206482404136</v>
      </c>
      <c r="C165" s="98">
        <v>2.3217529917999391</v>
      </c>
      <c r="D165" s="98">
        <v>1.9409979933046297</v>
      </c>
      <c r="E165" s="98">
        <v>3.0778710213612825</v>
      </c>
      <c r="F165" s="98">
        <v>1.7020255183326269</v>
      </c>
      <c r="G165" s="98">
        <v>1.7920529109756018</v>
      </c>
      <c r="H165" s="98">
        <v>2.6014829021447166</v>
      </c>
      <c r="I165" s="98">
        <v>2.9335760190921034</v>
      </c>
      <c r="J165" s="98">
        <v>2.5635965348614533</v>
      </c>
      <c r="K165" s="98">
        <v>2.7218506973360888</v>
      </c>
      <c r="L165" s="98">
        <v>2.0608860495288681</v>
      </c>
      <c r="M165" s="98">
        <v>2.017228027543986</v>
      </c>
      <c r="N165" s="98">
        <v>3.1146983277367974</v>
      </c>
      <c r="O165" s="98">
        <v>1.8155462866307712</v>
      </c>
      <c r="P165" s="98">
        <v>1.6069680299575495</v>
      </c>
      <c r="Q165" s="98">
        <v>1.4079140866966473</v>
      </c>
      <c r="R165" s="98">
        <v>1.8996284493574425</v>
      </c>
      <c r="S165" s="98">
        <v>5.000988804604356</v>
      </c>
      <c r="T165" s="98">
        <v>6.3722927009843469</v>
      </c>
      <c r="U165" s="98">
        <v>8.2995109149130695</v>
      </c>
      <c r="V165" s="98">
        <v>10.055257375817947</v>
      </c>
      <c r="W165" s="98">
        <v>16.372811013222385</v>
      </c>
      <c r="X165" s="98">
        <v>15.795162701378633</v>
      </c>
      <c r="Y165" s="98">
        <v>13.768974495306679</v>
      </c>
      <c r="DA165" s="63" t="s">
        <v>1894</v>
      </c>
    </row>
    <row r="166" spans="1:105" ht="12" customHeight="1" x14ac:dyDescent="0.25">
      <c r="A166" s="121" t="s">
        <v>55</v>
      </c>
      <c r="B166" s="122">
        <v>0.61726046608287544</v>
      </c>
      <c r="C166" s="122">
        <v>0.53179721840465266</v>
      </c>
      <c r="D166" s="122">
        <v>0.6925246169831798</v>
      </c>
      <c r="E166" s="122">
        <v>0.71563151891205834</v>
      </c>
      <c r="F166" s="122">
        <v>0.96251008590198628</v>
      </c>
      <c r="G166" s="122">
        <v>1.0905212072562334</v>
      </c>
      <c r="H166" s="122">
        <v>1.2551932004098403</v>
      </c>
      <c r="I166" s="122">
        <v>1.2980079926390677</v>
      </c>
      <c r="J166" s="122">
        <v>1.3437031672789683</v>
      </c>
      <c r="K166" s="122">
        <v>0.86812199980834337</v>
      </c>
      <c r="L166" s="122">
        <v>1.0416149170972748</v>
      </c>
      <c r="M166" s="122">
        <v>0.93230374802059202</v>
      </c>
      <c r="N166" s="122">
        <v>0.6890920036943502</v>
      </c>
      <c r="O166" s="122">
        <v>0.73040175092873127</v>
      </c>
      <c r="P166" s="122">
        <v>0.68976991578158575</v>
      </c>
      <c r="Q166" s="122">
        <v>0.87467113518991346</v>
      </c>
      <c r="R166" s="122">
        <v>1.2400683134405983</v>
      </c>
      <c r="S166" s="122">
        <v>1.9025309780143018</v>
      </c>
      <c r="T166" s="122">
        <v>2.8218343152075294</v>
      </c>
      <c r="U166" s="122">
        <v>3.1061897746789073</v>
      </c>
      <c r="V166" s="122">
        <v>3.3690212489675182</v>
      </c>
      <c r="W166" s="122">
        <v>3.3517600076219187</v>
      </c>
      <c r="X166" s="122">
        <v>4.1049086009140039</v>
      </c>
      <c r="Y166" s="122">
        <v>4.5041059715264735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0.61726046608287544</v>
      </c>
      <c r="C171" s="101">
        <v>0.53179721840465266</v>
      </c>
      <c r="D171" s="101">
        <v>0.66546388940554169</v>
      </c>
      <c r="E171" s="101">
        <v>0.68040797974798062</v>
      </c>
      <c r="F171" s="101">
        <v>0.91539548550823358</v>
      </c>
      <c r="G171" s="101">
        <v>1.0266041539579482</v>
      </c>
      <c r="H171" s="101">
        <v>1.1725840325793297</v>
      </c>
      <c r="I171" s="101">
        <v>1.195116265381565</v>
      </c>
      <c r="J171" s="101">
        <v>1.2222495357018504</v>
      </c>
      <c r="K171" s="101">
        <v>0.73974859522025804</v>
      </c>
      <c r="L171" s="101">
        <v>0.81543054833807738</v>
      </c>
      <c r="M171" s="101">
        <v>0.68990514345719045</v>
      </c>
      <c r="N171" s="101">
        <v>0.47165073718638439</v>
      </c>
      <c r="O171" s="101">
        <v>0.48580583033563501</v>
      </c>
      <c r="P171" s="101">
        <v>0.43445933574372203</v>
      </c>
      <c r="Q171" s="101">
        <v>0.55428251287920349</v>
      </c>
      <c r="R171" s="101">
        <v>0.7327164413138616</v>
      </c>
      <c r="S171" s="101">
        <v>1.0913312612345674</v>
      </c>
      <c r="T171" s="101">
        <v>1.6609093358050557</v>
      </c>
      <c r="U171" s="101">
        <v>1.9215998254047779</v>
      </c>
      <c r="V171" s="101">
        <v>2.2088054385450757</v>
      </c>
      <c r="W171" s="101">
        <v>2.473541330221305</v>
      </c>
      <c r="X171" s="101">
        <v>2.9902365698720699</v>
      </c>
      <c r="Y171" s="101">
        <v>3.4552799900035396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2.7060727577638059E-2</v>
      </c>
      <c r="E172" s="104">
        <v>3.5223539164077777E-2</v>
      </c>
      <c r="F172" s="104">
        <v>4.7114600393752655E-2</v>
      </c>
      <c r="G172" s="104">
        <v>6.3917053298285065E-2</v>
      </c>
      <c r="H172" s="104">
        <v>8.2609167830510533E-2</v>
      </c>
      <c r="I172" s="104">
        <v>0.10289172725750273</v>
      </c>
      <c r="J172" s="104">
        <v>0.12145363157711787</v>
      </c>
      <c r="K172" s="104">
        <v>0.12837340458808538</v>
      </c>
      <c r="L172" s="104">
        <v>0.2261843687591974</v>
      </c>
      <c r="M172" s="104">
        <v>0.24239860456340162</v>
      </c>
      <c r="N172" s="104">
        <v>0.21744126650796575</v>
      </c>
      <c r="O172" s="104">
        <v>0.24459592059309626</v>
      </c>
      <c r="P172" s="104">
        <v>0.25531058003786378</v>
      </c>
      <c r="Q172" s="104">
        <v>0.32038862231071003</v>
      </c>
      <c r="R172" s="104">
        <v>0.5073518721267366</v>
      </c>
      <c r="S172" s="104">
        <v>0.81119971677973446</v>
      </c>
      <c r="T172" s="104">
        <v>1.1609249794024739</v>
      </c>
      <c r="U172" s="104">
        <v>1.1845899492741292</v>
      </c>
      <c r="V172" s="104">
        <v>1.1602158104224425</v>
      </c>
      <c r="W172" s="104">
        <v>0.87821867740061377</v>
      </c>
      <c r="X172" s="104">
        <v>1.1146720310419342</v>
      </c>
      <c r="Y172" s="104">
        <v>1.0488259815229342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4.7354011536893227E-3</v>
      </c>
      <c r="E173" s="98">
        <v>6.1283311275306326E-3</v>
      </c>
      <c r="F173" s="98">
        <v>8.1432074637635809E-3</v>
      </c>
      <c r="G173" s="98">
        <v>1.1014108524749992E-2</v>
      </c>
      <c r="H173" s="98">
        <v>1.4156056383992728E-2</v>
      </c>
      <c r="I173" s="98">
        <v>1.7468878248797289E-2</v>
      </c>
      <c r="J173" s="98">
        <v>2.0671737545444074E-2</v>
      </c>
      <c r="K173" s="98">
        <v>5.7353493343327039E-2</v>
      </c>
      <c r="L173" s="98">
        <v>2.2533343395187776E-2</v>
      </c>
      <c r="M173" s="98">
        <v>4.1277111888329755E-2</v>
      </c>
      <c r="N173" s="98">
        <v>1.7999876900106439E-2</v>
      </c>
      <c r="O173" s="98">
        <v>3.0961686668607644E-2</v>
      </c>
      <c r="P173" s="98">
        <v>2.5025147951075577E-2</v>
      </c>
      <c r="Q173" s="98">
        <v>3.7235292142511443E-2</v>
      </c>
      <c r="R173" s="98">
        <v>4.9058536794237925E-2</v>
      </c>
      <c r="S173" s="98">
        <v>0.10341850602032514</v>
      </c>
      <c r="T173" s="98">
        <v>0.28648505981308592</v>
      </c>
      <c r="U173" s="98">
        <v>0.25851940954643832</v>
      </c>
      <c r="V173" s="98">
        <v>0.16774363558208427</v>
      </c>
      <c r="W173" s="98">
        <v>0.15081010116943011</v>
      </c>
      <c r="X173" s="98">
        <v>0.43006466753076128</v>
      </c>
      <c r="Y173" s="98">
        <v>0.36598178514726332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2.2325326423948737E-2</v>
      </c>
      <c r="E174" s="33">
        <v>2.9095208036547141E-2</v>
      </c>
      <c r="F174" s="33">
        <v>3.8971392929989072E-2</v>
      </c>
      <c r="G174" s="33">
        <v>5.2902944773535077E-2</v>
      </c>
      <c r="H174" s="33">
        <v>6.8453111446517806E-2</v>
      </c>
      <c r="I174" s="33">
        <v>8.5422849008705434E-2</v>
      </c>
      <c r="J174" s="33">
        <v>0.1007818940316738</v>
      </c>
      <c r="K174" s="33">
        <v>7.1019911244758344E-2</v>
      </c>
      <c r="L174" s="33">
        <v>0.20365102536400961</v>
      </c>
      <c r="M174" s="33">
        <v>0.20112149267507187</v>
      </c>
      <c r="N174" s="33">
        <v>0.19944138960785932</v>
      </c>
      <c r="O174" s="33">
        <v>0.2136342339244886</v>
      </c>
      <c r="P174" s="33">
        <v>0.23028543208678817</v>
      </c>
      <c r="Q174" s="33">
        <v>0.2831533301681986</v>
      </c>
      <c r="R174" s="33">
        <v>0.45829333533249872</v>
      </c>
      <c r="S174" s="33">
        <v>0.70778121075940936</v>
      </c>
      <c r="T174" s="33">
        <v>0.87443991958938805</v>
      </c>
      <c r="U174" s="33">
        <v>0.92607053972769093</v>
      </c>
      <c r="V174" s="33">
        <v>0.99247217484035821</v>
      </c>
      <c r="W174" s="33">
        <v>0.7274085762311836</v>
      </c>
      <c r="X174" s="33">
        <v>0.68460736351117302</v>
      </c>
      <c r="Y174" s="33">
        <v>0.68284419637567084</v>
      </c>
      <c r="DA174" s="60" t="s">
        <v>1903</v>
      </c>
    </row>
    <row r="175" spans="1:105" ht="12" customHeight="1" x14ac:dyDescent="0.25">
      <c r="A175" s="121" t="s">
        <v>54</v>
      </c>
      <c r="B175" s="122">
        <v>0.55759286049578494</v>
      </c>
      <c r="C175" s="122">
        <v>0.51905448575337432</v>
      </c>
      <c r="D175" s="122">
        <v>0.56332099614273767</v>
      </c>
      <c r="E175" s="122">
        <v>0.56515224008647569</v>
      </c>
      <c r="F175" s="122">
        <v>0.70599431924018474</v>
      </c>
      <c r="G175" s="122">
        <v>0.75531803540497355</v>
      </c>
      <c r="H175" s="122">
        <v>0.75208341164155035</v>
      </c>
      <c r="I175" s="122">
        <v>0.73128528543559035</v>
      </c>
      <c r="J175" s="122">
        <v>0.84810817360959856</v>
      </c>
      <c r="K175" s="122">
        <v>0.84484037151223013</v>
      </c>
      <c r="L175" s="122">
        <v>0.77001964517916188</v>
      </c>
      <c r="M175" s="122">
        <v>0.6464524103245447</v>
      </c>
      <c r="N175" s="122">
        <v>0.49938755796271611</v>
      </c>
      <c r="O175" s="122">
        <v>0.5473597165505989</v>
      </c>
      <c r="P175" s="122">
        <v>0.48527695339951427</v>
      </c>
      <c r="Q175" s="122">
        <v>0.62987416955019115</v>
      </c>
      <c r="R175" s="122">
        <v>0.96280297191619013</v>
      </c>
      <c r="S175" s="122">
        <v>1.0992233602059507</v>
      </c>
      <c r="T175" s="122">
        <v>1.4126269814779726</v>
      </c>
      <c r="U175" s="122">
        <v>1.4410580148519494</v>
      </c>
      <c r="V175" s="122">
        <v>1.5774948185012745</v>
      </c>
      <c r="W175" s="122">
        <v>1.7106092972391493</v>
      </c>
      <c r="X175" s="122">
        <v>1.6325837962186731</v>
      </c>
      <c r="Y175" s="122">
        <v>1.983311338764862</v>
      </c>
      <c r="DA175" s="130" t="s">
        <v>1904</v>
      </c>
    </row>
    <row r="176" spans="1:105" ht="12" customHeight="1" x14ac:dyDescent="0.25">
      <c r="A176" s="97" t="s">
        <v>50</v>
      </c>
      <c r="B176" s="98">
        <v>0.4407029372359621</v>
      </c>
      <c r="C176" s="98">
        <v>0.44216496772031899</v>
      </c>
      <c r="D176" s="98">
        <v>0.43201739003848494</v>
      </c>
      <c r="E176" s="98">
        <v>0.40312123382905474</v>
      </c>
      <c r="F176" s="98">
        <v>0.52282979017296183</v>
      </c>
      <c r="G176" s="98">
        <v>0.56114476036565308</v>
      </c>
      <c r="H176" s="98">
        <v>0.56006317124894167</v>
      </c>
      <c r="I176" s="98">
        <v>0.56808531929585981</v>
      </c>
      <c r="J176" s="98">
        <v>0.70276048802209978</v>
      </c>
      <c r="K176" s="98">
        <v>0.72156050736160005</v>
      </c>
      <c r="L176" s="98">
        <v>0.61112526809919154</v>
      </c>
      <c r="M176" s="98">
        <v>0.50646609057804981</v>
      </c>
      <c r="N176" s="98">
        <v>0.429678732072584</v>
      </c>
      <c r="O176" s="98">
        <v>0.43488341060356966</v>
      </c>
      <c r="P176" s="98">
        <v>0.36595782168306823</v>
      </c>
      <c r="Q176" s="98">
        <v>0.45063002648725681</v>
      </c>
      <c r="R176" s="98">
        <v>0.64202161929628965</v>
      </c>
      <c r="S176" s="98">
        <v>0.94760754274180603</v>
      </c>
      <c r="T176" s="98">
        <v>1.1358453303348257</v>
      </c>
      <c r="U176" s="98">
        <v>1.1210370551155391</v>
      </c>
      <c r="V176" s="98">
        <v>1.2130672813058823</v>
      </c>
      <c r="W176" s="98">
        <v>1.3127282799704425</v>
      </c>
      <c r="X176" s="98">
        <v>1.0919026766615088</v>
      </c>
      <c r="Y176" s="98">
        <v>1.2916071330446552</v>
      </c>
      <c r="DA176" s="63" t="s">
        <v>1905</v>
      </c>
    </row>
    <row r="177" spans="1:105" ht="12" customHeight="1" x14ac:dyDescent="0.25">
      <c r="A177" s="109" t="s">
        <v>120</v>
      </c>
      <c r="B177" s="33">
        <v>0.11688992325982278</v>
      </c>
      <c r="C177" s="33">
        <v>7.6889518033055271E-2</v>
      </c>
      <c r="D177" s="33">
        <v>0.13130360610425276</v>
      </c>
      <c r="E177" s="33">
        <v>0.16203100625742095</v>
      </c>
      <c r="F177" s="33">
        <v>0.18316452906722291</v>
      </c>
      <c r="G177" s="33">
        <v>0.19417327503932044</v>
      </c>
      <c r="H177" s="33">
        <v>0.19202024039260868</v>
      </c>
      <c r="I177" s="33">
        <v>0.16319996613973053</v>
      </c>
      <c r="J177" s="33">
        <v>0.14534768558749883</v>
      </c>
      <c r="K177" s="33">
        <v>0.12327986415063008</v>
      </c>
      <c r="L177" s="33">
        <v>0.15889437707997037</v>
      </c>
      <c r="M177" s="33">
        <v>0.13998631974649486</v>
      </c>
      <c r="N177" s="33">
        <v>6.9708825890132109E-2</v>
      </c>
      <c r="O177" s="33">
        <v>0.11247630594702919</v>
      </c>
      <c r="P177" s="33">
        <v>0.11931913171644604</v>
      </c>
      <c r="Q177" s="33">
        <v>0.17924414306293437</v>
      </c>
      <c r="R177" s="33">
        <v>0.32078135261990043</v>
      </c>
      <c r="S177" s="33">
        <v>0.15161581746414476</v>
      </c>
      <c r="T177" s="33">
        <v>0.27678165114314696</v>
      </c>
      <c r="U177" s="33">
        <v>0.32002095973641037</v>
      </c>
      <c r="V177" s="33">
        <v>0.36442753719539234</v>
      </c>
      <c r="W177" s="33">
        <v>0.39788101726870684</v>
      </c>
      <c r="X177" s="33">
        <v>0.54068111955716436</v>
      </c>
      <c r="Y177" s="33">
        <v>0.69170420572020674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0.61836494124614783</v>
      </c>
      <c r="C24" s="119">
        <f>IF(RES_hhdet_tes!C24=0,"",RES_hhdet_tes!C24/RES_hhdet_fec!C24)</f>
        <v>0.67625344979526536</v>
      </c>
      <c r="D24" s="119">
        <f>IF(RES_hhdet_tes!D24=0,"",RES_hhdet_tes!D24/RES_hhdet_fec!D24)</f>
        <v>0.64616563196280064</v>
      </c>
      <c r="E24" s="119">
        <f>IF(RES_hhdet_tes!E24=0,"",RES_hhdet_tes!E24/RES_hhdet_fec!E24)</f>
        <v>0.7186531805239299</v>
      </c>
      <c r="F24" s="119">
        <f>IF(RES_hhdet_tes!F24=0,"",RES_hhdet_tes!F24/RES_hhdet_fec!F24)</f>
        <v>0.64157921013514296</v>
      </c>
      <c r="G24" s="119">
        <f>IF(RES_hhdet_tes!G24=0,"",RES_hhdet_tes!G24/RES_hhdet_fec!G24)</f>
        <v>0.64526390325777638</v>
      </c>
      <c r="H24" s="119">
        <f>IF(RES_hhdet_tes!H24=0,"",RES_hhdet_tes!H24/RES_hhdet_fec!H24)</f>
        <v>0.68776436215200631</v>
      </c>
      <c r="I24" s="119">
        <f>IF(RES_hhdet_tes!I24=0,"",RES_hhdet_tes!I24/RES_hhdet_fec!I24)</f>
        <v>0.70262585078090301</v>
      </c>
      <c r="J24" s="119">
        <f>IF(RES_hhdet_tes!J24=0,"",RES_hhdet_tes!J24/RES_hhdet_fec!J24)</f>
        <v>0.6723750605014448</v>
      </c>
      <c r="K24" s="119">
        <f>IF(RES_hhdet_tes!K24=0,"",RES_hhdet_tes!K24/RES_hhdet_fec!K24)</f>
        <v>0.67352504765410315</v>
      </c>
      <c r="L24" s="119">
        <f>IF(RES_hhdet_tes!L24=0,"",RES_hhdet_tes!L24/RES_hhdet_fec!L24)</f>
        <v>0.68233656453902725</v>
      </c>
      <c r="M24" s="119">
        <f>IF(RES_hhdet_tes!M24=0,"",RES_hhdet_tes!M24/RES_hhdet_fec!M24)</f>
        <v>0.74788669552859821</v>
      </c>
      <c r="N24" s="119">
        <f>IF(RES_hhdet_tes!N24=0,"",RES_hhdet_tes!N24/RES_hhdet_fec!N24)</f>
        <v>0.91920949574243482</v>
      </c>
      <c r="O24" s="119">
        <f>IF(RES_hhdet_tes!O24=0,"",RES_hhdet_tes!O24/RES_hhdet_fec!O24)</f>
        <v>0.861862946607304</v>
      </c>
      <c r="P24" s="119">
        <f>IF(RES_hhdet_tes!P24=0,"",RES_hhdet_tes!P24/RES_hhdet_fec!P24)</f>
        <v>0.94043169755584788</v>
      </c>
      <c r="Q24" s="119">
        <f>IF(RES_hhdet_tes!Q24=0,"",RES_hhdet_tes!Q24/RES_hhdet_fec!Q24)</f>
        <v>0.88472391983371323</v>
      </c>
      <c r="R24" s="119">
        <f>IF(RES_hhdet_tes!R24=0,"",RES_hhdet_tes!R24/RES_hhdet_fec!R24)</f>
        <v>0.96587939017894853</v>
      </c>
      <c r="S24" s="119">
        <f>IF(RES_hhdet_tes!S24=0,"",RES_hhdet_tes!S24/RES_hhdet_fec!S24)</f>
        <v>0.96624890599446367</v>
      </c>
      <c r="T24" s="119">
        <f>IF(RES_hhdet_tes!T24=0,"",RES_hhdet_tes!T24/RES_hhdet_fec!T24)</f>
        <v>1.1192159305647653</v>
      </c>
      <c r="U24" s="119">
        <f>IF(RES_hhdet_tes!U24=0,"",RES_hhdet_tes!U24/RES_hhdet_fec!U24)</f>
        <v>0.9642630760025781</v>
      </c>
      <c r="V24" s="119">
        <f>IF(RES_hhdet_tes!V24=0,"",RES_hhdet_tes!V24/RES_hhdet_fec!V24)</f>
        <v>0.82929517838396238</v>
      </c>
      <c r="W24" s="119">
        <f>IF(RES_hhdet_tes!W24=0,"",RES_hhdet_tes!W24/RES_hhdet_fec!W24)</f>
        <v>0.80992619010820965</v>
      </c>
      <c r="X24" s="119">
        <f>IF(RES_hhdet_tes!X24=0,"",RES_hhdet_tes!X24/RES_hhdet_fec!X24)</f>
        <v>0.67805563024428284</v>
      </c>
      <c r="Y24" s="119">
        <f>IF(RES_hhdet_tes!Y24=0,"",RES_hhdet_tes!Y24/RES_hhdet_fec!Y24)</f>
        <v>0.71864226837406342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0.39239767511672757</v>
      </c>
      <c r="C25" s="124">
        <f>IF(RES_hhdet_tes!C25=0,"",RES_hhdet_tes!C25/RES_hhdet_fec!C25)</f>
        <v>0.39427698879865719</v>
      </c>
      <c r="D25" s="124">
        <f>IF(RES_hhdet_tes!D25=0,"",RES_hhdet_tes!D25/RES_hhdet_fec!D25)</f>
        <v>0.39741299668218794</v>
      </c>
      <c r="E25" s="124">
        <f>IF(RES_hhdet_tes!E25=0,"",RES_hhdet_tes!E25/RES_hhdet_fec!E25)</f>
        <v>0.39738632023209081</v>
      </c>
      <c r="F25" s="124">
        <f>IF(RES_hhdet_tes!F25=0,"",RES_hhdet_tes!F25/RES_hhdet_fec!F25)</f>
        <v>0.39905682594863079</v>
      </c>
      <c r="G25" s="124">
        <f>IF(RES_hhdet_tes!G25=0,"",RES_hhdet_tes!G25/RES_hhdet_fec!G25)</f>
        <v>0.39976101645296486</v>
      </c>
      <c r="H25" s="124">
        <f>IF(RES_hhdet_tes!H25=0,"",RES_hhdet_tes!H25/RES_hhdet_fec!H25)</f>
        <v>0.40037880301088141</v>
      </c>
      <c r="I25" s="124">
        <f>IF(RES_hhdet_tes!I25=0,"",RES_hhdet_tes!I25/RES_hhdet_fec!I25)</f>
        <v>0.40225488770377293</v>
      </c>
      <c r="J25" s="124">
        <f>IF(RES_hhdet_tes!J25=0,"",RES_hhdet_tes!J25/RES_hhdet_fec!J25)</f>
        <v>0.40607635915430346</v>
      </c>
      <c r="K25" s="124">
        <f>IF(RES_hhdet_tes!K25=0,"",RES_hhdet_tes!K25/RES_hhdet_fec!K25)</f>
        <v>0.41371670135404492</v>
      </c>
      <c r="L25" s="124">
        <f>IF(RES_hhdet_tes!L25=0,"",RES_hhdet_tes!L25/RES_hhdet_fec!L25)</f>
        <v>0.42173640499823228</v>
      </c>
      <c r="M25" s="124">
        <f>IF(RES_hhdet_tes!M25=0,"",RES_hhdet_tes!M25/RES_hhdet_fec!M25)</f>
        <v>0.43719789875684378</v>
      </c>
      <c r="N25" s="124">
        <f>IF(RES_hhdet_tes!N25=0,"",RES_hhdet_tes!N25/RES_hhdet_fec!N25)</f>
        <v>0.46029239155578433</v>
      </c>
      <c r="O25" s="124">
        <f>IF(RES_hhdet_tes!O25=0,"",RES_hhdet_tes!O25/RES_hhdet_fec!O25)</f>
        <v>0.48886919110345806</v>
      </c>
      <c r="P25" s="124">
        <f>IF(RES_hhdet_tes!P25=0,"",RES_hhdet_tes!P25/RES_hhdet_fec!P25)</f>
        <v>0.49230924710115814</v>
      </c>
      <c r="Q25" s="124">
        <f>IF(RES_hhdet_tes!Q25=0,"",RES_hhdet_tes!Q25/RES_hhdet_fec!Q25)</f>
        <v>0.49584434960131124</v>
      </c>
      <c r="R25" s="124">
        <f>IF(RES_hhdet_tes!R25=0,"",RES_hhdet_tes!R25/RES_hhdet_fec!R25)</f>
        <v>0.49901990417278685</v>
      </c>
      <c r="S25" s="124">
        <f>IF(RES_hhdet_tes!S25=0,"",RES_hhdet_tes!S25/RES_hhdet_fec!S25)</f>
        <v>0.50256581458587268</v>
      </c>
      <c r="T25" s="124">
        <f>IF(RES_hhdet_tes!T25=0,"",RES_hhdet_tes!T25/RES_hhdet_fec!T25)</f>
        <v>0.51071371031995372</v>
      </c>
      <c r="U25" s="124">
        <f>IF(RES_hhdet_tes!U25=0,"",RES_hhdet_tes!U25/RES_hhdet_fec!U25)</f>
        <v>0.5082161020176521</v>
      </c>
      <c r="V25" s="124">
        <f>IF(RES_hhdet_tes!V25=0,"",RES_hhdet_tes!V25/RES_hhdet_fec!V25)</f>
        <v>0.50668401860390988</v>
      </c>
      <c r="W25" s="124">
        <f>IF(RES_hhdet_tes!W25=0,"",RES_hhdet_tes!W25/RES_hhdet_fec!W25)</f>
        <v>0.50733031970493958</v>
      </c>
      <c r="X25" s="124">
        <f>IF(RES_hhdet_tes!X25=0,"",RES_hhdet_tes!X25/RES_hhdet_fec!X25)</f>
        <v>0.50982636313336616</v>
      </c>
      <c r="Y25" s="124">
        <f>IF(RES_hhdet_tes!Y25=0,"",RES_hhdet_tes!Y25/RES_hhdet_fec!Y25)</f>
        <v>0.51232259973514205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0.38717873979500023</v>
      </c>
      <c r="C26" s="111">
        <f>IF(RES_hhdet_tes!C26=0,"",RES_hhdet_tes!C26/RES_hhdet_fec!C26)</f>
        <v>0.38956055023629915</v>
      </c>
      <c r="D26" s="111">
        <f>IF(RES_hhdet_tes!D26=0,"",RES_hhdet_tes!D26/RES_hhdet_fec!D26)</f>
        <v>0.39208433508869522</v>
      </c>
      <c r="E26" s="111">
        <f>IF(RES_hhdet_tes!E26=0,"",RES_hhdet_tes!E26/RES_hhdet_fec!E26)</f>
        <v>0.39288967358824978</v>
      </c>
      <c r="F26" s="111">
        <f>IF(RES_hhdet_tes!F26=0,"",RES_hhdet_tes!F26/RES_hhdet_fec!F26)</f>
        <v>0.39343475350906243</v>
      </c>
      <c r="G26" s="111">
        <f>IF(RES_hhdet_tes!G26=0,"",RES_hhdet_tes!G26/RES_hhdet_fec!G26)</f>
        <v>0.39415235357636902</v>
      </c>
      <c r="H26" s="111">
        <f>IF(RES_hhdet_tes!H26=0,"",RES_hhdet_tes!H26/RES_hhdet_fec!H26)</f>
        <v>0.39515095243369858</v>
      </c>
      <c r="I26" s="111">
        <f>IF(RES_hhdet_tes!I26=0,"",RES_hhdet_tes!I26/RES_hhdet_fec!I26)</f>
        <v>0.39716866325007377</v>
      </c>
      <c r="J26" s="111">
        <f>IF(RES_hhdet_tes!J26=0,"",RES_hhdet_tes!J26/RES_hhdet_fec!J26)</f>
        <v>0.40079228823631347</v>
      </c>
      <c r="K26" s="111">
        <f>IF(RES_hhdet_tes!K26=0,"",RES_hhdet_tes!K26/RES_hhdet_fec!K26)</f>
        <v>0.40845885149738542</v>
      </c>
      <c r="L26" s="111">
        <f>IF(RES_hhdet_tes!L26=0,"",RES_hhdet_tes!L26/RES_hhdet_fec!L26)</f>
        <v>0.41613070320990181</v>
      </c>
      <c r="M26" s="111">
        <f>IF(RES_hhdet_tes!M26=0,"",RES_hhdet_tes!M26/RES_hhdet_fec!M26)</f>
        <v>0.43170616833925474</v>
      </c>
      <c r="N26" s="111">
        <f>IF(RES_hhdet_tes!N26=0,"",RES_hhdet_tes!N26/RES_hhdet_fec!N26)</f>
        <v>0.45617829245266878</v>
      </c>
      <c r="O26" s="111">
        <f>IF(RES_hhdet_tes!O26=0,"",RES_hhdet_tes!O26/RES_hhdet_fec!O26)</f>
        <v>0.48382927281664334</v>
      </c>
      <c r="P26" s="111">
        <f>IF(RES_hhdet_tes!P26=0,"",RES_hhdet_tes!P26/RES_hhdet_fec!P26)</f>
        <v>0.48737612836892341</v>
      </c>
      <c r="Q26" s="111">
        <f>IF(RES_hhdet_tes!Q26=0,"",RES_hhdet_tes!Q26/RES_hhdet_fec!Q26)</f>
        <v>0.49083030098262881</v>
      </c>
      <c r="R26" s="111">
        <f>IF(RES_hhdet_tes!R26=0,"",RES_hhdet_tes!R26/RES_hhdet_fec!R26)</f>
        <v>0.49403492226640866</v>
      </c>
      <c r="S26" s="111">
        <f>IF(RES_hhdet_tes!S26=0,"",RES_hhdet_tes!S26/RES_hhdet_fec!S26)</f>
        <v>0.49760522308257704</v>
      </c>
      <c r="T26" s="111">
        <f>IF(RES_hhdet_tes!T26=0,"",RES_hhdet_tes!T26/RES_hhdet_fec!T26)</f>
        <v>0.50006735057207208</v>
      </c>
      <c r="U26" s="111">
        <f>IF(RES_hhdet_tes!U26=0,"",RES_hhdet_tes!U26/RES_hhdet_fec!U26)</f>
        <v>0.50043789273756789</v>
      </c>
      <c r="V26" s="111">
        <f>IF(RES_hhdet_tes!V26=0,"",RES_hhdet_tes!V26/RES_hhdet_fec!V26)</f>
        <v>0.50049348850943998</v>
      </c>
      <c r="W26" s="111">
        <f>IF(RES_hhdet_tes!W26=0,"",RES_hhdet_tes!W26/RES_hhdet_fec!W26)</f>
        <v>0.5008079579958451</v>
      </c>
      <c r="X26" s="111">
        <f>IF(RES_hhdet_tes!X26=0,"",RES_hhdet_tes!X26/RES_hhdet_fec!X26)</f>
        <v>0.50491611017858085</v>
      </c>
      <c r="Y26" s="111">
        <f>IF(RES_hhdet_tes!Y26=0,"",RES_hhdet_tes!Y26/RES_hhdet_fec!Y26)</f>
        <v>0.50740761858644023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1.8642351734849059</v>
      </c>
      <c r="C28" s="124">
        <f>IF(RES_hhdet_tes!C28=0,"",RES_hhdet_tes!C28/RES_hhdet_fec!C28)</f>
        <v>2.0771619595537962</v>
      </c>
      <c r="D28" s="124">
        <f>IF(RES_hhdet_tes!D28=0,"",RES_hhdet_tes!D28/RES_hhdet_fec!D28)</f>
        <v>2.2022966395858425</v>
      </c>
      <c r="E28" s="124">
        <f>IF(RES_hhdet_tes!E28=0,"",RES_hhdet_tes!E28/RES_hhdet_fec!E28)</f>
        <v>2.3040266667821214</v>
      </c>
      <c r="F28" s="124">
        <f>IF(RES_hhdet_tes!F28=0,"",RES_hhdet_tes!F28/RES_hhdet_fec!F28)</f>
        <v>2.4035784388810097</v>
      </c>
      <c r="G28" s="124">
        <f>IF(RES_hhdet_tes!G28=0,"",RES_hhdet_tes!G28/RES_hhdet_fec!G28)</f>
        <v>2.5074333704330325</v>
      </c>
      <c r="H28" s="124">
        <f>IF(RES_hhdet_tes!H28=0,"",RES_hhdet_tes!H28/RES_hhdet_fec!H28)</f>
        <v>2.6516887998235061</v>
      </c>
      <c r="I28" s="124">
        <f>IF(RES_hhdet_tes!I28=0,"",RES_hhdet_tes!I28/RES_hhdet_fec!I28)</f>
        <v>2.7457461333717585</v>
      </c>
      <c r="J28" s="124">
        <f>IF(RES_hhdet_tes!J28=0,"",RES_hhdet_tes!J28/RES_hhdet_fec!J28)</f>
        <v>2.8052238530769982</v>
      </c>
      <c r="K28" s="124">
        <f>IF(RES_hhdet_tes!K28=0,"",RES_hhdet_tes!K28/RES_hhdet_fec!K28)</f>
        <v>2.9998697177167504</v>
      </c>
      <c r="L28" s="124">
        <f>IF(RES_hhdet_tes!L28=0,"",RES_hhdet_tes!L28/RES_hhdet_fec!L28)</f>
        <v>3.259095137295295</v>
      </c>
      <c r="M28" s="124">
        <f>IF(RES_hhdet_tes!M28=0,"",RES_hhdet_tes!M28/RES_hhdet_fec!M28)</f>
        <v>3.5011132588762846</v>
      </c>
      <c r="N28" s="124">
        <f>IF(RES_hhdet_tes!N28=0,"",RES_hhdet_tes!N28/RES_hhdet_fec!N28)</f>
        <v>3.6716910253792321</v>
      </c>
      <c r="O28" s="124">
        <f>IF(RES_hhdet_tes!O28=0,"",RES_hhdet_tes!O28/RES_hhdet_fec!O28)</f>
        <v>3.8838067570749066</v>
      </c>
      <c r="P28" s="124">
        <f>IF(RES_hhdet_tes!P28=0,"",RES_hhdet_tes!P28/RES_hhdet_fec!P28)</f>
        <v>3.9680314271448074</v>
      </c>
      <c r="Q28" s="124">
        <f>IF(RES_hhdet_tes!Q28=0,"",RES_hhdet_tes!Q28/RES_hhdet_fec!Q28)</f>
        <v>4.0137951686309128</v>
      </c>
      <c r="R28" s="124">
        <f>IF(RES_hhdet_tes!R28=0,"",RES_hhdet_tes!R28/RES_hhdet_fec!R28)</f>
        <v>4.0530538226646851</v>
      </c>
      <c r="S28" s="124">
        <f>IF(RES_hhdet_tes!S28=0,"",RES_hhdet_tes!S28/RES_hhdet_fec!S28)</f>
        <v>4.1130265352244013</v>
      </c>
      <c r="T28" s="124">
        <f>IF(RES_hhdet_tes!T28=0,"",RES_hhdet_tes!T28/RES_hhdet_fec!T28)</f>
        <v>4.1941064230037961</v>
      </c>
      <c r="U28" s="124">
        <f>IF(RES_hhdet_tes!U28=0,"",RES_hhdet_tes!U28/RES_hhdet_fec!U28)</f>
        <v>4.280504897176221</v>
      </c>
      <c r="V28" s="124">
        <f>IF(RES_hhdet_tes!V28=0,"",RES_hhdet_tes!V28/RES_hhdet_fec!V28)</f>
        <v>4.3657735515539056</v>
      </c>
      <c r="W28" s="124">
        <f>IF(RES_hhdet_tes!W28=0,"",RES_hhdet_tes!W28/RES_hhdet_fec!W28)</f>
        <v>4.5002279305974762</v>
      </c>
      <c r="X28" s="124">
        <f>IF(RES_hhdet_tes!X28=0,"",RES_hhdet_tes!X28/RES_hhdet_fec!X28)</f>
        <v>4.5981363025987614</v>
      </c>
      <c r="Y28" s="124">
        <f>IF(RES_hhdet_tes!Y28=0,"",RES_hhdet_tes!Y28/RES_hhdet_fec!Y28)</f>
        <v>4.6529796426367831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1.8642351734849059</v>
      </c>
      <c r="C29" s="111">
        <f>IF(RES_hhdet_tes!C29=0,"",RES_hhdet_tes!C29/RES_hhdet_fec!C29)</f>
        <v>2.0771619595537962</v>
      </c>
      <c r="D29" s="111">
        <f>IF(RES_hhdet_tes!D29=0,"",RES_hhdet_tes!D29/RES_hhdet_fec!D29)</f>
        <v>2.2022966395858425</v>
      </c>
      <c r="E29" s="111">
        <f>IF(RES_hhdet_tes!E29=0,"",RES_hhdet_tes!E29/RES_hhdet_fec!E29)</f>
        <v>2.3040266667821214</v>
      </c>
      <c r="F29" s="111">
        <f>IF(RES_hhdet_tes!F29=0,"",RES_hhdet_tes!F29/RES_hhdet_fec!F29)</f>
        <v>2.4035784388810097</v>
      </c>
      <c r="G29" s="111">
        <f>IF(RES_hhdet_tes!G29=0,"",RES_hhdet_tes!G29/RES_hhdet_fec!G29)</f>
        <v>2.5074333704330325</v>
      </c>
      <c r="H29" s="111">
        <f>IF(RES_hhdet_tes!H29=0,"",RES_hhdet_tes!H29/RES_hhdet_fec!H29)</f>
        <v>2.6516887998235061</v>
      </c>
      <c r="I29" s="111">
        <f>IF(RES_hhdet_tes!I29=0,"",RES_hhdet_tes!I29/RES_hhdet_fec!I29)</f>
        <v>2.7457461333717585</v>
      </c>
      <c r="J29" s="111">
        <f>IF(RES_hhdet_tes!J29=0,"",RES_hhdet_tes!J29/RES_hhdet_fec!J29)</f>
        <v>2.8052238530769982</v>
      </c>
      <c r="K29" s="111">
        <f>IF(RES_hhdet_tes!K29=0,"",RES_hhdet_tes!K29/RES_hhdet_fec!K29)</f>
        <v>2.9998697177167504</v>
      </c>
      <c r="L29" s="111">
        <f>IF(RES_hhdet_tes!L29=0,"",RES_hhdet_tes!L29/RES_hhdet_fec!L29)</f>
        <v>3.259095137295295</v>
      </c>
      <c r="M29" s="111">
        <f>IF(RES_hhdet_tes!M29=0,"",RES_hhdet_tes!M29/RES_hhdet_fec!M29)</f>
        <v>3.5011132588762846</v>
      </c>
      <c r="N29" s="111">
        <f>IF(RES_hhdet_tes!N29=0,"",RES_hhdet_tes!N29/RES_hhdet_fec!N29)</f>
        <v>3.6716910253792321</v>
      </c>
      <c r="O29" s="111">
        <f>IF(RES_hhdet_tes!O29=0,"",RES_hhdet_tes!O29/RES_hhdet_fec!O29)</f>
        <v>3.8838067570749066</v>
      </c>
      <c r="P29" s="111">
        <f>IF(RES_hhdet_tes!P29=0,"",RES_hhdet_tes!P29/RES_hhdet_fec!P29)</f>
        <v>3.9680314271448074</v>
      </c>
      <c r="Q29" s="111">
        <f>IF(RES_hhdet_tes!Q29=0,"",RES_hhdet_tes!Q29/RES_hhdet_fec!Q29)</f>
        <v>4.0137951686309128</v>
      </c>
      <c r="R29" s="111">
        <f>IF(RES_hhdet_tes!R29=0,"",RES_hhdet_tes!R29/RES_hhdet_fec!R29)</f>
        <v>4.0530538226646851</v>
      </c>
      <c r="S29" s="111">
        <f>IF(RES_hhdet_tes!S29=0,"",RES_hhdet_tes!S29/RES_hhdet_fec!S29)</f>
        <v>4.1130265352244013</v>
      </c>
      <c r="T29" s="111">
        <f>IF(RES_hhdet_tes!T29=0,"",RES_hhdet_tes!T29/RES_hhdet_fec!T29)</f>
        <v>4.1941064230037961</v>
      </c>
      <c r="U29" s="111">
        <f>IF(RES_hhdet_tes!U29=0,"",RES_hhdet_tes!U29/RES_hhdet_fec!U29)</f>
        <v>4.280504897176221</v>
      </c>
      <c r="V29" s="111">
        <f>IF(RES_hhdet_tes!V29=0,"",RES_hhdet_tes!V29/RES_hhdet_fec!V29)</f>
        <v>4.3657735515539056</v>
      </c>
      <c r="W29" s="111">
        <f>IF(RES_hhdet_tes!W29=0,"",RES_hhdet_tes!W29/RES_hhdet_fec!W29)</f>
        <v>4.5002279305974762</v>
      </c>
      <c r="X29" s="111">
        <f>IF(RES_hhdet_tes!X29=0,"",RES_hhdet_tes!X29/RES_hhdet_fec!X29)</f>
        <v>4.5981363025987614</v>
      </c>
      <c r="Y29" s="111">
        <f>IF(RES_hhdet_tes!Y29=0,"",RES_hhdet_tes!Y29/RES_hhdet_fec!Y29)</f>
        <v>4.6529796426367831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0.5178527308611931</v>
      </c>
      <c r="C30" s="124">
        <f>IF(RES_hhdet_tes!C30=0,"",RES_hhdet_tes!C30/RES_hhdet_fec!C30)</f>
        <v>0.52007529338268543</v>
      </c>
      <c r="D30" s="124">
        <f>IF(RES_hhdet_tes!D30=0,"",RES_hhdet_tes!D30/RES_hhdet_fec!D30)</f>
        <v>0.52780348919093589</v>
      </c>
      <c r="E30" s="124">
        <f>IF(RES_hhdet_tes!E30=0,"",RES_hhdet_tes!E30/RES_hhdet_fec!E30)</f>
        <v>0.53180651583768757</v>
      </c>
      <c r="F30" s="124">
        <f>IF(RES_hhdet_tes!F30=0,"",RES_hhdet_tes!F30/RES_hhdet_fec!F30)</f>
        <v>0.53571489925009441</v>
      </c>
      <c r="G30" s="124">
        <f>IF(RES_hhdet_tes!G30=0,"",RES_hhdet_tes!G30/RES_hhdet_fec!G30)</f>
        <v>0.54211604088975507</v>
      </c>
      <c r="H30" s="124">
        <f>IF(RES_hhdet_tes!H30=0,"",RES_hhdet_tes!H30/RES_hhdet_fec!H30)</f>
        <v>0.55037834292535581</v>
      </c>
      <c r="I30" s="124">
        <f>IF(RES_hhdet_tes!I30=0,"",RES_hhdet_tes!I30/RES_hhdet_fec!I30)</f>
        <v>0.55608145766592887</v>
      </c>
      <c r="J30" s="124">
        <f>IF(RES_hhdet_tes!J30=0,"",RES_hhdet_tes!J30/RES_hhdet_fec!J30)</f>
        <v>0.55873649896278699</v>
      </c>
      <c r="K30" s="124">
        <f>IF(RES_hhdet_tes!K30=0,"",RES_hhdet_tes!K30/RES_hhdet_fec!K30)</f>
        <v>0.56984804518612242</v>
      </c>
      <c r="L30" s="124">
        <f>IF(RES_hhdet_tes!L30=0,"",RES_hhdet_tes!L30/RES_hhdet_fec!L30)</f>
        <v>0.61820236125504213</v>
      </c>
      <c r="M30" s="124">
        <f>IF(RES_hhdet_tes!M30=0,"",RES_hhdet_tes!M30/RES_hhdet_fec!M30)</f>
        <v>0.63083094836495501</v>
      </c>
      <c r="N30" s="124">
        <f>IF(RES_hhdet_tes!N30=0,"",RES_hhdet_tes!N30/RES_hhdet_fec!N30)</f>
        <v>0.66817450522792421</v>
      </c>
      <c r="O30" s="124">
        <f>IF(RES_hhdet_tes!O30=0,"",RES_hhdet_tes!O30/RES_hhdet_fec!O30)</f>
        <v>0.67137377598821413</v>
      </c>
      <c r="P30" s="124">
        <f>IF(RES_hhdet_tes!P30=0,"",RES_hhdet_tes!P30/RES_hhdet_fec!P30)</f>
        <v>0.67837102310598862</v>
      </c>
      <c r="Q30" s="124">
        <f>IF(RES_hhdet_tes!Q30=0,"",RES_hhdet_tes!Q30/RES_hhdet_fec!Q30)</f>
        <v>0.67785847354882467</v>
      </c>
      <c r="R30" s="124">
        <f>IF(RES_hhdet_tes!R30=0,"",RES_hhdet_tes!R30/RES_hhdet_fec!R30)</f>
        <v>0.68130476527471118</v>
      </c>
      <c r="S30" s="124">
        <f>IF(RES_hhdet_tes!S30=0,"",RES_hhdet_tes!S30/RES_hhdet_fec!S30)</f>
        <v>0.67218917556112323</v>
      </c>
      <c r="T30" s="124">
        <f>IF(RES_hhdet_tes!T30=0,"",RES_hhdet_tes!T30/RES_hhdet_fec!T30)</f>
        <v>0.65448548352122327</v>
      </c>
      <c r="U30" s="124">
        <f>IF(RES_hhdet_tes!U30=0,"",RES_hhdet_tes!U30/RES_hhdet_fec!U30)</f>
        <v>0.66603301250887803</v>
      </c>
      <c r="V30" s="124">
        <f>IF(RES_hhdet_tes!V30=0,"",RES_hhdet_tes!V30/RES_hhdet_fec!V30)</f>
        <v>0.68851584031826296</v>
      </c>
      <c r="W30" s="124">
        <f>IF(RES_hhdet_tes!W30=0,"",RES_hhdet_tes!W30/RES_hhdet_fec!W30)</f>
        <v>0.70327266685332002</v>
      </c>
      <c r="X30" s="124">
        <f>IF(RES_hhdet_tes!X30=0,"",RES_hhdet_tes!X30/RES_hhdet_fec!X30)</f>
        <v>0.7030385466799064</v>
      </c>
      <c r="Y30" s="124">
        <f>IF(RES_hhdet_tes!Y30=0,"",RES_hhdet_tes!Y30/RES_hhdet_fec!Y30)</f>
        <v>0.70945995149389385</v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0.5178527308611931</v>
      </c>
      <c r="C35" s="112">
        <f>IF(RES_hhdet_tes!C35=0,"",RES_hhdet_tes!C35/RES_hhdet_fec!C35)</f>
        <v>0.52007529338268543</v>
      </c>
      <c r="D35" s="112">
        <f>IF(RES_hhdet_tes!D35=0,"",RES_hhdet_tes!D35/RES_hhdet_fec!D35)</f>
        <v>0.5221969223638655</v>
      </c>
      <c r="E35" s="112">
        <f>IF(RES_hhdet_tes!E35=0,"",RES_hhdet_tes!E35/RES_hhdet_fec!E35)</f>
        <v>0.52440633005641579</v>
      </c>
      <c r="F35" s="112">
        <f>IF(RES_hhdet_tes!F35=0,"",RES_hhdet_tes!F35/RES_hhdet_fec!F35)</f>
        <v>0.52714750119799969</v>
      </c>
      <c r="G35" s="112">
        <f>IF(RES_hhdet_tes!G35=0,"",RES_hhdet_tes!G35/RES_hhdet_fec!G35)</f>
        <v>0.53092176461757634</v>
      </c>
      <c r="H35" s="112">
        <f>IF(RES_hhdet_tes!H35=0,"",RES_hhdet_tes!H35/RES_hhdet_fec!H35)</f>
        <v>0.53616733803410754</v>
      </c>
      <c r="I35" s="112">
        <f>IF(RES_hhdet_tes!I35=0,"",RES_hhdet_tes!I35/RES_hhdet_fec!I35)</f>
        <v>0.53903437577617808</v>
      </c>
      <c r="J35" s="112">
        <f>IF(RES_hhdet_tes!J35=0,"",RES_hhdet_tes!J35/RES_hhdet_fec!J35)</f>
        <v>0.5400732054950701</v>
      </c>
      <c r="K35" s="112">
        <f>IF(RES_hhdet_tes!K35=0,"",RES_hhdet_tes!K35/RES_hhdet_fec!K35)</f>
        <v>0.54152956868351998</v>
      </c>
      <c r="L35" s="112">
        <f>IF(RES_hhdet_tes!L35=0,"",RES_hhdet_tes!L35/RES_hhdet_fec!L35)</f>
        <v>0.54257579436448056</v>
      </c>
      <c r="M35" s="112">
        <f>IF(RES_hhdet_tes!M35=0,"",RES_hhdet_tes!M35/RES_hhdet_fec!M35)</f>
        <v>0.54589072274795591</v>
      </c>
      <c r="N35" s="112">
        <f>IF(RES_hhdet_tes!N35=0,"",RES_hhdet_tes!N35/RES_hhdet_fec!N35)</f>
        <v>0.55268291205204656</v>
      </c>
      <c r="O35" s="112">
        <f>IF(RES_hhdet_tes!O35=0,"",RES_hhdet_tes!O35/RES_hhdet_fec!O35)</f>
        <v>0.56512902287750377</v>
      </c>
      <c r="P35" s="112">
        <f>IF(RES_hhdet_tes!P35=0,"",RES_hhdet_tes!P35/RES_hhdet_fec!P35)</f>
        <v>0.56946062276880227</v>
      </c>
      <c r="Q35" s="112">
        <f>IF(RES_hhdet_tes!Q35=0,"",RES_hhdet_tes!Q35/RES_hhdet_fec!Q35)</f>
        <v>0.57626637296252836</v>
      </c>
      <c r="R35" s="112">
        <f>IF(RES_hhdet_tes!R35=0,"",RES_hhdet_tes!R35/RES_hhdet_fec!R35)</f>
        <v>0.58052180373877915</v>
      </c>
      <c r="S35" s="112">
        <f>IF(RES_hhdet_tes!S35=0,"",RES_hhdet_tes!S35/RES_hhdet_fec!S35)</f>
        <v>0.58546334947602729</v>
      </c>
      <c r="T35" s="112">
        <f>IF(RES_hhdet_tes!T35=0,"",RES_hhdet_tes!T35/RES_hhdet_fec!T35)</f>
        <v>0.58847080112027728</v>
      </c>
      <c r="U35" s="112">
        <f>IF(RES_hhdet_tes!U35=0,"",RES_hhdet_tes!U35/RES_hhdet_fec!U35)</f>
        <v>0.60643702389192822</v>
      </c>
      <c r="V35" s="112">
        <f>IF(RES_hhdet_tes!V35=0,"",RES_hhdet_tes!V35/RES_hhdet_fec!V35)</f>
        <v>0.634628070525184</v>
      </c>
      <c r="W35" s="112">
        <f>IF(RES_hhdet_tes!W35=0,"",RES_hhdet_tes!W35/RES_hhdet_fec!W35)</f>
        <v>0.66477252131344855</v>
      </c>
      <c r="X35" s="112">
        <f>IF(RES_hhdet_tes!X35=0,"",RES_hhdet_tes!X35/RES_hhdet_fec!X35)</f>
        <v>0.67428663333741157</v>
      </c>
      <c r="Y35" s="112">
        <f>IF(RES_hhdet_tes!Y35=0,"",RES_hhdet_tes!Y35/RES_hhdet_fec!Y35)</f>
        <v>0.68090095720626764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0.86836564334482846</v>
      </c>
      <c r="E36" s="113">
        <f>IF(RES_hhdet_tes!E36=0,"",RES_hhdet_tes!E36/RES_hhdet_fec!E36)</f>
        <v>0.86915731045964317</v>
      </c>
      <c r="F36" s="113">
        <f>IF(RES_hhdet_tes!F36=0,"",RES_hhdet_tes!F36/RES_hhdet_fec!F36)</f>
        <v>0.86998454852625007</v>
      </c>
      <c r="G36" s="113">
        <f>IF(RES_hhdet_tes!G36=0,"",RES_hhdet_tes!G36/RES_hhdet_fec!G36)</f>
        <v>0.87069860063652715</v>
      </c>
      <c r="H36" s="113">
        <f>IF(RES_hhdet_tes!H36=0,"",RES_hhdet_tes!H36/RES_hhdet_fec!H36)</f>
        <v>0.87175954121771504</v>
      </c>
      <c r="I36" s="113">
        <f>IF(RES_hhdet_tes!I36=0,"",RES_hhdet_tes!I36/RES_hhdet_fec!I36)</f>
        <v>0.87326660954457658</v>
      </c>
      <c r="J36" s="113">
        <f>IF(RES_hhdet_tes!J36=0,"",RES_hhdet_tes!J36/RES_hhdet_fec!J36)</f>
        <v>0.87362608418562626</v>
      </c>
      <c r="K36" s="113">
        <f>IF(RES_hhdet_tes!K36=0,"",RES_hhdet_tes!K36/RES_hhdet_fec!K36)</f>
        <v>0.72937906752644965</v>
      </c>
      <c r="L36" s="113">
        <f>IF(RES_hhdet_tes!L36=0,"",RES_hhdet_tes!L36/RES_hhdet_fec!L36)</f>
        <v>0.92446593493604234</v>
      </c>
      <c r="M36" s="113">
        <f>IF(RES_hhdet_tes!M36=0,"",RES_hhdet_tes!M36/RES_hhdet_fec!M36)</f>
        <v>0.87825237052943439</v>
      </c>
      <c r="N36" s="113">
        <f>IF(RES_hhdet_tes!N36=0,"",RES_hhdet_tes!N36/RES_hhdet_fec!N36)</f>
        <v>0.93773457192748966</v>
      </c>
      <c r="O36" s="113">
        <f>IF(RES_hhdet_tes!O36=0,"",RES_hhdet_tes!O36/RES_hhdet_fec!O36)</f>
        <v>0.90880775733928776</v>
      </c>
      <c r="P36" s="113">
        <f>IF(RES_hhdet_tes!P36=0,"",RES_hhdet_tes!P36/RES_hhdet_fec!P36)</f>
        <v>0.92871529561882793</v>
      </c>
      <c r="Q36" s="113">
        <f>IF(RES_hhdet_tes!Q36=0,"",RES_hhdet_tes!Q36/RES_hhdet_fec!Q36)</f>
        <v>0.91811696891816563</v>
      </c>
      <c r="R36" s="113">
        <f>IF(RES_hhdet_tes!R36=0,"",RES_hhdet_tes!R36/RES_hhdet_fec!R36)</f>
        <v>0.93221564061245799</v>
      </c>
      <c r="S36" s="113">
        <f>IF(RES_hhdet_tes!S36=0,"",RES_hhdet_tes!S36/RES_hhdet_fec!S36)</f>
        <v>0.91623628054127715</v>
      </c>
      <c r="T36" s="113">
        <f>IF(RES_hhdet_tes!T36=0,"",RES_hhdet_tes!T36/RES_hhdet_fec!T36)</f>
        <v>0.85466798101710317</v>
      </c>
      <c r="U36" s="113">
        <f>IF(RES_hhdet_tes!U36=0,"",RES_hhdet_tes!U36/RES_hhdet_fec!U36)</f>
        <v>0.87561620302516674</v>
      </c>
      <c r="V36" s="113">
        <f>IF(RES_hhdet_tes!V36=0,"",RES_hhdet_tes!V36/RES_hhdet_fec!V36)</f>
        <v>0.92240198058103995</v>
      </c>
      <c r="W36" s="113">
        <f>IF(RES_hhdet_tes!W36=0,"",RES_hhdet_tes!W36/RES_hhdet_fec!W36)</f>
        <v>0.91344767677151151</v>
      </c>
      <c r="X36" s="113">
        <f>IF(RES_hhdet_tes!X36=0,"",RES_hhdet_tes!X36/RES_hhdet_fec!X36)</f>
        <v>0.83624550761853078</v>
      </c>
      <c r="Y36" s="113">
        <f>IF(RES_hhdet_tes!Y36=0,"",RES_hhdet_tes!Y36/RES_hhdet_fec!Y36)</f>
        <v>0.85528012302035306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0.53583041593421266</v>
      </c>
      <c r="E37" s="111">
        <f>IF(RES_hhdet_tes!E37=0,"",RES_hhdet_tes!E37/RES_hhdet_fec!E37)</f>
        <v>0.53612102896162106</v>
      </c>
      <c r="F37" s="111">
        <f>IF(RES_hhdet_tes!F37=0,"",RES_hhdet_tes!F37/RES_hhdet_fec!F37)</f>
        <v>0.53629190172723573</v>
      </c>
      <c r="G37" s="111">
        <f>IF(RES_hhdet_tes!G37=0,"",RES_hhdet_tes!G37/RES_hhdet_fec!G37)</f>
        <v>0.53711674849631996</v>
      </c>
      <c r="H37" s="111">
        <f>IF(RES_hhdet_tes!H37=0,"",RES_hhdet_tes!H37/RES_hhdet_fec!H37)</f>
        <v>0.53808320454375491</v>
      </c>
      <c r="I37" s="111">
        <f>IF(RES_hhdet_tes!I37=0,"",RES_hhdet_tes!I37/RES_hhdet_fec!I37)</f>
        <v>0.53914447536453547</v>
      </c>
      <c r="J37" s="111">
        <f>IF(RES_hhdet_tes!J37=0,"",RES_hhdet_tes!J37/RES_hhdet_fec!J37)</f>
        <v>0.54057116514386094</v>
      </c>
      <c r="K37" s="111">
        <f>IF(RES_hhdet_tes!K37=0,"",RES_hhdet_tes!K37/RES_hhdet_fec!K37)</f>
        <v>0.5463081635053727</v>
      </c>
      <c r="L37" s="111">
        <f>IF(RES_hhdet_tes!L37=0,"",RES_hhdet_tes!L37/RES_hhdet_fec!L37)</f>
        <v>0.54940777170713073</v>
      </c>
      <c r="M37" s="111">
        <f>IF(RES_hhdet_tes!M37=0,"",RES_hhdet_tes!M37/RES_hhdet_fec!M37)</f>
        <v>0.55124650445805923</v>
      </c>
      <c r="N37" s="111">
        <f>IF(RES_hhdet_tes!N37=0,"",RES_hhdet_tes!N37/RES_hhdet_fec!N37)</f>
        <v>0.55490192503404423</v>
      </c>
      <c r="O37" s="111">
        <f>IF(RES_hhdet_tes!O37=0,"",RES_hhdet_tes!O37/RES_hhdet_fec!O37)</f>
        <v>0.55781690175884757</v>
      </c>
      <c r="P37" s="111">
        <f>IF(RES_hhdet_tes!P37=0,"",RES_hhdet_tes!P37/RES_hhdet_fec!P37)</f>
        <v>0.56082745667394573</v>
      </c>
      <c r="Q37" s="111">
        <f>IF(RES_hhdet_tes!Q37=0,"",RES_hhdet_tes!Q37/RES_hhdet_fec!Q37)</f>
        <v>0.56580489887635654</v>
      </c>
      <c r="R37" s="111">
        <f>IF(RES_hhdet_tes!R37=0,"",RES_hhdet_tes!R37/RES_hhdet_fec!R37)</f>
        <v>0.57078192697367036</v>
      </c>
      <c r="S37" s="111">
        <f>IF(RES_hhdet_tes!S37=0,"",RES_hhdet_tes!S37/RES_hhdet_fec!S37)</f>
        <v>0.58237822886920798</v>
      </c>
      <c r="T37" s="111">
        <f>IF(RES_hhdet_tes!T37=0,"",RES_hhdet_tes!T37/RES_hhdet_fec!T37)</f>
        <v>0.59204026849573321</v>
      </c>
      <c r="U37" s="111">
        <f>IF(RES_hhdet_tes!U37=0,"",RES_hhdet_tes!U37/RES_hhdet_fec!U37)</f>
        <v>0.60572435825729831</v>
      </c>
      <c r="V37" s="111">
        <f>IF(RES_hhdet_tes!V37=0,"",RES_hhdet_tes!V37/RES_hhdet_fec!V37)</f>
        <v>0.63216471381038652</v>
      </c>
      <c r="W37" s="111">
        <f>IF(RES_hhdet_tes!W37=0,"",RES_hhdet_tes!W37/RES_hhdet_fec!W37)</f>
        <v>0.6444205397867564</v>
      </c>
      <c r="X37" s="111">
        <f>IF(RES_hhdet_tes!X37=0,"",RES_hhdet_tes!X37/RES_hhdet_fec!X37)</f>
        <v>0.66333103576446317</v>
      </c>
      <c r="Y37" s="111">
        <f>IF(RES_hhdet_tes!Y37=0,"",RES_hhdet_tes!Y37/RES_hhdet_fec!Y37)</f>
        <v>0.67344015561344606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0.60268781627713397</v>
      </c>
      <c r="C39" s="124">
        <f>IF(RES_hhdet_tes!C39=0,"",RES_hhdet_tes!C39/RES_hhdet_fec!C39)</f>
        <v>0.59526831386913659</v>
      </c>
      <c r="D39" s="124">
        <f>IF(RES_hhdet_tes!D39=0,"",RES_hhdet_tes!D39/RES_hhdet_fec!D39)</f>
        <v>0.60632147475978582</v>
      </c>
      <c r="E39" s="124">
        <f>IF(RES_hhdet_tes!E39=0,"",RES_hhdet_tes!E39/RES_hhdet_fec!E39)</f>
        <v>0.61331742999751815</v>
      </c>
      <c r="F39" s="124">
        <f>IF(RES_hhdet_tes!F39=0,"",RES_hhdet_tes!F39/RES_hhdet_fec!F39)</f>
        <v>0.61129576555367737</v>
      </c>
      <c r="G39" s="124">
        <f>IF(RES_hhdet_tes!G39=0,"",RES_hhdet_tes!G39/RES_hhdet_fec!G39)</f>
        <v>0.61411799035196468</v>
      </c>
      <c r="H39" s="124">
        <f>IF(RES_hhdet_tes!H39=0,"",RES_hhdet_tes!H39/RES_hhdet_fec!H39)</f>
        <v>0.61827767287701385</v>
      </c>
      <c r="I39" s="124">
        <f>IF(RES_hhdet_tes!I39=0,"",RES_hhdet_tes!I39/RES_hhdet_fec!I39)</f>
        <v>0.61691148340629842</v>
      </c>
      <c r="J39" s="124">
        <f>IF(RES_hhdet_tes!J39=0,"",RES_hhdet_tes!J39/RES_hhdet_fec!J39)</f>
        <v>0.61015853285700861</v>
      </c>
      <c r="K39" s="124">
        <f>IF(RES_hhdet_tes!K39=0,"",RES_hhdet_tes!K39/RES_hhdet_fec!K39)</f>
        <v>0.60667083707385694</v>
      </c>
      <c r="L39" s="124">
        <f>IF(RES_hhdet_tes!L39=0,"",RES_hhdet_tes!L39/RES_hhdet_fec!L39)</f>
        <v>0.6169142013578266</v>
      </c>
      <c r="M39" s="124">
        <f>IF(RES_hhdet_tes!M39=0,"",RES_hhdet_tes!M39/RES_hhdet_fec!M39)</f>
        <v>0.62077746522938149</v>
      </c>
      <c r="N39" s="124">
        <f>IF(RES_hhdet_tes!N39=0,"",RES_hhdet_tes!N39/RES_hhdet_fec!N39)</f>
        <v>0.60837593026449643</v>
      </c>
      <c r="O39" s="124">
        <f>IF(RES_hhdet_tes!O39=0,"",RES_hhdet_tes!O39/RES_hhdet_fec!O39)</f>
        <v>0.62021076912885742</v>
      </c>
      <c r="P39" s="124">
        <f>IF(RES_hhdet_tes!P39=0,"",RES_hhdet_tes!P39/RES_hhdet_fec!P39)</f>
        <v>0.62283340558315303</v>
      </c>
      <c r="Q39" s="124">
        <f>IF(RES_hhdet_tes!Q39=0,"",RES_hhdet_tes!Q39/RES_hhdet_fec!Q39)</f>
        <v>0.6268021900757077</v>
      </c>
      <c r="R39" s="124">
        <f>IF(RES_hhdet_tes!R39=0,"",RES_hhdet_tes!R39/RES_hhdet_fec!R39)</f>
        <v>0.63908716601497195</v>
      </c>
      <c r="S39" s="124">
        <f>IF(RES_hhdet_tes!S39=0,"",RES_hhdet_tes!S39/RES_hhdet_fec!S39)</f>
        <v>0.61378670728026719</v>
      </c>
      <c r="T39" s="124">
        <f>IF(RES_hhdet_tes!T39=0,"",RES_hhdet_tes!T39/RES_hhdet_fec!T39)</f>
        <v>0.62320238105745807</v>
      </c>
      <c r="U39" s="124">
        <f>IF(RES_hhdet_tes!U39=0,"",RES_hhdet_tes!U39/RES_hhdet_fec!U39)</f>
        <v>0.63175985015209568</v>
      </c>
      <c r="V39" s="124">
        <f>IF(RES_hhdet_tes!V39=0,"",RES_hhdet_tes!V39/RES_hhdet_fec!V39)</f>
        <v>0.64561209007016096</v>
      </c>
      <c r="W39" s="124">
        <f>IF(RES_hhdet_tes!W39=0,"",RES_hhdet_tes!W39/RES_hhdet_fec!W39)</f>
        <v>0.65308394371061174</v>
      </c>
      <c r="X39" s="124">
        <f>IF(RES_hhdet_tes!X39=0,"",RES_hhdet_tes!X39/RES_hhdet_fec!X39)</f>
        <v>0.67757888621596174</v>
      </c>
      <c r="Y39" s="124">
        <f>IF(RES_hhdet_tes!Y39=0,"",RES_hhdet_tes!Y39/RES_hhdet_fec!Y39)</f>
        <v>0.67543994178459277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0.57517393021447027</v>
      </c>
      <c r="C40" s="111">
        <f>IF(RES_hhdet_tes!C40=0,"",RES_hhdet_tes!C40/RES_hhdet_fec!C40)</f>
        <v>0.57602667295085874</v>
      </c>
      <c r="D40" s="111">
        <f>IF(RES_hhdet_tes!D40=0,"",RES_hhdet_tes!D40/RES_hhdet_fec!D40)</f>
        <v>0.57680150466677449</v>
      </c>
      <c r="E40" s="111">
        <f>IF(RES_hhdet_tes!E40=0,"",RES_hhdet_tes!E40/RES_hhdet_fec!E40)</f>
        <v>0.57756030451967966</v>
      </c>
      <c r="F40" s="111">
        <f>IF(RES_hhdet_tes!F40=0,"",RES_hhdet_tes!F40/RES_hhdet_fec!F40)</f>
        <v>0.57854467822486044</v>
      </c>
      <c r="G40" s="111">
        <f>IF(RES_hhdet_tes!G40=0,"",RES_hhdet_tes!G40/RES_hhdet_fec!G40)</f>
        <v>0.5799374256021691</v>
      </c>
      <c r="H40" s="111">
        <f>IF(RES_hhdet_tes!H40=0,"",RES_hhdet_tes!H40/RES_hhdet_fec!H40)</f>
        <v>0.58180777906157766</v>
      </c>
      <c r="I40" s="111">
        <f>IF(RES_hhdet_tes!I40=0,"",RES_hhdet_tes!I40/RES_hhdet_fec!I40)</f>
        <v>0.58278948990526347</v>
      </c>
      <c r="J40" s="111">
        <f>IF(RES_hhdet_tes!J40=0,"",RES_hhdet_tes!J40/RES_hhdet_fec!J40)</f>
        <v>0.58307460380441478</v>
      </c>
      <c r="K40" s="111">
        <f>IF(RES_hhdet_tes!K40=0,"",RES_hhdet_tes!K40/RES_hhdet_fec!K40)</f>
        <v>0.58359089385121021</v>
      </c>
      <c r="L40" s="111">
        <f>IF(RES_hhdet_tes!L40=0,"",RES_hhdet_tes!L40/RES_hhdet_fec!L40)</f>
        <v>0.58396036386186378</v>
      </c>
      <c r="M40" s="111">
        <f>IF(RES_hhdet_tes!M40=0,"",RES_hhdet_tes!M40/RES_hhdet_fec!M40)</f>
        <v>0.58441311096487236</v>
      </c>
      <c r="N40" s="111">
        <f>IF(RES_hhdet_tes!N40=0,"",RES_hhdet_tes!N40/RES_hhdet_fec!N40)</f>
        <v>0.58501911832947207</v>
      </c>
      <c r="O40" s="111">
        <f>IF(RES_hhdet_tes!O40=0,"",RES_hhdet_tes!O40/RES_hhdet_fec!O40)</f>
        <v>0.58552373738607921</v>
      </c>
      <c r="P40" s="111">
        <f>IF(RES_hhdet_tes!P40=0,"",RES_hhdet_tes!P40/RES_hhdet_fec!P40)</f>
        <v>0.58565767167821792</v>
      </c>
      <c r="Q40" s="111">
        <f>IF(RES_hhdet_tes!Q40=0,"",RES_hhdet_tes!Q40/RES_hhdet_fec!Q40)</f>
        <v>0.58593141650511815</v>
      </c>
      <c r="R40" s="111">
        <f>IF(RES_hhdet_tes!R40=0,"",RES_hhdet_tes!R40/RES_hhdet_fec!R40)</f>
        <v>0.58624020218732764</v>
      </c>
      <c r="S40" s="111">
        <f>IF(RES_hhdet_tes!S40=0,"",RES_hhdet_tes!S40/RES_hhdet_fec!S40)</f>
        <v>0.58715719286045109</v>
      </c>
      <c r="T40" s="111">
        <f>IF(RES_hhdet_tes!T40=0,"",RES_hhdet_tes!T40/RES_hhdet_fec!T40)</f>
        <v>0.5877055899393353</v>
      </c>
      <c r="U40" s="111">
        <f>IF(RES_hhdet_tes!U40=0,"",RES_hhdet_tes!U40/RES_hhdet_fec!U40)</f>
        <v>0.59072729745280328</v>
      </c>
      <c r="V40" s="111">
        <f>IF(RES_hhdet_tes!V40=0,"",RES_hhdet_tes!V40/RES_hhdet_fec!V40)</f>
        <v>0.59640073305308328</v>
      </c>
      <c r="W40" s="111">
        <f>IF(RES_hhdet_tes!W40=0,"",RES_hhdet_tes!W40/RES_hhdet_fec!W40)</f>
        <v>0.60220736064217162</v>
      </c>
      <c r="X40" s="111">
        <f>IF(RES_hhdet_tes!X40=0,"",RES_hhdet_tes!X40/RES_hhdet_fec!X40)</f>
        <v>0.60506804670598069</v>
      </c>
      <c r="Y40" s="111">
        <f>IF(RES_hhdet_tes!Y40=0,"",RES_hhdet_tes!Y40/RES_hhdet_fec!Y40)</f>
        <v>0.60720777818299798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0.73525515650136775</v>
      </c>
      <c r="C41" s="45">
        <f>IF(RES_hhdet_tes!C41=0,"",RES_hhdet_tes!C41/RES_hhdet_fec!C41)</f>
        <v>0.73702356223052934</v>
      </c>
      <c r="D41" s="45">
        <f>IF(RES_hhdet_tes!D41=0,"",RES_hhdet_tes!D41/RES_hhdet_fec!D41)</f>
        <v>0.74018932614150246</v>
      </c>
      <c r="E41" s="45">
        <f>IF(RES_hhdet_tes!E41=0,"",RES_hhdet_tes!E41/RES_hhdet_fec!E41)</f>
        <v>0.74240056866053772</v>
      </c>
      <c r="F41" s="45">
        <f>IF(RES_hhdet_tes!F41=0,"",RES_hhdet_tes!F41/RES_hhdet_fec!F41)</f>
        <v>0.74443036833626419</v>
      </c>
      <c r="G41" s="45">
        <f>IF(RES_hhdet_tes!G41=0,"",RES_hhdet_tes!G41/RES_hhdet_fec!G41)</f>
        <v>0.74682013688963311</v>
      </c>
      <c r="H41" s="45">
        <f>IF(RES_hhdet_tes!H41=0,"",RES_hhdet_tes!H41/RES_hhdet_fec!H41)</f>
        <v>0.7497289271756935</v>
      </c>
      <c r="I41" s="45">
        <f>IF(RES_hhdet_tes!I41=0,"",RES_hhdet_tes!I41/RES_hhdet_fec!I41)</f>
        <v>0.75118342559224249</v>
      </c>
      <c r="J41" s="45">
        <f>IF(RES_hhdet_tes!J41=0,"",RES_hhdet_tes!J41/RES_hhdet_fec!J41)</f>
        <v>0.75173574419984879</v>
      </c>
      <c r="K41" s="45">
        <f>IF(RES_hhdet_tes!K41=0,"",RES_hhdet_tes!K41/RES_hhdet_fec!K41)</f>
        <v>0.75379587926302205</v>
      </c>
      <c r="L41" s="45">
        <f>IF(RES_hhdet_tes!L41=0,"",RES_hhdet_tes!L41/RES_hhdet_fec!L41)</f>
        <v>0.75655067628102735</v>
      </c>
      <c r="M41" s="45">
        <f>IF(RES_hhdet_tes!M41=0,"",RES_hhdet_tes!M41/RES_hhdet_fec!M41)</f>
        <v>0.75949974726560177</v>
      </c>
      <c r="N41" s="45">
        <f>IF(RES_hhdet_tes!N41=0,"",RES_hhdet_tes!N41/RES_hhdet_fec!N41)</f>
        <v>0.76214059824651303</v>
      </c>
      <c r="O41" s="45">
        <f>IF(RES_hhdet_tes!O41=0,"",RES_hhdet_tes!O41/RES_hhdet_fec!O41)</f>
        <v>0.76623504035916945</v>
      </c>
      <c r="P41" s="45">
        <f>IF(RES_hhdet_tes!P41=0,"",RES_hhdet_tes!P41/RES_hhdet_fec!P41)</f>
        <v>0.76814629416675706</v>
      </c>
      <c r="Q41" s="45">
        <f>IF(RES_hhdet_tes!Q41=0,"",RES_hhdet_tes!Q41/RES_hhdet_fec!Q41)</f>
        <v>0.77075754269299201</v>
      </c>
      <c r="R41" s="45">
        <f>IF(RES_hhdet_tes!R41=0,"",RES_hhdet_tes!R41/RES_hhdet_fec!R41)</f>
        <v>0.77263224589108281</v>
      </c>
      <c r="S41" s="45">
        <f>IF(RES_hhdet_tes!S41=0,"",RES_hhdet_tes!S41/RES_hhdet_fec!S41)</f>
        <v>0.77557353122704897</v>
      </c>
      <c r="T41" s="45">
        <f>IF(RES_hhdet_tes!T41=0,"",RES_hhdet_tes!T41/RES_hhdet_fec!T41)</f>
        <v>0.7788374154028963</v>
      </c>
      <c r="U41" s="45">
        <f>IF(RES_hhdet_tes!U41=0,"",RES_hhdet_tes!U41/RES_hhdet_fec!U41)</f>
        <v>0.79293790118494023</v>
      </c>
      <c r="V41" s="45">
        <f>IF(RES_hhdet_tes!V41=0,"",RES_hhdet_tes!V41/RES_hhdet_fec!V41)</f>
        <v>0.81953746250506321</v>
      </c>
      <c r="W41" s="45">
        <f>IF(RES_hhdet_tes!W41=0,"",RES_hhdet_tes!W41/RES_hhdet_fec!W41)</f>
        <v>0.84653744856254209</v>
      </c>
      <c r="X41" s="45">
        <f>IF(RES_hhdet_tes!X41=0,"",RES_hhdet_tes!X41/RES_hhdet_fec!X41)</f>
        <v>0.86092010060462776</v>
      </c>
      <c r="Y41" s="45">
        <f>IF(RES_hhdet_tes!Y41=0,"",RES_hhdet_tes!Y41/RES_hhdet_fec!Y41)</f>
        <v>0.86900631188699329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0.62862873377718675</v>
      </c>
      <c r="C43" s="119">
        <f>IF(RES_hhdet_tes!C43=0,"",RES_hhdet_tes!C43/RES_hhdet_fec!C43)</f>
        <v>0.6900001206164823</v>
      </c>
      <c r="D43" s="119">
        <f>IF(RES_hhdet_tes!D43=0,"",RES_hhdet_tes!D43/RES_hhdet_fec!D43)</f>
        <v>0.67861258403557945</v>
      </c>
      <c r="E43" s="119">
        <f>IF(RES_hhdet_tes!E43=0,"",RES_hhdet_tes!E43/RES_hhdet_fec!E43)</f>
        <v>0.76968983975753402</v>
      </c>
      <c r="F43" s="119">
        <f>IF(RES_hhdet_tes!F43=0,"",RES_hhdet_tes!F43/RES_hhdet_fec!F43)</f>
        <v>0.65440300142381846</v>
      </c>
      <c r="G43" s="119">
        <f>IF(RES_hhdet_tes!G43=0,"",RES_hhdet_tes!G43/RES_hhdet_fec!G43)</f>
        <v>0.65147690008957981</v>
      </c>
      <c r="H43" s="119">
        <f>IF(RES_hhdet_tes!H43=0,"",RES_hhdet_tes!H43/RES_hhdet_fec!H43)</f>
        <v>0.6848075985354154</v>
      </c>
      <c r="I43" s="119">
        <f>IF(RES_hhdet_tes!I43=0,"",RES_hhdet_tes!I43/RES_hhdet_fec!I43)</f>
        <v>0.68156883521533407</v>
      </c>
      <c r="J43" s="119">
        <f>IF(RES_hhdet_tes!J43=0,"",RES_hhdet_tes!J43/RES_hhdet_fec!J43)</f>
        <v>0.65635810353320978</v>
      </c>
      <c r="K43" s="119">
        <f>IF(RES_hhdet_tes!K43=0,"",RES_hhdet_tes!K43/RES_hhdet_fec!K43)</f>
        <v>0.70412852717218932</v>
      </c>
      <c r="L43" s="119">
        <f>IF(RES_hhdet_tes!L43=0,"",RES_hhdet_tes!L43/RES_hhdet_fec!L43)</f>
        <v>0.74184615890398309</v>
      </c>
      <c r="M43" s="119">
        <f>IF(RES_hhdet_tes!M43=0,"",RES_hhdet_tes!M43/RES_hhdet_fec!M43)</f>
        <v>0.8283262647787919</v>
      </c>
      <c r="N43" s="119">
        <f>IF(RES_hhdet_tes!N43=0,"",RES_hhdet_tes!N43/RES_hhdet_fec!N43)</f>
        <v>1.0661967245629849</v>
      </c>
      <c r="O43" s="119">
        <f>IF(RES_hhdet_tes!O43=0,"",RES_hhdet_tes!O43/RES_hhdet_fec!O43)</f>
        <v>0.94755431423245295</v>
      </c>
      <c r="P43" s="119">
        <f>IF(RES_hhdet_tes!P43=0,"",RES_hhdet_tes!P43/RES_hhdet_fec!P43)</f>
        <v>0.99834288123534065</v>
      </c>
      <c r="Q43" s="119">
        <f>IF(RES_hhdet_tes!Q43=0,"",RES_hhdet_tes!Q43/RES_hhdet_fec!Q43)</f>
        <v>0.963704958454772</v>
      </c>
      <c r="R43" s="119">
        <f>IF(RES_hhdet_tes!R43=0,"",RES_hhdet_tes!R43/RES_hhdet_fec!R43)</f>
        <v>0.93832196588981087</v>
      </c>
      <c r="S43" s="119">
        <f>IF(RES_hhdet_tes!S43=0,"",RES_hhdet_tes!S43/RES_hhdet_fec!S43)</f>
        <v>0.97676424255136907</v>
      </c>
      <c r="T43" s="119">
        <f>IF(RES_hhdet_tes!T43=0,"",RES_hhdet_tes!T43/RES_hhdet_fec!T43)</f>
        <v>1.0142288223227938</v>
      </c>
      <c r="U43" s="119">
        <f>IF(RES_hhdet_tes!U43=0,"",RES_hhdet_tes!U43/RES_hhdet_fec!U43)</f>
        <v>0.97484470627267694</v>
      </c>
      <c r="V43" s="119">
        <f>IF(RES_hhdet_tes!V43=0,"",RES_hhdet_tes!V43/RES_hhdet_fec!V43)</f>
        <v>0.95777715581696032</v>
      </c>
      <c r="W43" s="119">
        <f>IF(RES_hhdet_tes!W43=0,"",RES_hhdet_tes!W43/RES_hhdet_fec!W43)</f>
        <v>0.89350632970611943</v>
      </c>
      <c r="X43" s="119">
        <f>IF(RES_hhdet_tes!X43=0,"",RES_hhdet_tes!X43/RES_hhdet_fec!X43)</f>
        <v>0.71237846254851667</v>
      </c>
      <c r="Y43" s="119">
        <f>IF(RES_hhdet_tes!Y43=0,"",RES_hhdet_tes!Y43/RES_hhdet_fec!Y43)</f>
        <v>0.69971215349402305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0.44242649130642003</v>
      </c>
      <c r="C44" s="124">
        <f>IF(RES_hhdet_tes!C44=0,"",RES_hhdet_tes!C44/RES_hhdet_fec!C44)</f>
        <v>0.4423125103378357</v>
      </c>
      <c r="D44" s="124">
        <f>IF(RES_hhdet_tes!D44=0,"",RES_hhdet_tes!D44/RES_hhdet_fec!D44)</f>
        <v>0.44297391613421638</v>
      </c>
      <c r="E44" s="124">
        <f>IF(RES_hhdet_tes!E44=0,"",RES_hhdet_tes!E44/RES_hhdet_fec!E44)</f>
        <v>0.4421198628445302</v>
      </c>
      <c r="F44" s="124">
        <f>IF(RES_hhdet_tes!F44=0,"",RES_hhdet_tes!F44/RES_hhdet_fec!F44)</f>
        <v>0.44327443571892078</v>
      </c>
      <c r="G44" s="124">
        <f>IF(RES_hhdet_tes!G44=0,"",RES_hhdet_tes!G44/RES_hhdet_fec!G44)</f>
        <v>0.44326125984880227</v>
      </c>
      <c r="H44" s="124">
        <f>IF(RES_hhdet_tes!H44=0,"",RES_hhdet_tes!H44/RES_hhdet_fec!H44)</f>
        <v>0.44322896440382181</v>
      </c>
      <c r="I44" s="124">
        <f>IF(RES_hhdet_tes!I44=0,"",RES_hhdet_tes!I44/RES_hhdet_fec!I44)</f>
        <v>0.45322129452215304</v>
      </c>
      <c r="J44" s="124">
        <f>IF(RES_hhdet_tes!J44=0,"",RES_hhdet_tes!J44/RES_hhdet_fec!J44)</f>
        <v>0.4652929012004387</v>
      </c>
      <c r="K44" s="124">
        <f>IF(RES_hhdet_tes!K44=0,"",RES_hhdet_tes!K44/RES_hhdet_fec!K44)</f>
        <v>0.47783168544379362</v>
      </c>
      <c r="L44" s="124">
        <f>IF(RES_hhdet_tes!L44=0,"",RES_hhdet_tes!L44/RES_hhdet_fec!L44)</f>
        <v>0.4870890315194234</v>
      </c>
      <c r="M44" s="124">
        <f>IF(RES_hhdet_tes!M44=0,"",RES_hhdet_tes!M44/RES_hhdet_fec!M44)</f>
        <v>0.50147103092633138</v>
      </c>
      <c r="N44" s="124">
        <f>IF(RES_hhdet_tes!N44=0,"",RES_hhdet_tes!N44/RES_hhdet_fec!N44)</f>
        <v>0.51870885712761805</v>
      </c>
      <c r="O44" s="124">
        <f>IF(RES_hhdet_tes!O44=0,"",RES_hhdet_tes!O44/RES_hhdet_fec!O44)</f>
        <v>0.5426001329229706</v>
      </c>
      <c r="P44" s="124">
        <f>IF(RES_hhdet_tes!P44=0,"",RES_hhdet_tes!P44/RES_hhdet_fec!P44)</f>
        <v>0.54290353875658703</v>
      </c>
      <c r="Q44" s="124">
        <f>IF(RES_hhdet_tes!Q44=0,"",RES_hhdet_tes!Q44/RES_hhdet_fec!Q44)</f>
        <v>0.54347798330453534</v>
      </c>
      <c r="R44" s="124">
        <f>IF(RES_hhdet_tes!R44=0,"",RES_hhdet_tes!R44/RES_hhdet_fec!R44)</f>
        <v>0.54372271098792191</v>
      </c>
      <c r="S44" s="124">
        <f>IF(RES_hhdet_tes!S44=0,"",RES_hhdet_tes!S44/RES_hhdet_fec!S44)</f>
        <v>0.54429665838002717</v>
      </c>
      <c r="T44" s="124">
        <f>IF(RES_hhdet_tes!T44=0,"",RES_hhdet_tes!T44/RES_hhdet_fec!T44)</f>
        <v>0.55031774616616402</v>
      </c>
      <c r="U44" s="124">
        <f>IF(RES_hhdet_tes!U44=0,"",RES_hhdet_tes!U44/RES_hhdet_fec!U44)</f>
        <v>0.54871765713555976</v>
      </c>
      <c r="V44" s="124">
        <f>IF(RES_hhdet_tes!V44=0,"",RES_hhdet_tes!V44/RES_hhdet_fec!V44)</f>
        <v>0.55129395274600335</v>
      </c>
      <c r="W44" s="124">
        <f>IF(RES_hhdet_tes!W44=0,"",RES_hhdet_tes!W44/RES_hhdet_fec!W44)</f>
        <v>0.55367155277355917</v>
      </c>
      <c r="X44" s="124">
        <f>IF(RES_hhdet_tes!X44=0,"",RES_hhdet_tes!X44/RES_hhdet_fec!X44)</f>
        <v>0.55408887276123453</v>
      </c>
      <c r="Y44" s="124">
        <f>IF(RES_hhdet_tes!Y44=0,"",RES_hhdet_tes!Y44/RES_hhdet_fec!Y44)</f>
        <v>0.55807523083013244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0.43702075102367555</v>
      </c>
      <c r="C45" s="111">
        <f>IF(RES_hhdet_tes!C45=0,"",RES_hhdet_tes!C45/RES_hhdet_fec!C45)</f>
        <v>0.43743642848163744</v>
      </c>
      <c r="D45" s="111">
        <f>IF(RES_hhdet_tes!D45=0,"",RES_hhdet_tes!D45/RES_hhdet_fec!D45)</f>
        <v>0.43747786824583851</v>
      </c>
      <c r="E45" s="111">
        <f>IF(RES_hhdet_tes!E45=0,"",RES_hhdet_tes!E45/RES_hhdet_fec!E45)</f>
        <v>0.43748451061490967</v>
      </c>
      <c r="F45" s="111">
        <f>IF(RES_hhdet_tes!F45=0,"",RES_hhdet_tes!F45/RES_hhdet_fec!F45)</f>
        <v>0.43748291555890778</v>
      </c>
      <c r="G45" s="111">
        <f>IF(RES_hhdet_tes!G45=0,"",RES_hhdet_tes!G45/RES_hhdet_fec!G45)</f>
        <v>0.4374871143592543</v>
      </c>
      <c r="H45" s="111">
        <f>IF(RES_hhdet_tes!H45=0,"",RES_hhdet_tes!H45/RES_hhdet_fec!H45)</f>
        <v>0.4378501654909927</v>
      </c>
      <c r="I45" s="111">
        <f>IF(RES_hhdet_tes!I45=0,"",RES_hhdet_tes!I45/RES_hhdet_fec!I45)</f>
        <v>0.44797360023811184</v>
      </c>
      <c r="J45" s="111">
        <f>IF(RES_hhdet_tes!J45=0,"",RES_hhdet_tes!J45/RES_hhdet_fec!J45)</f>
        <v>0.45983486371604881</v>
      </c>
      <c r="K45" s="111">
        <f>IF(RES_hhdet_tes!K45=0,"",RES_hhdet_tes!K45/RES_hhdet_fec!K45)</f>
        <v>0.47241558047030974</v>
      </c>
      <c r="L45" s="111">
        <f>IF(RES_hhdet_tes!L45=0,"",RES_hhdet_tes!L45/RES_hhdet_fec!L45)</f>
        <v>0.48133772825197546</v>
      </c>
      <c r="M45" s="111">
        <f>IF(RES_hhdet_tes!M45=0,"",RES_hhdet_tes!M45/RES_hhdet_fec!M45)</f>
        <v>0.49588330453426843</v>
      </c>
      <c r="N45" s="111">
        <f>IF(RES_hhdet_tes!N45=0,"",RES_hhdet_tes!N45/RES_hhdet_fec!N45)</f>
        <v>0.51457043967755967</v>
      </c>
      <c r="O45" s="111">
        <f>IF(RES_hhdet_tes!O45=0,"",RES_hhdet_tes!O45/RES_hhdet_fec!O45)</f>
        <v>0.53758888819071304</v>
      </c>
      <c r="P45" s="111">
        <f>IF(RES_hhdet_tes!P45=0,"",RES_hhdet_tes!P45/RES_hhdet_fec!P45)</f>
        <v>0.53800068712603588</v>
      </c>
      <c r="Q45" s="111">
        <f>IF(RES_hhdet_tes!Q45=0,"",RES_hhdet_tes!Q45/RES_hhdet_fec!Q45)</f>
        <v>0.53849674469685105</v>
      </c>
      <c r="R45" s="111">
        <f>IF(RES_hhdet_tes!R45=0,"",RES_hhdet_tes!R45/RES_hhdet_fec!R45)</f>
        <v>0.53877141528708894</v>
      </c>
      <c r="S45" s="111">
        <f>IF(RES_hhdet_tes!S45=0,"",RES_hhdet_tes!S45/RES_hhdet_fec!S45)</f>
        <v>0.53937079292417778</v>
      </c>
      <c r="T45" s="111">
        <f>IF(RES_hhdet_tes!T45=0,"",RES_hhdet_tes!T45/RES_hhdet_fec!T45)</f>
        <v>0.53975654639470272</v>
      </c>
      <c r="U45" s="111">
        <f>IF(RES_hhdet_tes!U45=0,"",RES_hhdet_tes!U45/RES_hhdet_fec!U45)</f>
        <v>0.54100148458741615</v>
      </c>
      <c r="V45" s="111">
        <f>IF(RES_hhdet_tes!V45=0,"",RES_hhdet_tes!V45/RES_hhdet_fec!V45)</f>
        <v>0.54516070246198356</v>
      </c>
      <c r="W45" s="111">
        <f>IF(RES_hhdet_tes!W45=0,"",RES_hhdet_tes!W45/RES_hhdet_fec!W45)</f>
        <v>0.54721515165124712</v>
      </c>
      <c r="X45" s="111">
        <f>IF(RES_hhdet_tes!X45=0,"",RES_hhdet_tes!X45/RES_hhdet_fec!X45)</f>
        <v>0.54922998089490571</v>
      </c>
      <c r="Y45" s="111">
        <f>IF(RES_hhdet_tes!Y45=0,"",RES_hhdet_tes!Y45/RES_hhdet_fec!Y45)</f>
        <v>0.55321923995547506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1.8642351734849059</v>
      </c>
      <c r="C47" s="124">
        <f>IF(RES_hhdet_tes!C47=0,"",RES_hhdet_tes!C47/RES_hhdet_fec!C47)</f>
        <v>2.0638259806443107</v>
      </c>
      <c r="D47" s="124">
        <f>IF(RES_hhdet_tes!D47=0,"",RES_hhdet_tes!D47/RES_hhdet_fec!D47)</f>
        <v>2.1735303674169666</v>
      </c>
      <c r="E47" s="124">
        <f>IF(RES_hhdet_tes!E47=0,"",RES_hhdet_tes!E47/RES_hhdet_fec!E47)</f>
        <v>2.2393131558858412</v>
      </c>
      <c r="F47" s="124">
        <f>IF(RES_hhdet_tes!F47=0,"",RES_hhdet_tes!F47/RES_hhdet_fec!F47)</f>
        <v>2.3258796292932868</v>
      </c>
      <c r="G47" s="124">
        <f>IF(RES_hhdet_tes!G47=0,"",RES_hhdet_tes!G47/RES_hhdet_fec!G47)</f>
        <v>2.434735861396486</v>
      </c>
      <c r="H47" s="124">
        <f>IF(RES_hhdet_tes!H47=0,"",RES_hhdet_tes!H47/RES_hhdet_fec!H47)</f>
        <v>2.605747560948827</v>
      </c>
      <c r="I47" s="124">
        <f>IF(RES_hhdet_tes!I47=0,"",RES_hhdet_tes!I47/RES_hhdet_fec!I47)</f>
        <v>2.7331158498129065</v>
      </c>
      <c r="J47" s="124">
        <f>IF(RES_hhdet_tes!J47=0,"",RES_hhdet_tes!J47/RES_hhdet_fec!J47)</f>
        <v>2.8650522849395261</v>
      </c>
      <c r="K47" s="124">
        <f>IF(RES_hhdet_tes!K47=0,"",RES_hhdet_tes!K47/RES_hhdet_fec!K47)</f>
        <v>3.2188659757088685</v>
      </c>
      <c r="L47" s="124">
        <f>IF(RES_hhdet_tes!L47=0,"",RES_hhdet_tes!L47/RES_hhdet_fec!L47)</f>
        <v>3.4407714580167914</v>
      </c>
      <c r="M47" s="124">
        <f>IF(RES_hhdet_tes!M47=0,"",RES_hhdet_tes!M47/RES_hhdet_fec!M47)</f>
        <v>3.5585851424920842</v>
      </c>
      <c r="N47" s="124">
        <f>IF(RES_hhdet_tes!N47=0,"",RES_hhdet_tes!N47/RES_hhdet_fec!N47)</f>
        <v>3.6325179313162868</v>
      </c>
      <c r="O47" s="124">
        <f>IF(RES_hhdet_tes!O47=0,"",RES_hhdet_tes!O47/RES_hhdet_fec!O47)</f>
        <v>3.7443105584871135</v>
      </c>
      <c r="P47" s="124">
        <f>IF(RES_hhdet_tes!P47=0,"",RES_hhdet_tes!P47/RES_hhdet_fec!P47)</f>
        <v>3.8107814557205493</v>
      </c>
      <c r="Q47" s="124">
        <f>IF(RES_hhdet_tes!Q47=0,"",RES_hhdet_tes!Q47/RES_hhdet_fec!Q47)</f>
        <v>3.8566657712044363</v>
      </c>
      <c r="R47" s="124">
        <f>IF(RES_hhdet_tes!R47=0,"",RES_hhdet_tes!R47/RES_hhdet_fec!R47)</f>
        <v>3.9053116137412358</v>
      </c>
      <c r="S47" s="124">
        <f>IF(RES_hhdet_tes!S47=0,"",RES_hhdet_tes!S47/RES_hhdet_fec!S47)</f>
        <v>3.9986075171933959</v>
      </c>
      <c r="T47" s="124">
        <f>IF(RES_hhdet_tes!T47=0,"",RES_hhdet_tes!T47/RES_hhdet_fec!T47)</f>
        <v>4.1060888771399728</v>
      </c>
      <c r="U47" s="124">
        <f>IF(RES_hhdet_tes!U47=0,"",RES_hhdet_tes!U47/RES_hhdet_fec!U47)</f>
        <v>4.2613916392108067</v>
      </c>
      <c r="V47" s="124">
        <f>IF(RES_hhdet_tes!V47=0,"",RES_hhdet_tes!V47/RES_hhdet_fec!V47)</f>
        <v>4.3654701634105955</v>
      </c>
      <c r="W47" s="124">
        <f>IF(RES_hhdet_tes!W47=0,"",RES_hhdet_tes!W47/RES_hhdet_fec!W47)</f>
        <v>4.4808041462322779</v>
      </c>
      <c r="X47" s="124">
        <f>IF(RES_hhdet_tes!X47=0,"",RES_hhdet_tes!X47/RES_hhdet_fec!X47)</f>
        <v>4.5571595670020812</v>
      </c>
      <c r="Y47" s="124">
        <f>IF(RES_hhdet_tes!Y47=0,"",RES_hhdet_tes!Y47/RES_hhdet_fec!Y47)</f>
        <v>4.5639845117210163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1.8642351734849059</v>
      </c>
      <c r="C48" s="111">
        <f>IF(RES_hhdet_tes!C48=0,"",RES_hhdet_tes!C48/RES_hhdet_fec!C48)</f>
        <v>2.0638259806443107</v>
      </c>
      <c r="D48" s="111">
        <f>IF(RES_hhdet_tes!D48=0,"",RES_hhdet_tes!D48/RES_hhdet_fec!D48)</f>
        <v>2.1735303674169666</v>
      </c>
      <c r="E48" s="111">
        <f>IF(RES_hhdet_tes!E48=0,"",RES_hhdet_tes!E48/RES_hhdet_fec!E48)</f>
        <v>2.2393131558858412</v>
      </c>
      <c r="F48" s="111">
        <f>IF(RES_hhdet_tes!F48=0,"",RES_hhdet_tes!F48/RES_hhdet_fec!F48)</f>
        <v>2.3258796292932868</v>
      </c>
      <c r="G48" s="111">
        <f>IF(RES_hhdet_tes!G48=0,"",RES_hhdet_tes!G48/RES_hhdet_fec!G48)</f>
        <v>2.434735861396486</v>
      </c>
      <c r="H48" s="111">
        <f>IF(RES_hhdet_tes!H48=0,"",RES_hhdet_tes!H48/RES_hhdet_fec!H48)</f>
        <v>2.605747560948827</v>
      </c>
      <c r="I48" s="111">
        <f>IF(RES_hhdet_tes!I48=0,"",RES_hhdet_tes!I48/RES_hhdet_fec!I48)</f>
        <v>2.7331158498129065</v>
      </c>
      <c r="J48" s="111">
        <f>IF(RES_hhdet_tes!J48=0,"",RES_hhdet_tes!J48/RES_hhdet_fec!J48)</f>
        <v>2.8650522849395261</v>
      </c>
      <c r="K48" s="111">
        <f>IF(RES_hhdet_tes!K48=0,"",RES_hhdet_tes!K48/RES_hhdet_fec!K48)</f>
        <v>3.2188659757088685</v>
      </c>
      <c r="L48" s="111">
        <f>IF(RES_hhdet_tes!L48=0,"",RES_hhdet_tes!L48/RES_hhdet_fec!L48)</f>
        <v>3.4407714580167914</v>
      </c>
      <c r="M48" s="111">
        <f>IF(RES_hhdet_tes!M48=0,"",RES_hhdet_tes!M48/RES_hhdet_fec!M48)</f>
        <v>3.5585851424920842</v>
      </c>
      <c r="N48" s="111">
        <f>IF(RES_hhdet_tes!N48=0,"",RES_hhdet_tes!N48/RES_hhdet_fec!N48)</f>
        <v>3.6325179313162868</v>
      </c>
      <c r="O48" s="111">
        <f>IF(RES_hhdet_tes!O48=0,"",RES_hhdet_tes!O48/RES_hhdet_fec!O48)</f>
        <v>3.7443105584871135</v>
      </c>
      <c r="P48" s="111">
        <f>IF(RES_hhdet_tes!P48=0,"",RES_hhdet_tes!P48/RES_hhdet_fec!P48)</f>
        <v>3.8107814557205493</v>
      </c>
      <c r="Q48" s="111">
        <f>IF(RES_hhdet_tes!Q48=0,"",RES_hhdet_tes!Q48/RES_hhdet_fec!Q48)</f>
        <v>3.8566657712044363</v>
      </c>
      <c r="R48" s="111">
        <f>IF(RES_hhdet_tes!R48=0,"",RES_hhdet_tes!R48/RES_hhdet_fec!R48)</f>
        <v>3.9053116137412358</v>
      </c>
      <c r="S48" s="111">
        <f>IF(RES_hhdet_tes!S48=0,"",RES_hhdet_tes!S48/RES_hhdet_fec!S48)</f>
        <v>3.9986075171933959</v>
      </c>
      <c r="T48" s="111">
        <f>IF(RES_hhdet_tes!T48=0,"",RES_hhdet_tes!T48/RES_hhdet_fec!T48)</f>
        <v>4.1060888771399728</v>
      </c>
      <c r="U48" s="111">
        <f>IF(RES_hhdet_tes!U48=0,"",RES_hhdet_tes!U48/RES_hhdet_fec!U48)</f>
        <v>4.2613916392108067</v>
      </c>
      <c r="V48" s="111">
        <f>IF(RES_hhdet_tes!V48=0,"",RES_hhdet_tes!V48/RES_hhdet_fec!V48)</f>
        <v>4.3654701634105955</v>
      </c>
      <c r="W48" s="111">
        <f>IF(RES_hhdet_tes!W48=0,"",RES_hhdet_tes!W48/RES_hhdet_fec!W48)</f>
        <v>4.4808041462322779</v>
      </c>
      <c r="X48" s="111">
        <f>IF(RES_hhdet_tes!X48=0,"",RES_hhdet_tes!X48/RES_hhdet_fec!X48)</f>
        <v>4.5571595670020812</v>
      </c>
      <c r="Y48" s="111">
        <f>IF(RES_hhdet_tes!Y48=0,"",RES_hhdet_tes!Y48/RES_hhdet_fec!Y48)</f>
        <v>4.5639845117210163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0.5178527308611931</v>
      </c>
      <c r="C49" s="124">
        <f>IF(RES_hhdet_tes!C49=0,"",RES_hhdet_tes!C49/RES_hhdet_fec!C49)</f>
        <v>0.51934752227492953</v>
      </c>
      <c r="D49" s="124">
        <f>IF(RES_hhdet_tes!D49=0,"",RES_hhdet_tes!D49/RES_hhdet_fec!D49)</f>
        <v>0.51963264655190478</v>
      </c>
      <c r="E49" s="124">
        <f>IF(RES_hhdet_tes!E49=0,"",RES_hhdet_tes!E49/RES_hhdet_fec!E49)</f>
        <v>0.52104013346456091</v>
      </c>
      <c r="F49" s="124">
        <f>IF(RES_hhdet_tes!F49=0,"",RES_hhdet_tes!F49/RES_hhdet_fec!F49)</f>
        <v>0.52586028088908354</v>
      </c>
      <c r="G49" s="124">
        <f>IF(RES_hhdet_tes!G49=0,"",RES_hhdet_tes!G49/RES_hhdet_fec!G49)</f>
        <v>0.53529532148236791</v>
      </c>
      <c r="H49" s="124">
        <f>IF(RES_hhdet_tes!H49=0,"",RES_hhdet_tes!H49/RES_hhdet_fec!H49)</f>
        <v>0.5462945917791292</v>
      </c>
      <c r="I49" s="124">
        <f>IF(RES_hhdet_tes!I49=0,"",RES_hhdet_tes!I49/RES_hhdet_fec!I49)</f>
        <v>0.5546469411921755</v>
      </c>
      <c r="J49" s="124">
        <f>IF(RES_hhdet_tes!J49=0,"",RES_hhdet_tes!J49/RES_hhdet_fec!J49)</f>
        <v>0.55979879161469093</v>
      </c>
      <c r="K49" s="124">
        <f>IF(RES_hhdet_tes!K49=0,"",RES_hhdet_tes!K49/RES_hhdet_fec!K49)</f>
        <v>0.57146961237590455</v>
      </c>
      <c r="L49" s="124">
        <f>IF(RES_hhdet_tes!L49=0,"",RES_hhdet_tes!L49/RES_hhdet_fec!L49)</f>
        <v>0.61001358492588342</v>
      </c>
      <c r="M49" s="124">
        <f>IF(RES_hhdet_tes!M49=0,"",RES_hhdet_tes!M49/RES_hhdet_fec!M49)</f>
        <v>0.61891308536221112</v>
      </c>
      <c r="N49" s="124">
        <f>IF(RES_hhdet_tes!N49=0,"",RES_hhdet_tes!N49/RES_hhdet_fec!N49)</f>
        <v>0.64904104099197946</v>
      </c>
      <c r="O49" s="124">
        <f>IF(RES_hhdet_tes!O49=0,"",RES_hhdet_tes!O49/RES_hhdet_fec!O49)</f>
        <v>0.6547403732372008</v>
      </c>
      <c r="P49" s="124">
        <f>IF(RES_hhdet_tes!P49=0,"",RES_hhdet_tes!P49/RES_hhdet_fec!P49)</f>
        <v>0.66471552986993965</v>
      </c>
      <c r="Q49" s="124">
        <f>IF(RES_hhdet_tes!Q49=0,"",RES_hhdet_tes!Q49/RES_hhdet_fec!Q49)</f>
        <v>0.67292418952556177</v>
      </c>
      <c r="R49" s="124">
        <f>IF(RES_hhdet_tes!R49=0,"",RES_hhdet_tes!R49/RES_hhdet_fec!R49)</f>
        <v>0.68631203199847179</v>
      </c>
      <c r="S49" s="124">
        <f>IF(RES_hhdet_tes!S49=0,"",RES_hhdet_tes!S49/RES_hhdet_fec!S49)</f>
        <v>0.67788609332073413</v>
      </c>
      <c r="T49" s="124">
        <f>IF(RES_hhdet_tes!T49=0,"",RES_hhdet_tes!T49/RES_hhdet_fec!T49)</f>
        <v>0.66173877485706067</v>
      </c>
      <c r="U49" s="124">
        <f>IF(RES_hhdet_tes!U49=0,"",RES_hhdet_tes!U49/RES_hhdet_fec!U49)</f>
        <v>0.66830878576159936</v>
      </c>
      <c r="V49" s="124">
        <f>IF(RES_hhdet_tes!V49=0,"",RES_hhdet_tes!V49/RES_hhdet_fec!V49)</f>
        <v>0.68211266082006738</v>
      </c>
      <c r="W49" s="124">
        <f>IF(RES_hhdet_tes!W49=0,"",RES_hhdet_tes!W49/RES_hhdet_fec!W49)</f>
        <v>0.69835921004897505</v>
      </c>
      <c r="X49" s="124">
        <f>IF(RES_hhdet_tes!X49=0,"",RES_hhdet_tes!X49/RES_hhdet_fec!X49)</f>
        <v>0.69146395060512034</v>
      </c>
      <c r="Y49" s="124">
        <f>IF(RES_hhdet_tes!Y49=0,"",RES_hhdet_tes!Y49/RES_hhdet_fec!Y49)</f>
        <v>0.7062131071960579</v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0.5178527308611931</v>
      </c>
      <c r="C54" s="112">
        <f>IF(RES_hhdet_tes!C54=0,"",RES_hhdet_tes!C54/RES_hhdet_fec!C54)</f>
        <v>0.51934752227492953</v>
      </c>
      <c r="D54" s="112">
        <f>IF(RES_hhdet_tes!D54=0,"",RES_hhdet_tes!D54/RES_hhdet_fec!D54)</f>
        <v>0.51963264655190478</v>
      </c>
      <c r="E54" s="112">
        <f>IF(RES_hhdet_tes!E54=0,"",RES_hhdet_tes!E54/RES_hhdet_fec!E54)</f>
        <v>0.52055201975011645</v>
      </c>
      <c r="F54" s="112">
        <f>IF(RES_hhdet_tes!F54=0,"",RES_hhdet_tes!F54/RES_hhdet_fec!F54)</f>
        <v>0.52446421379008412</v>
      </c>
      <c r="G54" s="112">
        <f>IF(RES_hhdet_tes!G54=0,"",RES_hhdet_tes!G54/RES_hhdet_fec!G54)</f>
        <v>0.53008834627565415</v>
      </c>
      <c r="H54" s="112">
        <f>IF(RES_hhdet_tes!H54=0,"",RES_hhdet_tes!H54/RES_hhdet_fec!H54)</f>
        <v>0.53713720100154139</v>
      </c>
      <c r="I54" s="112">
        <f>IF(RES_hhdet_tes!I54=0,"",RES_hhdet_tes!I54/RES_hhdet_fec!I54)</f>
        <v>0.54077781414948667</v>
      </c>
      <c r="J54" s="112">
        <f>IF(RES_hhdet_tes!J54=0,"",RES_hhdet_tes!J54/RES_hhdet_fec!J54)</f>
        <v>0.54203466256499244</v>
      </c>
      <c r="K54" s="112">
        <f>IF(RES_hhdet_tes!K54=0,"",RES_hhdet_tes!K54/RES_hhdet_fec!K54)</f>
        <v>0.543024422681331</v>
      </c>
      <c r="L54" s="112">
        <f>IF(RES_hhdet_tes!L54=0,"",RES_hhdet_tes!L54/RES_hhdet_fec!L54)</f>
        <v>0.54347598079730319</v>
      </c>
      <c r="M54" s="112">
        <f>IF(RES_hhdet_tes!M54=0,"",RES_hhdet_tes!M54/RES_hhdet_fec!M54)</f>
        <v>0.54576974443523207</v>
      </c>
      <c r="N54" s="112">
        <f>IF(RES_hhdet_tes!N54=0,"",RES_hhdet_tes!N54/RES_hhdet_fec!N54)</f>
        <v>0.55016926614621764</v>
      </c>
      <c r="O54" s="112">
        <f>IF(RES_hhdet_tes!O54=0,"",RES_hhdet_tes!O54/RES_hhdet_fec!O54)</f>
        <v>0.56064608332768184</v>
      </c>
      <c r="P54" s="112">
        <f>IF(RES_hhdet_tes!P54=0,"",RES_hhdet_tes!P54/RES_hhdet_fec!P54)</f>
        <v>0.56658503565740037</v>
      </c>
      <c r="Q54" s="112">
        <f>IF(RES_hhdet_tes!Q54=0,"",RES_hhdet_tes!Q54/RES_hhdet_fec!Q54)</f>
        <v>0.57710294206642898</v>
      </c>
      <c r="R54" s="112">
        <f>IF(RES_hhdet_tes!R54=0,"",RES_hhdet_tes!R54/RES_hhdet_fec!R54)</f>
        <v>0.5872799682720734</v>
      </c>
      <c r="S54" s="112">
        <f>IF(RES_hhdet_tes!S54=0,"",RES_hhdet_tes!S54/RES_hhdet_fec!S54)</f>
        <v>0.59264051416490993</v>
      </c>
      <c r="T54" s="112">
        <f>IF(RES_hhdet_tes!T54=0,"",RES_hhdet_tes!T54/RES_hhdet_fec!T54)</f>
        <v>0.59565712098568768</v>
      </c>
      <c r="U54" s="112">
        <f>IF(RES_hhdet_tes!U54=0,"",RES_hhdet_tes!U54/RES_hhdet_fec!U54)</f>
        <v>0.60692044539259826</v>
      </c>
      <c r="V54" s="112">
        <f>IF(RES_hhdet_tes!V54=0,"",RES_hhdet_tes!V54/RES_hhdet_fec!V54)</f>
        <v>0.62571237459186224</v>
      </c>
      <c r="W54" s="112">
        <f>IF(RES_hhdet_tes!W54=0,"",RES_hhdet_tes!W54/RES_hhdet_fec!W54)</f>
        <v>0.65385353836725124</v>
      </c>
      <c r="X54" s="112">
        <f>IF(RES_hhdet_tes!X54=0,"",RES_hhdet_tes!X54/RES_hhdet_fec!X54)</f>
        <v>0.66041412774461727</v>
      </c>
      <c r="Y54" s="112">
        <f>IF(RES_hhdet_tes!Y54=0,"",RES_hhdet_tes!Y54/RES_hhdet_fec!Y54)</f>
        <v>0.67493909916867845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>
        <f>IF(RES_hhdet_tes!E55=0,"",RES_hhdet_tes!E55/RES_hhdet_fec!E55)</f>
        <v>0.86975729749109598</v>
      </c>
      <c r="F55" s="113">
        <f>IF(RES_hhdet_tes!F55=0,"",RES_hhdet_tes!F55/RES_hhdet_fec!F55)</f>
        <v>0.87095870836485056</v>
      </c>
      <c r="G55" s="113">
        <f>IF(RES_hhdet_tes!G55=0,"",RES_hhdet_tes!G55/RES_hhdet_fec!G55)</f>
        <v>0.87206501141082438</v>
      </c>
      <c r="H55" s="113">
        <f>IF(RES_hhdet_tes!H55=0,"",RES_hhdet_tes!H55/RES_hhdet_fec!H55)</f>
        <v>0.87314770481944803</v>
      </c>
      <c r="I55" s="113">
        <f>IF(RES_hhdet_tes!I55=0,"",RES_hhdet_tes!I55/RES_hhdet_fec!I55)</f>
        <v>0.87473266214435219</v>
      </c>
      <c r="J55" s="113">
        <f>IF(RES_hhdet_tes!J55=0,"",RES_hhdet_tes!J55/RES_hhdet_fec!J55)</f>
        <v>0.87509525845144165</v>
      </c>
      <c r="K55" s="113">
        <f>IF(RES_hhdet_tes!K55=0,"",RES_hhdet_tes!K55/RES_hhdet_fec!K55)</f>
        <v>0.7302463699430134</v>
      </c>
      <c r="L55" s="113">
        <f>IF(RES_hhdet_tes!L55=0,"",RES_hhdet_tes!L55/RES_hhdet_fec!L55)</f>
        <v>0.92429338807599593</v>
      </c>
      <c r="M55" s="113">
        <f>IF(RES_hhdet_tes!M55=0,"",RES_hhdet_tes!M55/RES_hhdet_fec!M55)</f>
        <v>0.8779274176153401</v>
      </c>
      <c r="N55" s="113">
        <f>IF(RES_hhdet_tes!N55=0,"",RES_hhdet_tes!N55/RES_hhdet_fec!N55)</f>
        <v>0.93736429046371961</v>
      </c>
      <c r="O55" s="113">
        <f>IF(RES_hhdet_tes!O55=0,"",RES_hhdet_tes!O55/RES_hhdet_fec!O55)</f>
        <v>0.90827287829033077</v>
      </c>
      <c r="P55" s="113">
        <f>IF(RES_hhdet_tes!P55=0,"",RES_hhdet_tes!P55/RES_hhdet_fec!P55)</f>
        <v>0.92867555366206644</v>
      </c>
      <c r="Q55" s="113">
        <f>IF(RES_hhdet_tes!Q55=0,"",RES_hhdet_tes!Q55/RES_hhdet_fec!Q55)</f>
        <v>0.9186780244590369</v>
      </c>
      <c r="R55" s="113">
        <f>IF(RES_hhdet_tes!R55=0,"",RES_hhdet_tes!R55/RES_hhdet_fec!R55)</f>
        <v>0.9344397954796354</v>
      </c>
      <c r="S55" s="113">
        <f>IF(RES_hhdet_tes!S55=0,"",RES_hhdet_tes!S55/RES_hhdet_fec!S55)</f>
        <v>0.91931846732795641</v>
      </c>
      <c r="T55" s="113">
        <f>IF(RES_hhdet_tes!T55=0,"",RES_hhdet_tes!T55/RES_hhdet_fec!T55)</f>
        <v>0.85856134677552221</v>
      </c>
      <c r="U55" s="113">
        <f>IF(RES_hhdet_tes!U55=0,"",RES_hhdet_tes!U55/RES_hhdet_fec!U55)</f>
        <v>0.8765170735428145</v>
      </c>
      <c r="V55" s="113">
        <f>IF(RES_hhdet_tes!V55=0,"",RES_hhdet_tes!V55/RES_hhdet_fec!V55)</f>
        <v>0.91930634472655148</v>
      </c>
      <c r="W55" s="113">
        <f>IF(RES_hhdet_tes!W55=0,"",RES_hhdet_tes!W55/RES_hhdet_fec!W55)</f>
        <v>0.90981236067703675</v>
      </c>
      <c r="X55" s="113">
        <f>IF(RES_hhdet_tes!X55=0,"",RES_hhdet_tes!X55/RES_hhdet_fec!X55)</f>
        <v>0.82590790041019158</v>
      </c>
      <c r="Y55" s="113">
        <f>IF(RES_hhdet_tes!Y55=0,"",RES_hhdet_tes!Y55/RES_hhdet_fec!Y55)</f>
        <v>0.84605593472973806</v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>
        <f>IF(RES_hhdet_tes!E56=0,"",RES_hhdet_tes!E56/RES_hhdet_fec!E56)</f>
        <v>0.5374354221255776</v>
      </c>
      <c r="F56" s="111">
        <f>IF(RES_hhdet_tes!F56=0,"",RES_hhdet_tes!F56/RES_hhdet_fec!F56)</f>
        <v>0.5384398288642015</v>
      </c>
      <c r="G56" s="111">
        <f>IF(RES_hhdet_tes!G56=0,"",RES_hhdet_tes!G56/RES_hhdet_fec!G56)</f>
        <v>0.54014653658048484</v>
      </c>
      <c r="H56" s="111">
        <f>IF(RES_hhdet_tes!H56=0,"",RES_hhdet_tes!H56/RES_hhdet_fec!H56)</f>
        <v>0.54118230184754557</v>
      </c>
      <c r="I56" s="111">
        <f>IF(RES_hhdet_tes!I56=0,"",RES_hhdet_tes!I56/RES_hhdet_fec!I56)</f>
        <v>0.54245051518123755</v>
      </c>
      <c r="J56" s="111">
        <f>IF(RES_hhdet_tes!J56=0,"",RES_hhdet_tes!J56/RES_hhdet_fec!J56)</f>
        <v>0.54389080142236046</v>
      </c>
      <c r="K56" s="111">
        <f>IF(RES_hhdet_tes!K56=0,"",RES_hhdet_tes!K56/RES_hhdet_fec!K56)</f>
        <v>0.54739810709050263</v>
      </c>
      <c r="L56" s="111">
        <f>IF(RES_hhdet_tes!L56=0,"",RES_hhdet_tes!L56/RES_hhdet_fec!L56)</f>
        <v>0.54879661936500057</v>
      </c>
      <c r="M56" s="111">
        <f>IF(RES_hhdet_tes!M56=0,"",RES_hhdet_tes!M56/RES_hhdet_fec!M56)</f>
        <v>0.55049546474886957</v>
      </c>
      <c r="N56" s="111">
        <f>IF(RES_hhdet_tes!N56=0,"",RES_hhdet_tes!N56/RES_hhdet_fec!N56)</f>
        <v>0.55333941106589024</v>
      </c>
      <c r="O56" s="111">
        <f>IF(RES_hhdet_tes!O56=0,"",RES_hhdet_tes!O56/RES_hhdet_fec!O56)</f>
        <v>0.55622858620866467</v>
      </c>
      <c r="P56" s="111">
        <f>IF(RES_hhdet_tes!P56=0,"",RES_hhdet_tes!P56/RES_hhdet_fec!P56)</f>
        <v>0.56067963475268823</v>
      </c>
      <c r="Q56" s="111">
        <f>IF(RES_hhdet_tes!Q56=0,"",RES_hhdet_tes!Q56/RES_hhdet_fec!Q56)</f>
        <v>0.5676431674008583</v>
      </c>
      <c r="R56" s="111">
        <f>IF(RES_hhdet_tes!R56=0,"",RES_hhdet_tes!R56/RES_hhdet_fec!R56)</f>
        <v>0.57951622082570586</v>
      </c>
      <c r="S56" s="111">
        <f>IF(RES_hhdet_tes!S56=0,"",RES_hhdet_tes!S56/RES_hhdet_fec!S56)</f>
        <v>0.59227847743390405</v>
      </c>
      <c r="T56" s="111">
        <f>IF(RES_hhdet_tes!T56=0,"",RES_hhdet_tes!T56/RES_hhdet_fec!T56)</f>
        <v>0.59967378995132192</v>
      </c>
      <c r="U56" s="111">
        <f>IF(RES_hhdet_tes!U56=0,"",RES_hhdet_tes!U56/RES_hhdet_fec!U56)</f>
        <v>0.60770419950885879</v>
      </c>
      <c r="V56" s="111">
        <f>IF(RES_hhdet_tes!V56=0,"",RES_hhdet_tes!V56/RES_hhdet_fec!V56)</f>
        <v>0.62223252265465379</v>
      </c>
      <c r="W56" s="111">
        <f>IF(RES_hhdet_tes!W56=0,"",RES_hhdet_tes!W56/RES_hhdet_fec!W56)</f>
        <v>0.63401303852329449</v>
      </c>
      <c r="X56" s="111">
        <f>IF(RES_hhdet_tes!X56=0,"",RES_hhdet_tes!X56/RES_hhdet_fec!X56)</f>
        <v>0.64668947486938366</v>
      </c>
      <c r="Y56" s="111">
        <f>IF(RES_hhdet_tes!Y56=0,"",RES_hhdet_tes!Y56/RES_hhdet_fec!Y56)</f>
        <v>0.65727024384259614</v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0.60269825255924114</v>
      </c>
      <c r="C58" s="124">
        <f>IF(RES_hhdet_tes!C58=0,"",RES_hhdet_tes!C58/RES_hhdet_fec!C58)</f>
        <v>0.59493985424220652</v>
      </c>
      <c r="D58" s="124">
        <f>IF(RES_hhdet_tes!D58=0,"",RES_hhdet_tes!D58/RES_hhdet_fec!D58)</f>
        <v>0.60130603731950794</v>
      </c>
      <c r="E58" s="124">
        <f>IF(RES_hhdet_tes!E58=0,"",RES_hhdet_tes!E58/RES_hhdet_fec!E58)</f>
        <v>0.60545892166423931</v>
      </c>
      <c r="F58" s="124">
        <f>IF(RES_hhdet_tes!F58=0,"",RES_hhdet_tes!F58/RES_hhdet_fec!F58)</f>
        <v>0.6048280560652316</v>
      </c>
      <c r="G58" s="124">
        <f>IF(RES_hhdet_tes!G58=0,"",RES_hhdet_tes!G58/RES_hhdet_fec!G58)</f>
        <v>0.60809284474722547</v>
      </c>
      <c r="H58" s="124">
        <f>IF(RES_hhdet_tes!H58=0,"",RES_hhdet_tes!H58/RES_hhdet_fec!H58)</f>
        <v>0.61164877722693101</v>
      </c>
      <c r="I58" s="124">
        <f>IF(RES_hhdet_tes!I58=0,"",RES_hhdet_tes!I58/RES_hhdet_fec!I58)</f>
        <v>0.6088860377648051</v>
      </c>
      <c r="J58" s="124">
        <f>IF(RES_hhdet_tes!J58=0,"",RES_hhdet_tes!J58/RES_hhdet_fec!J58)</f>
        <v>0.60314846108575915</v>
      </c>
      <c r="K58" s="124">
        <f>IF(RES_hhdet_tes!K58=0,"",RES_hhdet_tes!K58/RES_hhdet_fec!K58)</f>
        <v>0.60191323239009786</v>
      </c>
      <c r="L58" s="124">
        <f>IF(RES_hhdet_tes!L58=0,"",RES_hhdet_tes!L58/RES_hhdet_fec!L58)</f>
        <v>0.61161408194103928</v>
      </c>
      <c r="M58" s="124">
        <f>IF(RES_hhdet_tes!M58=0,"",RES_hhdet_tes!M58/RES_hhdet_fec!M58)</f>
        <v>0.6157065891636212</v>
      </c>
      <c r="N58" s="124">
        <f>IF(RES_hhdet_tes!N58=0,"",RES_hhdet_tes!N58/RES_hhdet_fec!N58)</f>
        <v>0.60495810282441265</v>
      </c>
      <c r="O58" s="124">
        <f>IF(RES_hhdet_tes!O58=0,"",RES_hhdet_tes!O58/RES_hhdet_fec!O58)</f>
        <v>0.6157109620520127</v>
      </c>
      <c r="P58" s="124">
        <f>IF(RES_hhdet_tes!P58=0,"",RES_hhdet_tes!P58/RES_hhdet_fec!P58)</f>
        <v>0.61992955959598173</v>
      </c>
      <c r="Q58" s="124">
        <f>IF(RES_hhdet_tes!Q58=0,"",RES_hhdet_tes!Q58/RES_hhdet_fec!Q58)</f>
        <v>0.62624923861207249</v>
      </c>
      <c r="R58" s="124">
        <f>IF(RES_hhdet_tes!R58=0,"",RES_hhdet_tes!R58/RES_hhdet_fec!R58)</f>
        <v>0.64022158330572798</v>
      </c>
      <c r="S58" s="124">
        <f>IF(RES_hhdet_tes!S58=0,"",RES_hhdet_tes!S58/RES_hhdet_fec!S58)</f>
        <v>0.61594560016069189</v>
      </c>
      <c r="T58" s="124">
        <f>IF(RES_hhdet_tes!T58=0,"",RES_hhdet_tes!T58/RES_hhdet_fec!T58)</f>
        <v>0.62653176272643518</v>
      </c>
      <c r="U58" s="124">
        <f>IF(RES_hhdet_tes!U58=0,"",RES_hhdet_tes!U58/RES_hhdet_fec!U58)</f>
        <v>0.63412879141955669</v>
      </c>
      <c r="V58" s="124">
        <f>IF(RES_hhdet_tes!V58=0,"",RES_hhdet_tes!V58/RES_hhdet_fec!V58)</f>
        <v>0.64243310338867954</v>
      </c>
      <c r="W58" s="124">
        <f>IF(RES_hhdet_tes!W58=0,"",RES_hhdet_tes!W58/RES_hhdet_fec!W58)</f>
        <v>0.64076783003475268</v>
      </c>
      <c r="X58" s="124">
        <f>IF(RES_hhdet_tes!X58=0,"",RES_hhdet_tes!X58/RES_hhdet_fec!X58)</f>
        <v>0.66305229590138304</v>
      </c>
      <c r="Y58" s="124">
        <f>IF(RES_hhdet_tes!Y58=0,"",RES_hhdet_tes!Y58/RES_hhdet_fec!Y58)</f>
        <v>0.65952228867786533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0.57517393021447027</v>
      </c>
      <c r="C59" s="111">
        <f>IF(RES_hhdet_tes!C59=0,"",RES_hhdet_tes!C59/RES_hhdet_fec!C59)</f>
        <v>0.57574784530503831</v>
      </c>
      <c r="D59" s="111">
        <f>IF(RES_hhdet_tes!D59=0,"",RES_hhdet_tes!D59/RES_hhdet_fec!D59)</f>
        <v>0.57585883393021242</v>
      </c>
      <c r="E59" s="111">
        <f>IF(RES_hhdet_tes!E59=0,"",RES_hhdet_tes!E59/RES_hhdet_fec!E59)</f>
        <v>0.57617715843542683</v>
      </c>
      <c r="F59" s="111">
        <f>IF(RES_hhdet_tes!F59=0,"",RES_hhdet_tes!F59/RES_hhdet_fec!F59)</f>
        <v>0.57755575389063529</v>
      </c>
      <c r="G59" s="111">
        <f>IF(RES_hhdet_tes!G59=0,"",RES_hhdet_tes!G59/RES_hhdet_fec!G59)</f>
        <v>0.57961814603076212</v>
      </c>
      <c r="H59" s="111">
        <f>IF(RES_hhdet_tes!H59=0,"",RES_hhdet_tes!H59/RES_hhdet_fec!H59)</f>
        <v>0.58206026174556902</v>
      </c>
      <c r="I59" s="111">
        <f>IF(RES_hhdet_tes!I59=0,"",RES_hhdet_tes!I59/RES_hhdet_fec!I59)</f>
        <v>0.58323685920947199</v>
      </c>
      <c r="J59" s="111">
        <f>IF(RES_hhdet_tes!J59=0,"",RES_hhdet_tes!J59/RES_hhdet_fec!J59)</f>
        <v>0.583549554442651</v>
      </c>
      <c r="K59" s="111">
        <f>IF(RES_hhdet_tes!K59=0,"",RES_hhdet_tes!K59/RES_hhdet_fec!K59)</f>
        <v>0.5838873102271579</v>
      </c>
      <c r="L59" s="111">
        <f>IF(RES_hhdet_tes!L59=0,"",RES_hhdet_tes!L59/RES_hhdet_fec!L59)</f>
        <v>0.58405788702694772</v>
      </c>
      <c r="M59" s="111">
        <f>IF(RES_hhdet_tes!M59=0,"",RES_hhdet_tes!M59/RES_hhdet_fec!M59)</f>
        <v>0.58437422485607748</v>
      </c>
      <c r="N59" s="111">
        <f>IF(RES_hhdet_tes!N59=0,"",RES_hhdet_tes!N59/RES_hhdet_fec!N59)</f>
        <v>0.5848124604273256</v>
      </c>
      <c r="O59" s="111">
        <f>IF(RES_hhdet_tes!O59=0,"",RES_hhdet_tes!O59/RES_hhdet_fec!O59)</f>
        <v>0.58527243823166042</v>
      </c>
      <c r="P59" s="111">
        <f>IF(RES_hhdet_tes!P59=0,"",RES_hhdet_tes!P59/RES_hhdet_fec!P59)</f>
        <v>0.5854724168554728</v>
      </c>
      <c r="Q59" s="111">
        <f>IF(RES_hhdet_tes!Q59=0,"",RES_hhdet_tes!Q59/RES_hhdet_fec!Q59)</f>
        <v>0.5859153500786235</v>
      </c>
      <c r="R59" s="111">
        <f>IF(RES_hhdet_tes!R59=0,"",RES_hhdet_tes!R59/RES_hhdet_fec!R59)</f>
        <v>0.58675626129858838</v>
      </c>
      <c r="S59" s="111">
        <f>IF(RES_hhdet_tes!S59=0,"",RES_hhdet_tes!S59/RES_hhdet_fec!S59)</f>
        <v>0.58763968571991743</v>
      </c>
      <c r="T59" s="111">
        <f>IF(RES_hhdet_tes!T59=0,"",RES_hhdet_tes!T59/RES_hhdet_fec!T59)</f>
        <v>0.58816709858447624</v>
      </c>
      <c r="U59" s="111">
        <f>IF(RES_hhdet_tes!U59=0,"",RES_hhdet_tes!U59/RES_hhdet_fec!U59)</f>
        <v>0.58993245205312828</v>
      </c>
      <c r="V59" s="111">
        <f>IF(RES_hhdet_tes!V59=0,"",RES_hhdet_tes!V59/RES_hhdet_fec!V59)</f>
        <v>0.59428710531340512</v>
      </c>
      <c r="W59" s="111">
        <f>IF(RES_hhdet_tes!W59=0,"",RES_hhdet_tes!W59/RES_hhdet_fec!W59)</f>
        <v>0.59887084089816101</v>
      </c>
      <c r="X59" s="111">
        <f>IF(RES_hhdet_tes!X59=0,"",RES_hhdet_tes!X59/RES_hhdet_fec!X59)</f>
        <v>0.60177468721041527</v>
      </c>
      <c r="Y59" s="111">
        <f>IF(RES_hhdet_tes!Y59=0,"",RES_hhdet_tes!Y59/RES_hhdet_fec!Y59)</f>
        <v>0.60520712976160052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0.73525515650136775</v>
      </c>
      <c r="C60" s="45">
        <f>IF(RES_hhdet_tes!C60=0,"",RES_hhdet_tes!C60/RES_hhdet_fec!C60)</f>
        <v>0.73644514927884175</v>
      </c>
      <c r="D60" s="45">
        <f>IF(RES_hhdet_tes!D60=0,"",RES_hhdet_tes!D60/RES_hhdet_fec!D60)</f>
        <v>0.73667363250761742</v>
      </c>
      <c r="E60" s="45">
        <f>IF(RES_hhdet_tes!E60=0,"",RES_hhdet_tes!E60/RES_hhdet_fec!E60)</f>
        <v>0.73777822331365417</v>
      </c>
      <c r="F60" s="45">
        <f>IF(RES_hhdet_tes!F60=0,"",RES_hhdet_tes!F60/RES_hhdet_fec!F60)</f>
        <v>0.74146680303470203</v>
      </c>
      <c r="G60" s="45">
        <f>IF(RES_hhdet_tes!G60=0,"",RES_hhdet_tes!G60/RES_hhdet_fec!G60)</f>
        <v>0.74578846742494764</v>
      </c>
      <c r="H60" s="45">
        <f>IF(RES_hhdet_tes!H60=0,"",RES_hhdet_tes!H60/RES_hhdet_fec!H60)</f>
        <v>0.75056719601342681</v>
      </c>
      <c r="I60" s="45">
        <f>IF(RES_hhdet_tes!I60=0,"",RES_hhdet_tes!I60/RES_hhdet_fec!I60)</f>
        <v>0.75285541262489464</v>
      </c>
      <c r="J60" s="45">
        <f>IF(RES_hhdet_tes!J60=0,"",RES_hhdet_tes!J60/RES_hhdet_fec!J60)</f>
        <v>0.75361963819441824</v>
      </c>
      <c r="K60" s="45">
        <f>IF(RES_hhdet_tes!K60=0,"",RES_hhdet_tes!K60/RES_hhdet_fec!K60)</f>
        <v>0.75542682617065626</v>
      </c>
      <c r="L60" s="45">
        <f>IF(RES_hhdet_tes!L60=0,"",RES_hhdet_tes!L60/RES_hhdet_fec!L60)</f>
        <v>0.75670866577440099</v>
      </c>
      <c r="M60" s="45">
        <f>IF(RES_hhdet_tes!M60=0,"",RES_hhdet_tes!M60/RES_hhdet_fec!M60)</f>
        <v>0.75906428605242537</v>
      </c>
      <c r="N60" s="45">
        <f>IF(RES_hhdet_tes!N60=0,"",RES_hhdet_tes!N60/RES_hhdet_fec!N60)</f>
        <v>0.76128592696798969</v>
      </c>
      <c r="O60" s="45">
        <f>IF(RES_hhdet_tes!O60=0,"",RES_hhdet_tes!O60/RES_hhdet_fec!O60)</f>
        <v>0.76565265298594709</v>
      </c>
      <c r="P60" s="45">
        <f>IF(RES_hhdet_tes!P60=0,"",RES_hhdet_tes!P60/RES_hhdet_fec!P60)</f>
        <v>0.76831230165798581</v>
      </c>
      <c r="Q60" s="45">
        <f>IF(RES_hhdet_tes!Q60=0,"",RES_hhdet_tes!Q60/RES_hhdet_fec!Q60)</f>
        <v>0.77179016259682176</v>
      </c>
      <c r="R60" s="45">
        <f>IF(RES_hhdet_tes!R60=0,"",RES_hhdet_tes!R60/RES_hhdet_fec!R60)</f>
        <v>0.77585614872087072</v>
      </c>
      <c r="S60" s="45">
        <f>IF(RES_hhdet_tes!S60=0,"",RES_hhdet_tes!S60/RES_hhdet_fec!S60)</f>
        <v>0.7789767272960616</v>
      </c>
      <c r="T60" s="45">
        <f>IF(RES_hhdet_tes!T60=0,"",RES_hhdet_tes!T60/RES_hhdet_fec!T60)</f>
        <v>0.78127336413293136</v>
      </c>
      <c r="U60" s="45">
        <f>IF(RES_hhdet_tes!U60=0,"",RES_hhdet_tes!U60/RES_hhdet_fec!U60)</f>
        <v>0.788257396437411</v>
      </c>
      <c r="V60" s="45">
        <f>IF(RES_hhdet_tes!V60=0,"",RES_hhdet_tes!V60/RES_hhdet_fec!V60)</f>
        <v>0.80164668176767495</v>
      </c>
      <c r="W60" s="45">
        <f>IF(RES_hhdet_tes!W60=0,"",RES_hhdet_tes!W60/RES_hhdet_fec!W60)</f>
        <v>0.82317692759331873</v>
      </c>
      <c r="X60" s="45">
        <f>IF(RES_hhdet_tes!X60=0,"",RES_hhdet_tes!X60/RES_hhdet_fec!X60)</f>
        <v>0.84011791205702913</v>
      </c>
      <c r="Y60" s="45">
        <f>IF(RES_hhdet_tes!Y60=0,"",RES_hhdet_tes!Y60/RES_hhdet_fec!Y60)</f>
        <v>0.85610609650341329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X62" s="119" t="str">
        <f>IF(RES_hhdet_tes!X62=0,"",RES_hhdet_tes!X62/RES_hhdet_fec!X62)</f>
        <v/>
      </c>
      <c r="Y62" s="119" t="str">
        <f>IF(RES_hhdet_tes!Y62=0,"",RES_hhdet_tes!Y62/RES_hhdet_fec!Y62)</f>
        <v/>
      </c>
      <c r="DA62" s="129" t="s">
        <v>1964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X63" s="124" t="str">
        <f>IF(RES_hhdet_tes!X63=0,"",RES_hhdet_tes!X63/RES_hhdet_fec!X63)</f>
        <v/>
      </c>
      <c r="Y63" s="124" t="str">
        <f>IF(RES_hhdet_tes!Y63=0,"",RES_hhdet_tes!Y63/RES_hhdet_fec!Y63)</f>
        <v/>
      </c>
      <c r="DA63" s="130" t="s">
        <v>1965</v>
      </c>
    </row>
    <row r="64" spans="1:105" ht="12" customHeight="1" x14ac:dyDescent="0.25">
      <c r="A64" s="97" t="s">
        <v>212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X64" s="111" t="str">
        <f>IF(RES_hhdet_tes!X64=0,"",RES_hhdet_tes!X64/RES_hhdet_fec!X64)</f>
        <v/>
      </c>
      <c r="Y64" s="111" t="str">
        <f>IF(RES_hhdet_tes!Y64=0,"",RES_hhdet_tes!Y64/RES_hhdet_fec!Y64)</f>
        <v/>
      </c>
      <c r="DA64" s="63" t="s">
        <v>1966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X65" s="111" t="str">
        <f>IF(RES_hhdet_tes!X65=0,"",RES_hhdet_tes!X65/RES_hhdet_fec!X65)</f>
        <v/>
      </c>
      <c r="Y65" s="111" t="str">
        <f>IF(RES_hhdet_tes!Y65=0,"",RES_hhdet_tes!Y65/RES_hhdet_fec!Y65)</f>
        <v/>
      </c>
      <c r="DA65" s="63" t="s">
        <v>1967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X66" s="124" t="str">
        <f>IF(RES_hhdet_tes!X66=0,"",RES_hhdet_tes!X66/RES_hhdet_fec!X66)</f>
        <v/>
      </c>
      <c r="Y66" s="124" t="str">
        <f>IF(RES_hhdet_tes!Y66=0,"",RES_hhdet_tes!Y66/RES_hhdet_fec!Y66)</f>
        <v/>
      </c>
      <c r="DA66" s="130" t="s">
        <v>1968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X67" s="111" t="str">
        <f>IF(RES_hhdet_tes!X67=0,"",RES_hhdet_tes!X67/RES_hhdet_fec!X67)</f>
        <v/>
      </c>
      <c r="Y67" s="111" t="str">
        <f>IF(RES_hhdet_tes!Y67=0,"",RES_hhdet_tes!Y67/RES_hhdet_fec!Y67)</f>
        <v/>
      </c>
      <c r="DA67" s="63" t="s">
        <v>1969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X68" s="124" t="str">
        <f>IF(RES_hhdet_tes!X68=0,"",RES_hhdet_tes!X68/RES_hhdet_fec!X68)</f>
        <v/>
      </c>
      <c r="Y68" s="124" t="str">
        <f>IF(RES_hhdet_tes!Y68=0,"",RES_hhdet_tes!Y68/RES_hhdet_fec!Y68)</f>
        <v/>
      </c>
      <c r="DA68" s="130" t="s">
        <v>1970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X69" s="111" t="str">
        <f>IF(RES_hhdet_tes!X69=0,"",RES_hhdet_tes!X69/RES_hhdet_fec!X69)</f>
        <v/>
      </c>
      <c r="Y69" s="111" t="str">
        <f>IF(RES_hhdet_tes!Y69=0,"",RES_hhdet_tes!Y69/RES_hhdet_fec!Y69)</f>
        <v/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X73" s="112" t="str">
        <f>IF(RES_hhdet_tes!X73=0,"",RES_hhdet_tes!X73/RES_hhdet_fec!X73)</f>
        <v/>
      </c>
      <c r="Y73" s="112" t="str">
        <f>IF(RES_hhdet_tes!Y73=0,"",RES_hhdet_tes!Y73/RES_hhdet_fec!Y73)</f>
        <v/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X77" s="124" t="str">
        <f>IF(RES_hhdet_tes!X77=0,"",RES_hhdet_tes!X77/RES_hhdet_fec!X77)</f>
        <v/>
      </c>
      <c r="Y77" s="124" t="str">
        <f>IF(RES_hhdet_tes!Y77=0,"",RES_hhdet_tes!Y77/RES_hhdet_fec!Y77)</f>
        <v/>
      </c>
      <c r="DA77" s="130" t="s">
        <v>1979</v>
      </c>
    </row>
    <row r="78" spans="1:105" ht="12" customHeight="1" x14ac:dyDescent="0.25">
      <c r="A78" s="97" t="s">
        <v>189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X78" s="111" t="str">
        <f>IF(RES_hhdet_tes!X78=0,"",RES_hhdet_tes!X78/RES_hhdet_fec!X78)</f>
        <v/>
      </c>
      <c r="Y78" s="111" t="str">
        <f>IF(RES_hhdet_tes!Y78=0,"",RES_hhdet_tes!Y78/RES_hhdet_fec!Y78)</f>
        <v/>
      </c>
      <c r="DA78" s="63" t="s">
        <v>1980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X79" s="45" t="str">
        <f>IF(RES_hhdet_tes!X79=0,"",RES_hhdet_tes!X79/RES_hhdet_fec!X79)</f>
        <v/>
      </c>
      <c r="Y79" s="45" t="str">
        <f>IF(RES_hhdet_tes!Y79=0,"",RES_hhdet_tes!Y79/RES_hhdet_fec!Y79)</f>
        <v/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 t="str">
        <f>IF(RES_hhdet_tes!B81=0,"",RES_hhdet_tes!B81/RES_hhdet_fec!B81)</f>
        <v/>
      </c>
      <c r="C81" s="119" t="str">
        <f>IF(RES_hhdet_tes!C81=0,"",RES_hhdet_tes!C81/RES_hhdet_fec!C81)</f>
        <v/>
      </c>
      <c r="D81" s="119" t="str">
        <f>IF(RES_hhdet_tes!D81=0,"",RES_hhdet_tes!D81/RES_hhdet_fec!D81)</f>
        <v/>
      </c>
      <c r="E81" s="119" t="str">
        <f>IF(RES_hhdet_tes!E81=0,"",RES_hhdet_tes!E81/RES_hhdet_fec!E81)</f>
        <v/>
      </c>
      <c r="F81" s="119" t="str">
        <f>IF(RES_hhdet_tes!F81=0,"",RES_hhdet_tes!F81/RES_hhdet_fec!F81)</f>
        <v/>
      </c>
      <c r="G81" s="119" t="str">
        <f>IF(RES_hhdet_tes!G81=0,"",RES_hhdet_tes!G81/RES_hhdet_fec!G81)</f>
        <v/>
      </c>
      <c r="H81" s="119" t="str">
        <f>IF(RES_hhdet_tes!H81=0,"",RES_hhdet_tes!H81/RES_hhdet_fec!H81)</f>
        <v/>
      </c>
      <c r="I81" s="119" t="str">
        <f>IF(RES_hhdet_tes!I81=0,"",RES_hhdet_tes!I81/RES_hhdet_fec!I81)</f>
        <v/>
      </c>
      <c r="J81" s="119" t="str">
        <f>IF(RES_hhdet_tes!J81=0,"",RES_hhdet_tes!J81/RES_hhdet_fec!J81)</f>
        <v/>
      </c>
      <c r="K81" s="119" t="str">
        <f>IF(RES_hhdet_tes!K81=0,"",RES_hhdet_tes!K81/RES_hhdet_fec!K81)</f>
        <v/>
      </c>
      <c r="L81" s="119">
        <f>IF(RES_hhdet_tes!L81=0,"",RES_hhdet_tes!L81/RES_hhdet_fec!L81)</f>
        <v>0.82692672937021727</v>
      </c>
      <c r="M81" s="119">
        <f>IF(RES_hhdet_tes!M81=0,"",RES_hhdet_tes!M81/RES_hhdet_fec!M81)</f>
        <v>1.0679791520615334</v>
      </c>
      <c r="N81" s="119">
        <f>IF(RES_hhdet_tes!N81=0,"",RES_hhdet_tes!N81/RES_hhdet_fec!N81)</f>
        <v>1.3490307636480408</v>
      </c>
      <c r="O81" s="119">
        <f>IF(RES_hhdet_tes!O81=0,"",RES_hhdet_tes!O81/RES_hhdet_fec!O81)</f>
        <v>1.2193856792529334</v>
      </c>
      <c r="P81" s="119">
        <f>IF(RES_hhdet_tes!P81=0,"",RES_hhdet_tes!P81/RES_hhdet_fec!P81)</f>
        <v>1.2085908242809069</v>
      </c>
      <c r="Q81" s="119">
        <f>IF(RES_hhdet_tes!Q81=0,"",RES_hhdet_tes!Q81/RES_hhdet_fec!Q81)</f>
        <v>1.1567724242737054</v>
      </c>
      <c r="R81" s="119">
        <f>IF(RES_hhdet_tes!R81=0,"",RES_hhdet_tes!R81/RES_hhdet_fec!R81)</f>
        <v>1.1141643119617131</v>
      </c>
      <c r="S81" s="119">
        <f>IF(RES_hhdet_tes!S81=0,"",RES_hhdet_tes!S81/RES_hhdet_fec!S81)</f>
        <v>1.1656564074024065</v>
      </c>
      <c r="T81" s="119">
        <f>IF(RES_hhdet_tes!T81=0,"",RES_hhdet_tes!T81/RES_hhdet_fec!T81)</f>
        <v>0.97884947540905276</v>
      </c>
      <c r="U81" s="119">
        <f>IF(RES_hhdet_tes!U81=0,"",RES_hhdet_tes!U81/RES_hhdet_fec!U81)</f>
        <v>0.88333073426477815</v>
      </c>
      <c r="V81" s="119">
        <f>IF(RES_hhdet_tes!V81=0,"",RES_hhdet_tes!V81/RES_hhdet_fec!V81)</f>
        <v>0.87446122950144878</v>
      </c>
      <c r="W81" s="119">
        <f>IF(RES_hhdet_tes!W81=0,"",RES_hhdet_tes!W81/RES_hhdet_fec!W81)</f>
        <v>0.91578475387629865</v>
      </c>
      <c r="X81" s="119">
        <f>IF(RES_hhdet_tes!X81=0,"",RES_hhdet_tes!X81/RES_hhdet_fec!X81)</f>
        <v>0.93396202002374629</v>
      </c>
      <c r="Y81" s="119">
        <f>IF(RES_hhdet_tes!Y81=0,"",RES_hhdet_tes!Y81/RES_hhdet_fec!Y81)</f>
        <v>0.94490535081935201</v>
      </c>
      <c r="DA81" s="129" t="s">
        <v>1982</v>
      </c>
    </row>
    <row r="82" spans="1:105" ht="12.95" customHeight="1" x14ac:dyDescent="0.25">
      <c r="A82" s="121" t="s">
        <v>57</v>
      </c>
      <c r="B82" s="124" t="str">
        <f>IF(RES_hhdet_tes!B82=0,"",RES_hhdet_tes!B82/RES_hhdet_fec!B82)</f>
        <v/>
      </c>
      <c r="C82" s="124" t="str">
        <f>IF(RES_hhdet_tes!C82=0,"",RES_hhdet_tes!C82/RES_hhdet_fec!C82)</f>
        <v/>
      </c>
      <c r="D82" s="124" t="str">
        <f>IF(RES_hhdet_tes!D82=0,"",RES_hhdet_tes!D82/RES_hhdet_fec!D82)</f>
        <v/>
      </c>
      <c r="E82" s="124" t="str">
        <f>IF(RES_hhdet_tes!E82=0,"",RES_hhdet_tes!E82/RES_hhdet_fec!E82)</f>
        <v/>
      </c>
      <c r="F82" s="124" t="str">
        <f>IF(RES_hhdet_tes!F82=0,"",RES_hhdet_tes!F82/RES_hhdet_fec!F82)</f>
        <v/>
      </c>
      <c r="G82" s="124" t="str">
        <f>IF(RES_hhdet_tes!G82=0,"",RES_hhdet_tes!G82/RES_hhdet_fec!G82)</f>
        <v/>
      </c>
      <c r="H82" s="124" t="str">
        <f>IF(RES_hhdet_tes!H82=0,"",RES_hhdet_tes!H82/RES_hhdet_fec!H82)</f>
        <v/>
      </c>
      <c r="I82" s="124" t="str">
        <f>IF(RES_hhdet_tes!I82=0,"",RES_hhdet_tes!I82/RES_hhdet_fec!I82)</f>
        <v/>
      </c>
      <c r="J82" s="124" t="str">
        <f>IF(RES_hhdet_tes!J82=0,"",RES_hhdet_tes!J82/RES_hhdet_fec!J82)</f>
        <v/>
      </c>
      <c r="K82" s="124" t="str">
        <f>IF(RES_hhdet_tes!K82=0,"",RES_hhdet_tes!K82/RES_hhdet_fec!K82)</f>
        <v/>
      </c>
      <c r="L82" s="124">
        <f>IF(RES_hhdet_tes!L82=0,"",RES_hhdet_tes!L82/RES_hhdet_fec!L82)</f>
        <v>0.77561024297967796</v>
      </c>
      <c r="M82" s="124">
        <f>IF(RES_hhdet_tes!M82=0,"",RES_hhdet_tes!M82/RES_hhdet_fec!M82)</f>
        <v>0.7783316778449183</v>
      </c>
      <c r="N82" s="124">
        <f>IF(RES_hhdet_tes!N82=0,"",RES_hhdet_tes!N82/RES_hhdet_fec!N82)</f>
        <v>0.78061781490528481</v>
      </c>
      <c r="O82" s="124">
        <f>IF(RES_hhdet_tes!O82=0,"",RES_hhdet_tes!O82/RES_hhdet_fec!O82)</f>
        <v>0.78118925156994801</v>
      </c>
      <c r="P82" s="124">
        <f>IF(RES_hhdet_tes!P82=0,"",RES_hhdet_tes!P82/RES_hhdet_fec!P82)</f>
        <v>0.78322932184065808</v>
      </c>
      <c r="Q82" s="124">
        <f>IF(RES_hhdet_tes!Q82=0,"",RES_hhdet_tes!Q82/RES_hhdet_fec!Q82)</f>
        <v>0.78331481073738107</v>
      </c>
      <c r="R82" s="124">
        <f>IF(RES_hhdet_tes!R82=0,"",RES_hhdet_tes!R82/RES_hhdet_fec!R82)</f>
        <v>0.78449223401398305</v>
      </c>
      <c r="S82" s="124">
        <f>IF(RES_hhdet_tes!S82=0,"",RES_hhdet_tes!S82/RES_hhdet_fec!S82)</f>
        <v>0.78465239313535695</v>
      </c>
      <c r="T82" s="124">
        <f>IF(RES_hhdet_tes!T82=0,"",RES_hhdet_tes!T82/RES_hhdet_fec!T82)</f>
        <v>0.78921830935081483</v>
      </c>
      <c r="U82" s="124">
        <f>IF(RES_hhdet_tes!U82=0,"",RES_hhdet_tes!U82/RES_hhdet_fec!U82)</f>
        <v>0.79097797848686147</v>
      </c>
      <c r="V82" s="124">
        <f>IF(RES_hhdet_tes!V82=0,"",RES_hhdet_tes!V82/RES_hhdet_fec!V82)</f>
        <v>0.79118445579086327</v>
      </c>
      <c r="W82" s="124">
        <f>IF(RES_hhdet_tes!W82=0,"",RES_hhdet_tes!W82/RES_hhdet_fec!W82)</f>
        <v>0.79183870095491149</v>
      </c>
      <c r="X82" s="124">
        <f>IF(RES_hhdet_tes!X82=0,"",RES_hhdet_tes!X82/RES_hhdet_fec!X82)</f>
        <v>0.79175432221212239</v>
      </c>
      <c r="Y82" s="124">
        <f>IF(RES_hhdet_tes!Y82=0,"",RES_hhdet_tes!Y82/RES_hhdet_fec!Y82)</f>
        <v>0.79177619029624224</v>
      </c>
      <c r="DA82" s="130" t="s">
        <v>1983</v>
      </c>
    </row>
    <row r="83" spans="1:105" ht="12" customHeight="1" x14ac:dyDescent="0.25">
      <c r="A83" s="97" t="s">
        <v>199</v>
      </c>
      <c r="B83" s="111" t="str">
        <f>IF(RES_hhdet_tes!B83=0,"",RES_hhdet_tes!B83/RES_hhdet_fec!B83)</f>
        <v/>
      </c>
      <c r="C83" s="111" t="str">
        <f>IF(RES_hhdet_tes!C83=0,"",RES_hhdet_tes!C83/RES_hhdet_fec!C83)</f>
        <v/>
      </c>
      <c r="D83" s="111" t="str">
        <f>IF(RES_hhdet_tes!D83=0,"",RES_hhdet_tes!D83/RES_hhdet_fec!D83)</f>
        <v/>
      </c>
      <c r="E83" s="111" t="str">
        <f>IF(RES_hhdet_tes!E83=0,"",RES_hhdet_tes!E83/RES_hhdet_fec!E83)</f>
        <v/>
      </c>
      <c r="F83" s="111" t="str">
        <f>IF(RES_hhdet_tes!F83=0,"",RES_hhdet_tes!F83/RES_hhdet_fec!F83)</f>
        <v/>
      </c>
      <c r="G83" s="111" t="str">
        <f>IF(RES_hhdet_tes!G83=0,"",RES_hhdet_tes!G83/RES_hhdet_fec!G83)</f>
        <v/>
      </c>
      <c r="H83" s="111" t="str">
        <f>IF(RES_hhdet_tes!H83=0,"",RES_hhdet_tes!H83/RES_hhdet_fec!H83)</f>
        <v/>
      </c>
      <c r="I83" s="111" t="str">
        <f>IF(RES_hhdet_tes!I83=0,"",RES_hhdet_tes!I83/RES_hhdet_fec!I83)</f>
        <v/>
      </c>
      <c r="J83" s="111" t="str">
        <f>IF(RES_hhdet_tes!J83=0,"",RES_hhdet_tes!J83/RES_hhdet_fec!J83)</f>
        <v/>
      </c>
      <c r="K83" s="111" t="str">
        <f>IF(RES_hhdet_tes!K83=0,"",RES_hhdet_tes!K83/RES_hhdet_fec!K83)</f>
        <v/>
      </c>
      <c r="L83" s="111">
        <f>IF(RES_hhdet_tes!L83=0,"",RES_hhdet_tes!L83/RES_hhdet_fec!L83)</f>
        <v>0.77399188793157636</v>
      </c>
      <c r="M83" s="111">
        <f>IF(RES_hhdet_tes!M83=0,"",RES_hhdet_tes!M83/RES_hhdet_fec!M83)</f>
        <v>0.77677490925628701</v>
      </c>
      <c r="N83" s="111">
        <f>IF(RES_hhdet_tes!N83=0,"",RES_hhdet_tes!N83/RES_hhdet_fec!N83)</f>
        <v>0.77947481805986407</v>
      </c>
      <c r="O83" s="111">
        <f>IF(RES_hhdet_tes!O83=0,"",RES_hhdet_tes!O83/RES_hhdet_fec!O83)</f>
        <v>0.77979830571231279</v>
      </c>
      <c r="P83" s="111">
        <f>IF(RES_hhdet_tes!P83=0,"",RES_hhdet_tes!P83/RES_hhdet_fec!P83)</f>
        <v>0.78187769311837263</v>
      </c>
      <c r="Q83" s="111">
        <f>IF(RES_hhdet_tes!Q83=0,"",RES_hhdet_tes!Q83/RES_hhdet_fec!Q83)</f>
        <v>0.78194154039605712</v>
      </c>
      <c r="R83" s="111">
        <f>IF(RES_hhdet_tes!R83=0,"",RES_hhdet_tes!R83/RES_hhdet_fec!R83)</f>
        <v>0.78313253229313995</v>
      </c>
      <c r="S83" s="111">
        <f>IF(RES_hhdet_tes!S83=0,"",RES_hhdet_tes!S83/RES_hhdet_fec!S83)</f>
        <v>0.78330019235885795</v>
      </c>
      <c r="T83" s="111">
        <f>IF(RES_hhdet_tes!T83=0,"",RES_hhdet_tes!T83/RES_hhdet_fec!T83)</f>
        <v>0.7863335521092778</v>
      </c>
      <c r="U83" s="111">
        <f>IF(RES_hhdet_tes!U83=0,"",RES_hhdet_tes!U83/RES_hhdet_fec!U83)</f>
        <v>0.78889336534647914</v>
      </c>
      <c r="V83" s="111">
        <f>IF(RES_hhdet_tes!V83=0,"",RES_hhdet_tes!V83/RES_hhdet_fec!V83)</f>
        <v>0.78953098618011874</v>
      </c>
      <c r="W83" s="111">
        <f>IF(RES_hhdet_tes!W83=0,"",RES_hhdet_tes!W83/RES_hhdet_fec!W83)</f>
        <v>0.79009962057080774</v>
      </c>
      <c r="X83" s="111">
        <f>IF(RES_hhdet_tes!X83=0,"",RES_hhdet_tes!X83/RES_hhdet_fec!X83)</f>
        <v>0.79044801901119432</v>
      </c>
      <c r="Y83" s="111">
        <f>IF(RES_hhdet_tes!Y83=0,"",RES_hhdet_tes!Y83/RES_hhdet_fec!Y83)</f>
        <v>0.79046849311895895</v>
      </c>
      <c r="DA83" s="63" t="s">
        <v>1984</v>
      </c>
    </row>
    <row r="84" spans="1:105" ht="12" customHeight="1" x14ac:dyDescent="0.25">
      <c r="A84" s="97" t="s">
        <v>53</v>
      </c>
      <c r="B84" s="111" t="str">
        <f>IF(RES_hhdet_tes!B84=0,"",RES_hhdet_tes!B84/RES_hhdet_fec!B84)</f>
        <v/>
      </c>
      <c r="C84" s="111" t="str">
        <f>IF(RES_hhdet_tes!C84=0,"",RES_hhdet_tes!C84/RES_hhdet_fec!C84)</f>
        <v/>
      </c>
      <c r="D84" s="111" t="str">
        <f>IF(RES_hhdet_tes!D84=0,"",RES_hhdet_tes!D84/RES_hhdet_fec!D84)</f>
        <v/>
      </c>
      <c r="E84" s="111" t="str">
        <f>IF(RES_hhdet_tes!E84=0,"",RES_hhdet_tes!E84/RES_hhdet_fec!E84)</f>
        <v/>
      </c>
      <c r="F84" s="111" t="str">
        <f>IF(RES_hhdet_tes!F84=0,"",RES_hhdet_tes!F84/RES_hhdet_fec!F84)</f>
        <v/>
      </c>
      <c r="G84" s="111" t="str">
        <f>IF(RES_hhdet_tes!G84=0,"",RES_hhdet_tes!G84/RES_hhdet_fec!G84)</f>
        <v/>
      </c>
      <c r="H84" s="111" t="str">
        <f>IF(RES_hhdet_tes!H84=0,"",RES_hhdet_tes!H84/RES_hhdet_fec!H84)</f>
        <v/>
      </c>
      <c r="I84" s="111" t="str">
        <f>IF(RES_hhdet_tes!I84=0,"",RES_hhdet_tes!I84/RES_hhdet_fec!I84)</f>
        <v/>
      </c>
      <c r="J84" s="111" t="str">
        <f>IF(RES_hhdet_tes!J84=0,"",RES_hhdet_tes!J84/RES_hhdet_fec!J84)</f>
        <v/>
      </c>
      <c r="K84" s="111" t="str">
        <f>IF(RES_hhdet_tes!K84=0,"",RES_hhdet_tes!K84/RES_hhdet_fec!K84)</f>
        <v/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 t="str">
        <f>IF(RES_hhdet_tes!B85=0,"",RES_hhdet_tes!B85/RES_hhdet_fec!B85)</f>
        <v/>
      </c>
      <c r="C85" s="124" t="str">
        <f>IF(RES_hhdet_tes!C85=0,"",RES_hhdet_tes!C85/RES_hhdet_fec!C85)</f>
        <v/>
      </c>
      <c r="D85" s="124" t="str">
        <f>IF(RES_hhdet_tes!D85=0,"",RES_hhdet_tes!D85/RES_hhdet_fec!D85)</f>
        <v/>
      </c>
      <c r="E85" s="124" t="str">
        <f>IF(RES_hhdet_tes!E85=0,"",RES_hhdet_tes!E85/RES_hhdet_fec!E85)</f>
        <v/>
      </c>
      <c r="F85" s="124" t="str">
        <f>IF(RES_hhdet_tes!F85=0,"",RES_hhdet_tes!F85/RES_hhdet_fec!F85)</f>
        <v/>
      </c>
      <c r="G85" s="124" t="str">
        <f>IF(RES_hhdet_tes!G85=0,"",RES_hhdet_tes!G85/RES_hhdet_fec!G85)</f>
        <v/>
      </c>
      <c r="H85" s="124" t="str">
        <f>IF(RES_hhdet_tes!H85=0,"",RES_hhdet_tes!H85/RES_hhdet_fec!H85)</f>
        <v/>
      </c>
      <c r="I85" s="124" t="str">
        <f>IF(RES_hhdet_tes!I85=0,"",RES_hhdet_tes!I85/RES_hhdet_fec!I85)</f>
        <v/>
      </c>
      <c r="J85" s="124" t="str">
        <f>IF(RES_hhdet_tes!J85=0,"",RES_hhdet_tes!J85/RES_hhdet_fec!J85)</f>
        <v/>
      </c>
      <c r="K85" s="124" t="str">
        <f>IF(RES_hhdet_tes!K85=0,"",RES_hhdet_tes!K85/RES_hhdet_fec!K85)</f>
        <v/>
      </c>
      <c r="L85" s="124">
        <f>IF(RES_hhdet_tes!L85=0,"",RES_hhdet_tes!L85/RES_hhdet_fec!L85)</f>
        <v>3.6470228259776314</v>
      </c>
      <c r="M85" s="124">
        <f>IF(RES_hhdet_tes!M85=0,"",RES_hhdet_tes!M85/RES_hhdet_fec!M85)</f>
        <v>3.7758949432477991</v>
      </c>
      <c r="N85" s="124">
        <f>IF(RES_hhdet_tes!N85=0,"",RES_hhdet_tes!N85/RES_hhdet_fec!N85)</f>
        <v>3.8155649312756417</v>
      </c>
      <c r="O85" s="124">
        <f>IF(RES_hhdet_tes!O85=0,"",RES_hhdet_tes!O85/RES_hhdet_fec!O85)</f>
        <v>3.86053795779616</v>
      </c>
      <c r="P85" s="124">
        <f>IF(RES_hhdet_tes!P85=0,"",RES_hhdet_tes!P85/RES_hhdet_fec!P85)</f>
        <v>3.8761376177032179</v>
      </c>
      <c r="Q85" s="124">
        <f>IF(RES_hhdet_tes!Q85=0,"",RES_hhdet_tes!Q85/RES_hhdet_fec!Q85)</f>
        <v>3.9025547334603967</v>
      </c>
      <c r="R85" s="124">
        <f>IF(RES_hhdet_tes!R85=0,"",RES_hhdet_tes!R85/RES_hhdet_fec!R85)</f>
        <v>3.9300449839901348</v>
      </c>
      <c r="S85" s="124">
        <f>IF(RES_hhdet_tes!S85=0,"",RES_hhdet_tes!S85/RES_hhdet_fec!S85)</f>
        <v>3.9749472941160913</v>
      </c>
      <c r="T85" s="124">
        <f>IF(RES_hhdet_tes!T85=0,"",RES_hhdet_tes!T85/RES_hhdet_fec!T85)</f>
        <v>4.0663297041346214</v>
      </c>
      <c r="U85" s="124">
        <f>IF(RES_hhdet_tes!U85=0,"",RES_hhdet_tes!U85/RES_hhdet_fec!U85)</f>
        <v>4.31283523509686</v>
      </c>
      <c r="V85" s="124">
        <f>IF(RES_hhdet_tes!V85=0,"",RES_hhdet_tes!V85/RES_hhdet_fec!V85)</f>
        <v>4.4661627115223768</v>
      </c>
      <c r="W85" s="124">
        <f>IF(RES_hhdet_tes!W85=0,"",RES_hhdet_tes!W85/RES_hhdet_fec!W85)</f>
        <v>4.5700340281301939</v>
      </c>
      <c r="X85" s="124">
        <f>IF(RES_hhdet_tes!X85=0,"",RES_hhdet_tes!X85/RES_hhdet_fec!X85)</f>
        <v>4.5960183078357657</v>
      </c>
      <c r="Y85" s="124">
        <f>IF(RES_hhdet_tes!Y85=0,"",RES_hhdet_tes!Y85/RES_hhdet_fec!Y85)</f>
        <v>4.6148569082051569</v>
      </c>
      <c r="DA85" s="130" t="s">
        <v>1986</v>
      </c>
    </row>
    <row r="86" spans="1:105" ht="12" customHeight="1" x14ac:dyDescent="0.25">
      <c r="A86" s="97" t="s">
        <v>53</v>
      </c>
      <c r="B86" s="111" t="str">
        <f>IF(RES_hhdet_tes!B86=0,"",RES_hhdet_tes!B86/RES_hhdet_fec!B86)</f>
        <v/>
      </c>
      <c r="C86" s="111" t="str">
        <f>IF(RES_hhdet_tes!C86=0,"",RES_hhdet_tes!C86/RES_hhdet_fec!C86)</f>
        <v/>
      </c>
      <c r="D86" s="111" t="str">
        <f>IF(RES_hhdet_tes!D86=0,"",RES_hhdet_tes!D86/RES_hhdet_fec!D86)</f>
        <v/>
      </c>
      <c r="E86" s="111" t="str">
        <f>IF(RES_hhdet_tes!E86=0,"",RES_hhdet_tes!E86/RES_hhdet_fec!E86)</f>
        <v/>
      </c>
      <c r="F86" s="111" t="str">
        <f>IF(RES_hhdet_tes!F86=0,"",RES_hhdet_tes!F86/RES_hhdet_fec!F86)</f>
        <v/>
      </c>
      <c r="G86" s="111" t="str">
        <f>IF(RES_hhdet_tes!G86=0,"",RES_hhdet_tes!G86/RES_hhdet_fec!G86)</f>
        <v/>
      </c>
      <c r="H86" s="111" t="str">
        <f>IF(RES_hhdet_tes!H86=0,"",RES_hhdet_tes!H86/RES_hhdet_fec!H86)</f>
        <v/>
      </c>
      <c r="I86" s="111" t="str">
        <f>IF(RES_hhdet_tes!I86=0,"",RES_hhdet_tes!I86/RES_hhdet_fec!I86)</f>
        <v/>
      </c>
      <c r="J86" s="111" t="str">
        <f>IF(RES_hhdet_tes!J86=0,"",RES_hhdet_tes!J86/RES_hhdet_fec!J86)</f>
        <v/>
      </c>
      <c r="K86" s="111" t="str">
        <f>IF(RES_hhdet_tes!K86=0,"",RES_hhdet_tes!K86/RES_hhdet_fec!K86)</f>
        <v/>
      </c>
      <c r="L86" s="111">
        <f>IF(RES_hhdet_tes!L86=0,"",RES_hhdet_tes!L86/RES_hhdet_fec!L86)</f>
        <v>3.6470228259776314</v>
      </c>
      <c r="M86" s="111">
        <f>IF(RES_hhdet_tes!M86=0,"",RES_hhdet_tes!M86/RES_hhdet_fec!M86)</f>
        <v>3.7758949432477991</v>
      </c>
      <c r="N86" s="111">
        <f>IF(RES_hhdet_tes!N86=0,"",RES_hhdet_tes!N86/RES_hhdet_fec!N86)</f>
        <v>3.8155649312756417</v>
      </c>
      <c r="O86" s="111">
        <f>IF(RES_hhdet_tes!O86=0,"",RES_hhdet_tes!O86/RES_hhdet_fec!O86)</f>
        <v>3.86053795779616</v>
      </c>
      <c r="P86" s="111">
        <f>IF(RES_hhdet_tes!P86=0,"",RES_hhdet_tes!P86/RES_hhdet_fec!P86)</f>
        <v>3.8761376177032179</v>
      </c>
      <c r="Q86" s="111">
        <f>IF(RES_hhdet_tes!Q86=0,"",RES_hhdet_tes!Q86/RES_hhdet_fec!Q86)</f>
        <v>3.9025547334603967</v>
      </c>
      <c r="R86" s="111">
        <f>IF(RES_hhdet_tes!R86=0,"",RES_hhdet_tes!R86/RES_hhdet_fec!R86)</f>
        <v>3.9300449839901348</v>
      </c>
      <c r="S86" s="111">
        <f>IF(RES_hhdet_tes!S86=0,"",RES_hhdet_tes!S86/RES_hhdet_fec!S86)</f>
        <v>3.9749472941160913</v>
      </c>
      <c r="T86" s="111">
        <f>IF(RES_hhdet_tes!T86=0,"",RES_hhdet_tes!T86/RES_hhdet_fec!T86)</f>
        <v>4.0663297041346214</v>
      </c>
      <c r="U86" s="111">
        <f>IF(RES_hhdet_tes!U86=0,"",RES_hhdet_tes!U86/RES_hhdet_fec!U86)</f>
        <v>4.31283523509686</v>
      </c>
      <c r="V86" s="111">
        <f>IF(RES_hhdet_tes!V86=0,"",RES_hhdet_tes!V86/RES_hhdet_fec!V86)</f>
        <v>4.4661627115223768</v>
      </c>
      <c r="W86" s="111">
        <f>IF(RES_hhdet_tes!W86=0,"",RES_hhdet_tes!W86/RES_hhdet_fec!W86)</f>
        <v>4.5700340281301939</v>
      </c>
      <c r="X86" s="111">
        <f>IF(RES_hhdet_tes!X86=0,"",RES_hhdet_tes!X86/RES_hhdet_fec!X86)</f>
        <v>4.5960183078357657</v>
      </c>
      <c r="Y86" s="111">
        <f>IF(RES_hhdet_tes!Y86=0,"",RES_hhdet_tes!Y86/RES_hhdet_fec!Y86)</f>
        <v>4.6148569082051569</v>
      </c>
      <c r="DA86" s="63" t="s">
        <v>1987</v>
      </c>
    </row>
    <row r="87" spans="1:105" ht="12" customHeight="1" x14ac:dyDescent="0.25">
      <c r="A87" s="121" t="s">
        <v>55</v>
      </c>
      <c r="B87" s="124" t="str">
        <f>IF(RES_hhdet_tes!B87=0,"",RES_hhdet_tes!B87/RES_hhdet_fec!B87)</f>
        <v/>
      </c>
      <c r="C87" s="124" t="str">
        <f>IF(RES_hhdet_tes!C87=0,"",RES_hhdet_tes!C87/RES_hhdet_fec!C87)</f>
        <v/>
      </c>
      <c r="D87" s="124" t="str">
        <f>IF(RES_hhdet_tes!D87=0,"",RES_hhdet_tes!D87/RES_hhdet_fec!D87)</f>
        <v/>
      </c>
      <c r="E87" s="124" t="str">
        <f>IF(RES_hhdet_tes!E87=0,"",RES_hhdet_tes!E87/RES_hhdet_fec!E87)</f>
        <v/>
      </c>
      <c r="F87" s="124" t="str">
        <f>IF(RES_hhdet_tes!F87=0,"",RES_hhdet_tes!F87/RES_hhdet_fec!F87)</f>
        <v/>
      </c>
      <c r="G87" s="124" t="str">
        <f>IF(RES_hhdet_tes!G87=0,"",RES_hhdet_tes!G87/RES_hhdet_fec!G87)</f>
        <v/>
      </c>
      <c r="H87" s="124" t="str">
        <f>IF(RES_hhdet_tes!H87=0,"",RES_hhdet_tes!H87/RES_hhdet_fec!H87)</f>
        <v/>
      </c>
      <c r="I87" s="124" t="str">
        <f>IF(RES_hhdet_tes!I87=0,"",RES_hhdet_tes!I87/RES_hhdet_fec!I87)</f>
        <v/>
      </c>
      <c r="J87" s="124" t="str">
        <f>IF(RES_hhdet_tes!J87=0,"",RES_hhdet_tes!J87/RES_hhdet_fec!J87)</f>
        <v/>
      </c>
      <c r="K87" s="124" t="str">
        <f>IF(RES_hhdet_tes!K87=0,"",RES_hhdet_tes!K87/RES_hhdet_fec!K87)</f>
        <v/>
      </c>
      <c r="L87" s="124">
        <f>IF(RES_hhdet_tes!L87=0,"",RES_hhdet_tes!L87/RES_hhdet_fec!L87)</f>
        <v>0.90415543028667156</v>
      </c>
      <c r="M87" s="124">
        <f>IF(RES_hhdet_tes!M87=0,"",RES_hhdet_tes!M87/RES_hhdet_fec!M87)</f>
        <v>0.79850804392082686</v>
      </c>
      <c r="N87" s="124">
        <f>IF(RES_hhdet_tes!N87=0,"",RES_hhdet_tes!N87/RES_hhdet_fec!N87)</f>
        <v>0.8066366271806038</v>
      </c>
      <c r="O87" s="124">
        <f>IF(RES_hhdet_tes!O87=0,"",RES_hhdet_tes!O87/RES_hhdet_fec!O87)</f>
        <v>0.77973029386928694</v>
      </c>
      <c r="P87" s="124">
        <f>IF(RES_hhdet_tes!P87=0,"",RES_hhdet_tes!P87/RES_hhdet_fec!P87)</f>
        <v>0.77362032712995177</v>
      </c>
      <c r="Q87" s="124">
        <f>IF(RES_hhdet_tes!Q87=0,"",RES_hhdet_tes!Q87/RES_hhdet_fec!Q87)</f>
        <v>0.7570309789639561</v>
      </c>
      <c r="R87" s="124">
        <f>IF(RES_hhdet_tes!R87=0,"",RES_hhdet_tes!R87/RES_hhdet_fec!R87)</f>
        <v>0.75195521086355566</v>
      </c>
      <c r="S87" s="124">
        <f>IF(RES_hhdet_tes!S87=0,"",RES_hhdet_tes!S87/RES_hhdet_fec!S87)</f>
        <v>0.73388022486566551</v>
      </c>
      <c r="T87" s="124">
        <f>IF(RES_hhdet_tes!T87=0,"",RES_hhdet_tes!T87/RES_hhdet_fec!T87)</f>
        <v>0.70247548349842481</v>
      </c>
      <c r="U87" s="124">
        <f>IF(RES_hhdet_tes!U87=0,"",RES_hhdet_tes!U87/RES_hhdet_fec!U87)</f>
        <v>0.71208721508862483</v>
      </c>
      <c r="V87" s="124">
        <f>IF(RES_hhdet_tes!V87=0,"",RES_hhdet_tes!V87/RES_hhdet_fec!V87)</f>
        <v>0.72461358562888356</v>
      </c>
      <c r="W87" s="124">
        <f>IF(RES_hhdet_tes!W87=0,"",RES_hhdet_tes!W87/RES_hhdet_fec!W87)</f>
        <v>0.72180188720454341</v>
      </c>
      <c r="X87" s="124">
        <f>IF(RES_hhdet_tes!X87=0,"",RES_hhdet_tes!X87/RES_hhdet_fec!X87)</f>
        <v>0.70618568836886675</v>
      </c>
      <c r="Y87" s="124">
        <f>IF(RES_hhdet_tes!Y87=0,"",RES_hhdet_tes!Y87/RES_hhdet_fec!Y87)</f>
        <v>0.71137148068856293</v>
      </c>
      <c r="DA87" s="130" t="s">
        <v>1988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X88" s="111" t="str">
        <f>IF(RES_hhdet_tes!X88=0,"",RES_hhdet_tes!X88/RES_hhdet_fec!X88)</f>
        <v/>
      </c>
      <c r="Y88" s="111" t="str">
        <f>IF(RES_hhdet_tes!Y88=0,"",RES_hhdet_tes!Y88/RES_hhdet_fec!Y88)</f>
        <v/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 t="str">
        <f>IF(RES_hhdet_tes!B96=0,"",RES_hhdet_tes!B96/RES_hhdet_fec!B96)</f>
        <v/>
      </c>
      <c r="C96" s="112" t="str">
        <f>IF(RES_hhdet_tes!C96=0,"",RES_hhdet_tes!C96/RES_hhdet_fec!C96)</f>
        <v/>
      </c>
      <c r="D96" s="112" t="str">
        <f>IF(RES_hhdet_tes!D96=0,"",RES_hhdet_tes!D96/RES_hhdet_fec!D96)</f>
        <v/>
      </c>
      <c r="E96" s="112" t="str">
        <f>IF(RES_hhdet_tes!E96=0,"",RES_hhdet_tes!E96/RES_hhdet_fec!E96)</f>
        <v/>
      </c>
      <c r="F96" s="112" t="str">
        <f>IF(RES_hhdet_tes!F96=0,"",RES_hhdet_tes!F96/RES_hhdet_fec!F96)</f>
        <v/>
      </c>
      <c r="G96" s="112" t="str">
        <f>IF(RES_hhdet_tes!G96=0,"",RES_hhdet_tes!G96/RES_hhdet_fec!G96)</f>
        <v/>
      </c>
      <c r="H96" s="112" t="str">
        <f>IF(RES_hhdet_tes!H96=0,"",RES_hhdet_tes!H96/RES_hhdet_fec!H96)</f>
        <v/>
      </c>
      <c r="I96" s="112" t="str">
        <f>IF(RES_hhdet_tes!I96=0,"",RES_hhdet_tes!I96/RES_hhdet_fec!I96)</f>
        <v/>
      </c>
      <c r="J96" s="112" t="str">
        <f>IF(RES_hhdet_tes!J96=0,"",RES_hhdet_tes!J96/RES_hhdet_fec!J96)</f>
        <v/>
      </c>
      <c r="K96" s="112" t="str">
        <f>IF(RES_hhdet_tes!K96=0,"",RES_hhdet_tes!K96/RES_hhdet_fec!K96)</f>
        <v/>
      </c>
      <c r="L96" s="112">
        <f>IF(RES_hhdet_tes!L96=0,"",RES_hhdet_tes!L96/RES_hhdet_fec!L96)</f>
        <v>0.55263509832640711</v>
      </c>
      <c r="M96" s="112">
        <f>IF(RES_hhdet_tes!M96=0,"",RES_hhdet_tes!M96/RES_hhdet_fec!M96)</f>
        <v>0.55750534991872247</v>
      </c>
      <c r="N96" s="112">
        <f>IF(RES_hhdet_tes!N96=0,"",RES_hhdet_tes!N96/RES_hhdet_fec!N96)</f>
        <v>0.56140953193456089</v>
      </c>
      <c r="O96" s="112">
        <f>IF(RES_hhdet_tes!O96=0,"",RES_hhdet_tes!O96/RES_hhdet_fec!O96)</f>
        <v>0.56374740826593273</v>
      </c>
      <c r="P96" s="112">
        <f>IF(RES_hhdet_tes!P96=0,"",RES_hhdet_tes!P96/RES_hhdet_fec!P96)</f>
        <v>0.57216058821436389</v>
      </c>
      <c r="Q96" s="112">
        <f>IF(RES_hhdet_tes!Q96=0,"",RES_hhdet_tes!Q96/RES_hhdet_fec!Q96)</f>
        <v>0.5781697891073061</v>
      </c>
      <c r="R96" s="112">
        <f>IF(RES_hhdet_tes!R96=0,"",RES_hhdet_tes!R96/RES_hhdet_fec!R96)</f>
        <v>0.58980461575119947</v>
      </c>
      <c r="S96" s="112">
        <f>IF(RES_hhdet_tes!S96=0,"",RES_hhdet_tes!S96/RES_hhdet_fec!S96)</f>
        <v>0.60235056713194879</v>
      </c>
      <c r="T96" s="112">
        <f>IF(RES_hhdet_tes!T96=0,"",RES_hhdet_tes!T96/RES_hhdet_fec!T96)</f>
        <v>0.62301083947817459</v>
      </c>
      <c r="U96" s="112">
        <f>IF(RES_hhdet_tes!U96=0,"",RES_hhdet_tes!U96/RES_hhdet_fec!U96)</f>
        <v>0.63776518955244454</v>
      </c>
      <c r="V96" s="112">
        <f>IF(RES_hhdet_tes!V96=0,"",RES_hhdet_tes!V96/RES_hhdet_fec!V96)</f>
        <v>0.64588801632611925</v>
      </c>
      <c r="W96" s="112">
        <f>IF(RES_hhdet_tes!W96=0,"",RES_hhdet_tes!W96/RES_hhdet_fec!W96)</f>
        <v>0.65026089828373124</v>
      </c>
      <c r="X96" s="112">
        <f>IF(RES_hhdet_tes!X96=0,"",RES_hhdet_tes!X96/RES_hhdet_fec!X96)</f>
        <v>0.6552436876874711</v>
      </c>
      <c r="Y96" s="112">
        <f>IF(RES_hhdet_tes!Y96=0,"",RES_hhdet_tes!Y96/RES_hhdet_fec!Y96)</f>
        <v>0.65749557189902308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0.92537183417333257</v>
      </c>
      <c r="M97" s="113">
        <f>IF(RES_hhdet_tes!M97=0,"",RES_hhdet_tes!M97/RES_hhdet_fec!M97)</f>
        <v>0.87910834846934327</v>
      </c>
      <c r="N97" s="113">
        <f>IF(RES_hhdet_tes!N97=0,"",RES_hhdet_tes!N97/RES_hhdet_fec!N97)</f>
        <v>0.93759295476275906</v>
      </c>
      <c r="O97" s="113">
        <f>IF(RES_hhdet_tes!O97=0,"",RES_hhdet_tes!O97/RES_hhdet_fec!O97)</f>
        <v>0.90770844810153262</v>
      </c>
      <c r="P97" s="113">
        <f>IF(RES_hhdet_tes!P97=0,"",RES_hhdet_tes!P97/RES_hhdet_fec!P97)</f>
        <v>0.92773326380457666</v>
      </c>
      <c r="Q97" s="113">
        <f>IF(RES_hhdet_tes!Q97=0,"",RES_hhdet_tes!Q97/RES_hhdet_fec!Q97)</f>
        <v>0.91617327817882144</v>
      </c>
      <c r="R97" s="113">
        <f>IF(RES_hhdet_tes!R97=0,"",RES_hhdet_tes!R97/RES_hhdet_fec!R97)</f>
        <v>0.93186799647944674</v>
      </c>
      <c r="S97" s="113">
        <f>IF(RES_hhdet_tes!S97=0,"",RES_hhdet_tes!S97/RES_hhdet_fec!S97)</f>
        <v>0.91739268388236694</v>
      </c>
      <c r="T97" s="113">
        <f>IF(RES_hhdet_tes!T97=0,"",RES_hhdet_tes!T97/RES_hhdet_fec!T97)</f>
        <v>0.87156385321011653</v>
      </c>
      <c r="U97" s="113">
        <f>IF(RES_hhdet_tes!U97=0,"",RES_hhdet_tes!U97/RES_hhdet_fec!U97)</f>
        <v>0.88893044302471058</v>
      </c>
      <c r="V97" s="113">
        <f>IF(RES_hhdet_tes!V97=0,"",RES_hhdet_tes!V97/RES_hhdet_fec!V97)</f>
        <v>0.92542701561077978</v>
      </c>
      <c r="W97" s="113">
        <f>IF(RES_hhdet_tes!W97=0,"",RES_hhdet_tes!W97/RES_hhdet_fec!W97)</f>
        <v>0.91339009174372465</v>
      </c>
      <c r="X97" s="113">
        <f>IF(RES_hhdet_tes!X97=0,"",RES_hhdet_tes!X97/RES_hhdet_fec!X97)</f>
        <v>0.8270281919987813</v>
      </c>
      <c r="Y97" s="113">
        <f>IF(RES_hhdet_tes!Y97=0,"",RES_hhdet_tes!Y97/RES_hhdet_fec!Y97)</f>
        <v>0.84219169420524187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0.55263509832640711</v>
      </c>
      <c r="M98" s="111">
        <f>IF(RES_hhdet_tes!M98=0,"",RES_hhdet_tes!M98/RES_hhdet_fec!M98)</f>
        <v>0.55323202695541529</v>
      </c>
      <c r="N98" s="111">
        <f>IF(RES_hhdet_tes!N98=0,"",RES_hhdet_tes!N98/RES_hhdet_fec!N98)</f>
        <v>0.55430343369962765</v>
      </c>
      <c r="O98" s="111">
        <f>IF(RES_hhdet_tes!O98=0,"",RES_hhdet_tes!O98/RES_hhdet_fec!O98)</f>
        <v>0.55456028609746499</v>
      </c>
      <c r="P98" s="111">
        <f>IF(RES_hhdet_tes!P98=0,"",RES_hhdet_tes!P98/RES_hhdet_fec!P98)</f>
        <v>0.55719376972972823</v>
      </c>
      <c r="Q98" s="111">
        <f>IF(RES_hhdet_tes!Q98=0,"",RES_hhdet_tes!Q98/RES_hhdet_fec!Q98)</f>
        <v>0.55951057834344253</v>
      </c>
      <c r="R98" s="111">
        <f>IF(RES_hhdet_tes!R98=0,"",RES_hhdet_tes!R98/RES_hhdet_fec!R98)</f>
        <v>0.56943676520481268</v>
      </c>
      <c r="S98" s="111">
        <f>IF(RES_hhdet_tes!S98=0,"",RES_hhdet_tes!S98/RES_hhdet_fec!S98)</f>
        <v>0.58606142102057268</v>
      </c>
      <c r="T98" s="111">
        <f>IF(RES_hhdet_tes!T98=0,"",RES_hhdet_tes!T98/RES_hhdet_fec!T98)</f>
        <v>0.62611160330214177</v>
      </c>
      <c r="U98" s="111">
        <f>IF(RES_hhdet_tes!U98=0,"",RES_hhdet_tes!U98/RES_hhdet_fec!U98)</f>
        <v>0.6359158366253308</v>
      </c>
      <c r="V98" s="111">
        <f>IF(RES_hhdet_tes!V98=0,"",RES_hhdet_tes!V98/RES_hhdet_fec!V98)</f>
        <v>0.64211426066775745</v>
      </c>
      <c r="W98" s="111">
        <f>IF(RES_hhdet_tes!W98=0,"",RES_hhdet_tes!W98/RES_hhdet_fec!W98)</f>
        <v>0.64425367368322395</v>
      </c>
      <c r="X98" s="111">
        <f>IF(RES_hhdet_tes!X98=0,"",RES_hhdet_tes!X98/RES_hhdet_fec!X98)</f>
        <v>0.64847218044509902</v>
      </c>
      <c r="Y98" s="111">
        <f>IF(RES_hhdet_tes!Y98=0,"",RES_hhdet_tes!Y98/RES_hhdet_fec!Y98)</f>
        <v>0.65062406262499572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 t="str">
        <f>IF(RES_hhdet_tes!B100=0,"",RES_hhdet_tes!B100/RES_hhdet_fec!B100)</f>
        <v/>
      </c>
      <c r="C100" s="124" t="str">
        <f>IF(RES_hhdet_tes!C100=0,"",RES_hhdet_tes!C100/RES_hhdet_fec!C100)</f>
        <v/>
      </c>
      <c r="D100" s="124" t="str">
        <f>IF(RES_hhdet_tes!D100=0,"",RES_hhdet_tes!D100/RES_hhdet_fec!D100)</f>
        <v/>
      </c>
      <c r="E100" s="124" t="str">
        <f>IF(RES_hhdet_tes!E100=0,"",RES_hhdet_tes!E100/RES_hhdet_fec!E100)</f>
        <v/>
      </c>
      <c r="F100" s="124" t="str">
        <f>IF(RES_hhdet_tes!F100=0,"",RES_hhdet_tes!F100/RES_hhdet_fec!F100)</f>
        <v/>
      </c>
      <c r="G100" s="124" t="str">
        <f>IF(RES_hhdet_tes!G100=0,"",RES_hhdet_tes!G100/RES_hhdet_fec!G100)</f>
        <v/>
      </c>
      <c r="H100" s="124" t="str">
        <f>IF(RES_hhdet_tes!H100=0,"",RES_hhdet_tes!H100/RES_hhdet_fec!H100)</f>
        <v/>
      </c>
      <c r="I100" s="124" t="str">
        <f>IF(RES_hhdet_tes!I100=0,"",RES_hhdet_tes!I100/RES_hhdet_fec!I100)</f>
        <v/>
      </c>
      <c r="J100" s="124" t="str">
        <f>IF(RES_hhdet_tes!J100=0,"",RES_hhdet_tes!J100/RES_hhdet_fec!J100)</f>
        <v/>
      </c>
      <c r="K100" s="124" t="str">
        <f>IF(RES_hhdet_tes!K100=0,"",RES_hhdet_tes!K100/RES_hhdet_fec!K100)</f>
        <v/>
      </c>
      <c r="L100" s="124">
        <f>IF(RES_hhdet_tes!L100=0,"",RES_hhdet_tes!L100/RES_hhdet_fec!L100)</f>
        <v>0.64847621220409779</v>
      </c>
      <c r="M100" s="124">
        <f>IF(RES_hhdet_tes!M100=0,"",RES_hhdet_tes!M100/RES_hhdet_fec!M100)</f>
        <v>0.64759972711788294</v>
      </c>
      <c r="N100" s="124">
        <f>IF(RES_hhdet_tes!N100=0,"",RES_hhdet_tes!N100/RES_hhdet_fec!N100)</f>
        <v>0.6248967482258283</v>
      </c>
      <c r="O100" s="124">
        <f>IF(RES_hhdet_tes!O100=0,"",RES_hhdet_tes!O100/RES_hhdet_fec!O100)</f>
        <v>0.63441854105401885</v>
      </c>
      <c r="P100" s="124">
        <f>IF(RES_hhdet_tes!P100=0,"",RES_hhdet_tes!P100/RES_hhdet_fec!P100)</f>
        <v>0.63533138794369381</v>
      </c>
      <c r="Q100" s="124">
        <f>IF(RES_hhdet_tes!Q100=0,"",RES_hhdet_tes!Q100/RES_hhdet_fec!Q100)</f>
        <v>0.63700643301386328</v>
      </c>
      <c r="R100" s="124">
        <f>IF(RES_hhdet_tes!R100=0,"",RES_hhdet_tes!R100/RES_hhdet_fec!R100)</f>
        <v>0.64687106544819895</v>
      </c>
      <c r="S100" s="124">
        <f>IF(RES_hhdet_tes!S100=0,"",RES_hhdet_tes!S100/RES_hhdet_fec!S100)</f>
        <v>0.61637446207225666</v>
      </c>
      <c r="T100" s="124">
        <f>IF(RES_hhdet_tes!T100=0,"",RES_hhdet_tes!T100/RES_hhdet_fec!T100)</f>
        <v>0.62904951057674785</v>
      </c>
      <c r="U100" s="124">
        <f>IF(RES_hhdet_tes!U100=0,"",RES_hhdet_tes!U100/RES_hhdet_fec!U100)</f>
        <v>0.63691591888573085</v>
      </c>
      <c r="V100" s="124">
        <f>IF(RES_hhdet_tes!V100=0,"",RES_hhdet_tes!V100/RES_hhdet_fec!V100)</f>
        <v>0.63747829953633628</v>
      </c>
      <c r="W100" s="124">
        <f>IF(RES_hhdet_tes!W100=0,"",RES_hhdet_tes!W100/RES_hhdet_fec!W100)</f>
        <v>0.63467563334367383</v>
      </c>
      <c r="X100" s="124">
        <f>IF(RES_hhdet_tes!X100=0,"",RES_hhdet_tes!X100/RES_hhdet_fec!X100)</f>
        <v>0.64952189644537506</v>
      </c>
      <c r="Y100" s="124">
        <f>IF(RES_hhdet_tes!Y100=0,"",RES_hhdet_tes!Y100/RES_hhdet_fec!Y100)</f>
        <v>0.64434174352040852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>
        <f>IF(RES_hhdet_tes!L102=0,"",RES_hhdet_tes!L102/RES_hhdet_fec!L102)</f>
        <v>0.5854413371607412</v>
      </c>
      <c r="M102" s="111">
        <f>IF(RES_hhdet_tes!M102=0,"",RES_hhdet_tes!M102/RES_hhdet_fec!M102)</f>
        <v>0.58552812240644625</v>
      </c>
      <c r="N102" s="111">
        <f>IF(RES_hhdet_tes!N102=0,"",RES_hhdet_tes!N102/RES_hhdet_fec!N102)</f>
        <v>0.58561232129116236</v>
      </c>
      <c r="O102" s="111">
        <f>IF(RES_hhdet_tes!O102=0,"",RES_hhdet_tes!O102/RES_hhdet_fec!O102)</f>
        <v>0.58563391073884419</v>
      </c>
      <c r="P102" s="111">
        <f>IF(RES_hhdet_tes!P102=0,"",RES_hhdet_tes!P102/RES_hhdet_fec!P102)</f>
        <v>0.58572413092905729</v>
      </c>
      <c r="Q102" s="111">
        <f>IF(RES_hhdet_tes!Q102=0,"",RES_hhdet_tes!Q102/RES_hhdet_fec!Q102)</f>
        <v>0.58587988781341271</v>
      </c>
      <c r="R102" s="111">
        <f>IF(RES_hhdet_tes!R102=0,"",RES_hhdet_tes!R102/RES_hhdet_fec!R102)</f>
        <v>0.58688505071662822</v>
      </c>
      <c r="S102" s="111">
        <f>IF(RES_hhdet_tes!S102=0,"",RES_hhdet_tes!S102/RES_hhdet_fec!S102)</f>
        <v>0.5890804917814858</v>
      </c>
      <c r="T102" s="111">
        <f>IF(RES_hhdet_tes!T102=0,"",RES_hhdet_tes!T102/RES_hhdet_fec!T102)</f>
        <v>0.59357661541098672</v>
      </c>
      <c r="U102" s="111">
        <f>IF(RES_hhdet_tes!U102=0,"",RES_hhdet_tes!U102/RES_hhdet_fec!U102)</f>
        <v>0.59598360770493342</v>
      </c>
      <c r="V102" s="111">
        <f>IF(RES_hhdet_tes!V102=0,"",RES_hhdet_tes!V102/RES_hhdet_fec!V102)</f>
        <v>0.5974950037798088</v>
      </c>
      <c r="W102" s="111">
        <f>IF(RES_hhdet_tes!W102=0,"",RES_hhdet_tes!W102/RES_hhdet_fec!W102)</f>
        <v>0.59830032039440051</v>
      </c>
      <c r="X102" s="111">
        <f>IF(RES_hhdet_tes!X102=0,"",RES_hhdet_tes!X102/RES_hhdet_fec!X102)</f>
        <v>0.5994451116137629</v>
      </c>
      <c r="Y102" s="111">
        <f>IF(RES_hhdet_tes!Y102=0,"",RES_hhdet_tes!Y102/RES_hhdet_fec!Y102)</f>
        <v>0.60015113492651595</v>
      </c>
      <c r="DA102" s="63" t="s">
        <v>2003</v>
      </c>
    </row>
    <row r="103" spans="1:105" ht="12" customHeight="1" x14ac:dyDescent="0.25">
      <c r="A103" s="109" t="s">
        <v>120</v>
      </c>
      <c r="B103" s="45" t="str">
        <f>IF(RES_hhdet_tes!B103=0,"",RES_hhdet_tes!B103/RES_hhdet_fec!B103)</f>
        <v/>
      </c>
      <c r="C103" s="45" t="str">
        <f>IF(RES_hhdet_tes!C103=0,"",RES_hhdet_tes!C103/RES_hhdet_fec!C103)</f>
        <v/>
      </c>
      <c r="D103" s="45" t="str">
        <f>IF(RES_hhdet_tes!D103=0,"",RES_hhdet_tes!D103/RES_hhdet_fec!D103)</f>
        <v/>
      </c>
      <c r="E103" s="45" t="str">
        <f>IF(RES_hhdet_tes!E103=0,"",RES_hhdet_tes!E103/RES_hhdet_fec!E103)</f>
        <v/>
      </c>
      <c r="F103" s="45" t="str">
        <f>IF(RES_hhdet_tes!F103=0,"",RES_hhdet_tes!F103/RES_hhdet_fec!F103)</f>
        <v/>
      </c>
      <c r="G103" s="45" t="str">
        <f>IF(RES_hhdet_tes!G103=0,"",RES_hhdet_tes!G103/RES_hhdet_fec!G103)</f>
        <v/>
      </c>
      <c r="H103" s="45" t="str">
        <f>IF(RES_hhdet_tes!H103=0,"",RES_hhdet_tes!H103/RES_hhdet_fec!H103)</f>
        <v/>
      </c>
      <c r="I103" s="45" t="str">
        <f>IF(RES_hhdet_tes!I103=0,"",RES_hhdet_tes!I103/RES_hhdet_fec!I103)</f>
        <v/>
      </c>
      <c r="J103" s="45" t="str">
        <f>IF(RES_hhdet_tes!J103=0,"",RES_hhdet_tes!J103/RES_hhdet_fec!J103)</f>
        <v/>
      </c>
      <c r="K103" s="45" t="str">
        <f>IF(RES_hhdet_tes!K103=0,"",RES_hhdet_tes!K103/RES_hhdet_fec!K103)</f>
        <v/>
      </c>
      <c r="L103" s="45">
        <f>IF(RES_hhdet_tes!L103=0,"",RES_hhdet_tes!L103/RES_hhdet_fec!L103)</f>
        <v>0.76199481826689219</v>
      </c>
      <c r="M103" s="45">
        <f>IF(RES_hhdet_tes!M103=0,"",RES_hhdet_tes!M103/RES_hhdet_fec!M103)</f>
        <v>0.76255693165861882</v>
      </c>
      <c r="N103" s="45">
        <f>IF(RES_hhdet_tes!N103=0,"",RES_hhdet_tes!N103/RES_hhdet_fec!N103)</f>
        <v>0.76297848272189717</v>
      </c>
      <c r="O103" s="45">
        <f>IF(RES_hhdet_tes!O103=0,"",RES_hhdet_tes!O103/RES_hhdet_fec!O103)</f>
        <v>0.76334816027415942</v>
      </c>
      <c r="P103" s="45">
        <f>IF(RES_hhdet_tes!P103=0,"",RES_hhdet_tes!P103/RES_hhdet_fec!P103)</f>
        <v>0.76562530257481887</v>
      </c>
      <c r="Q103" s="45">
        <f>IF(RES_hhdet_tes!Q103=0,"",RES_hhdet_tes!Q103/RES_hhdet_fec!Q103)</f>
        <v>0.76727513638165978</v>
      </c>
      <c r="R103" s="45">
        <f>IF(RES_hhdet_tes!R103=0,"",RES_hhdet_tes!R103/RES_hhdet_fec!R103)</f>
        <v>0.77207707936030467</v>
      </c>
      <c r="S103" s="45">
        <f>IF(RES_hhdet_tes!S103=0,"",RES_hhdet_tes!S103/RES_hhdet_fec!S103)</f>
        <v>0.77809559166842535</v>
      </c>
      <c r="T103" s="45">
        <f>IF(RES_hhdet_tes!T103=0,"",RES_hhdet_tes!T103/RES_hhdet_fec!T103)</f>
        <v>0.80381609942583421</v>
      </c>
      <c r="U103" s="45">
        <f>IF(RES_hhdet_tes!U103=0,"",RES_hhdet_tes!U103/RES_hhdet_fec!U103)</f>
        <v>0.81602895820061983</v>
      </c>
      <c r="V103" s="45">
        <f>IF(RES_hhdet_tes!V103=0,"",RES_hhdet_tes!V103/RES_hhdet_fec!V103)</f>
        <v>0.82358430118581916</v>
      </c>
      <c r="W103" s="45">
        <f>IF(RES_hhdet_tes!W103=0,"",RES_hhdet_tes!W103/RES_hhdet_fec!W103)</f>
        <v>0.82876876195279214</v>
      </c>
      <c r="X103" s="45">
        <f>IF(RES_hhdet_tes!X103=0,"",RES_hhdet_tes!X103/RES_hhdet_fec!X103)</f>
        <v>0.83653981577593528</v>
      </c>
      <c r="Y103" s="45">
        <f>IF(RES_hhdet_tes!Y103=0,"",RES_hhdet_tes!Y103/RES_hhdet_fec!Y103)</f>
        <v>0.84009204894858491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X124" s="119" t="str">
        <f>IF(RES_hhdet_tes!X124=0,"",RES_hhdet_tes!X124/RES_hhdet_fec!X124)</f>
        <v/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X125" s="124" t="str">
        <f>IF(RES_hhdet_tes!X125=0,"",RES_hhdet_tes!X125/RES_hhdet_fec!X125)</f>
        <v/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X126" s="111" t="str">
        <f>IF(RES_hhdet_tes!X126=0,"",RES_hhdet_tes!X126/RES_hhdet_fec!X126)</f>
        <v/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X127" s="111" t="str">
        <f>IF(RES_hhdet_tes!X127=0,"",RES_hhdet_tes!X127/RES_hhdet_fec!X127)</f>
        <v/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X128" s="124" t="str">
        <f>IF(RES_hhdet_tes!X128=0,"",RES_hhdet_tes!X128/RES_hhdet_fec!X128)</f>
        <v/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X129" s="111" t="str">
        <f>IF(RES_hhdet_tes!X129=0,"",RES_hhdet_tes!X129/RES_hhdet_fec!X129)</f>
        <v/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X130" s="124" t="str">
        <f>IF(RES_hhdet_tes!X130=0,"",RES_hhdet_tes!X130/RES_hhdet_fec!X130)</f>
        <v/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X135" s="112" t="str">
        <f>IF(RES_hhdet_tes!X135=0,"",RES_hhdet_tes!X135/RES_hhdet_fec!X135)</f>
        <v/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X139" s="124" t="str">
        <f>IF(RES_hhdet_tes!X139=0,"",RES_hhdet_tes!X139/RES_hhdet_fec!X139)</f>
        <v/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X141" s="45" t="str">
        <f>IF(RES_hhdet_tes!X141=0,"",RES_hhdet_tes!X141/RES_hhdet_fec!X141)</f>
        <v/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1.1783045128587464</v>
      </c>
      <c r="C143" s="119">
        <f>IF(RES_hhdet_tes!C143=0,"",RES_hhdet_tes!C143/RES_hhdet_fec!C143)</f>
        <v>1.2522126825265192</v>
      </c>
      <c r="D143" s="119">
        <f>IF(RES_hhdet_tes!D143=0,"",RES_hhdet_tes!D143/RES_hhdet_fec!D143)</f>
        <v>1.1368239774026481</v>
      </c>
      <c r="E143" s="119">
        <f>IF(RES_hhdet_tes!E143=0,"",RES_hhdet_tes!E143/RES_hhdet_fec!E143)</f>
        <v>1.2896412176367924</v>
      </c>
      <c r="F143" s="119">
        <f>IF(RES_hhdet_tes!F143=0,"",RES_hhdet_tes!F143/RES_hhdet_fec!F143)</f>
        <v>1.029130123418031</v>
      </c>
      <c r="G143" s="119">
        <f>IF(RES_hhdet_tes!G143=0,"",RES_hhdet_tes!G143/RES_hhdet_fec!G143)</f>
        <v>1.0273262523951832</v>
      </c>
      <c r="H143" s="119">
        <f>IF(RES_hhdet_tes!H143=0,"",RES_hhdet_tes!H143/RES_hhdet_fec!H143)</f>
        <v>1.1613490729113445</v>
      </c>
      <c r="I143" s="119">
        <f>IF(RES_hhdet_tes!I143=0,"",RES_hhdet_tes!I143/RES_hhdet_fec!I143)</f>
        <v>1.2188377666988512</v>
      </c>
      <c r="J143" s="119">
        <f>IF(RES_hhdet_tes!J143=0,"",RES_hhdet_tes!J143/RES_hhdet_fec!J143)</f>
        <v>1.1559596151755274</v>
      </c>
      <c r="K143" s="119">
        <f>IF(RES_hhdet_tes!K143=0,"",RES_hhdet_tes!K143/RES_hhdet_fec!K143)</f>
        <v>1.320664786169587</v>
      </c>
      <c r="L143" s="119">
        <f>IF(RES_hhdet_tes!L143=0,"",RES_hhdet_tes!L143/RES_hhdet_fec!L143)</f>
        <v>1.2737798388468349</v>
      </c>
      <c r="M143" s="119">
        <f>IF(RES_hhdet_tes!M143=0,"",RES_hhdet_tes!M143/RES_hhdet_fec!M143)</f>
        <v>1.3141217523073889</v>
      </c>
      <c r="N143" s="119">
        <f>IF(RES_hhdet_tes!N143=0,"",RES_hhdet_tes!N143/RES_hhdet_fec!N143)</f>
        <v>1.7229354330120097</v>
      </c>
      <c r="O143" s="119">
        <f>IF(RES_hhdet_tes!O143=0,"",RES_hhdet_tes!O143/RES_hhdet_fec!O143)</f>
        <v>1.493289122912419</v>
      </c>
      <c r="P143" s="119">
        <f>IF(RES_hhdet_tes!P143=0,"",RES_hhdet_tes!P143/RES_hhdet_fec!P143)</f>
        <v>1.5515450440124177</v>
      </c>
      <c r="Q143" s="119">
        <f>IF(RES_hhdet_tes!Q143=0,"",RES_hhdet_tes!Q143/RES_hhdet_fec!Q143)</f>
        <v>1.552077548820572</v>
      </c>
      <c r="R143" s="119">
        <f>IF(RES_hhdet_tes!R143=0,"",RES_hhdet_tes!R143/RES_hhdet_fec!R143)</f>
        <v>1.55104364774508</v>
      </c>
      <c r="S143" s="119">
        <f>IF(RES_hhdet_tes!S143=0,"",RES_hhdet_tes!S143/RES_hhdet_fec!S143)</f>
        <v>1.8409832386816667</v>
      </c>
      <c r="T143" s="119">
        <f>IF(RES_hhdet_tes!T143=0,"",RES_hhdet_tes!T143/RES_hhdet_fec!T143)</f>
        <v>1.6574899264893876</v>
      </c>
      <c r="U143" s="119">
        <f>IF(RES_hhdet_tes!U143=0,"",RES_hhdet_tes!U143/RES_hhdet_fec!U143)</f>
        <v>1.7651223497704311</v>
      </c>
      <c r="V143" s="119">
        <f>IF(RES_hhdet_tes!V143=0,"",RES_hhdet_tes!V143/RES_hhdet_fec!V143)</f>
        <v>1.8803578963117504</v>
      </c>
      <c r="W143" s="119">
        <f>IF(RES_hhdet_tes!W143=0,"",RES_hhdet_tes!W143/RES_hhdet_fec!W143)</f>
        <v>2.2361807996781833</v>
      </c>
      <c r="X143" s="119">
        <f>IF(RES_hhdet_tes!X143=0,"",RES_hhdet_tes!X143/RES_hhdet_fec!X143)</f>
        <v>2.114627777988813</v>
      </c>
      <c r="Y143" s="119">
        <f>IF(RES_hhdet_tes!Y143=0,"",RES_hhdet_tes!Y143/RES_hhdet_fec!Y143)</f>
        <v>2.0903908358258492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1.4803505999762405</v>
      </c>
      <c r="C144" s="124">
        <f>IF(RES_hhdet_tes!C144=0,"",RES_hhdet_tes!C144/RES_hhdet_fec!C144)</f>
        <v>1.5254864476696353</v>
      </c>
      <c r="D144" s="124">
        <f>IF(RES_hhdet_tes!D144=0,"",RES_hhdet_tes!D144/RES_hhdet_fec!D144)</f>
        <v>1.581715637705341</v>
      </c>
      <c r="E144" s="124">
        <f>IF(RES_hhdet_tes!E144=0,"",RES_hhdet_tes!E144/RES_hhdet_fec!E144)</f>
        <v>1.6648456931028492</v>
      </c>
      <c r="F144" s="124">
        <f>IF(RES_hhdet_tes!F144=0,"",RES_hhdet_tes!F144/RES_hhdet_fec!F144)</f>
        <v>1.7431884779241196</v>
      </c>
      <c r="G144" s="124">
        <f>IF(RES_hhdet_tes!G144=0,"",RES_hhdet_tes!G144/RES_hhdet_fec!G144)</f>
        <v>1.8149171016729588</v>
      </c>
      <c r="H144" s="124">
        <f>IF(RES_hhdet_tes!H144=0,"",RES_hhdet_tes!H144/RES_hhdet_fec!H144)</f>
        <v>1.8892257711094178</v>
      </c>
      <c r="I144" s="124">
        <f>IF(RES_hhdet_tes!I144=0,"",RES_hhdet_tes!I144/RES_hhdet_fec!I144)</f>
        <v>1.964123616332315</v>
      </c>
      <c r="J144" s="124">
        <f>IF(RES_hhdet_tes!J144=0,"",RES_hhdet_tes!J144/RES_hhdet_fec!J144)</f>
        <v>2.0409532768761371</v>
      </c>
      <c r="K144" s="124">
        <f>IF(RES_hhdet_tes!K144=0,"",RES_hhdet_tes!K144/RES_hhdet_fec!K144)</f>
        <v>2.1176513260301637</v>
      </c>
      <c r="L144" s="124">
        <f>IF(RES_hhdet_tes!L144=0,"",RES_hhdet_tes!L144/RES_hhdet_fec!L144)</f>
        <v>2.1682272734573065</v>
      </c>
      <c r="M144" s="124">
        <f>IF(RES_hhdet_tes!M144=0,"",RES_hhdet_tes!M144/RES_hhdet_fec!M144)</f>
        <v>2.2426137471918617</v>
      </c>
      <c r="N144" s="124">
        <f>IF(RES_hhdet_tes!N144=0,"",RES_hhdet_tes!N144/RES_hhdet_fec!N144)</f>
        <v>2.3314804280915791</v>
      </c>
      <c r="O144" s="124">
        <f>IF(RES_hhdet_tes!O144=0,"",RES_hhdet_tes!O144/RES_hhdet_fec!O144)</f>
        <v>2.4282115647858338</v>
      </c>
      <c r="P144" s="124">
        <f>IF(RES_hhdet_tes!P144=0,"",RES_hhdet_tes!P144/RES_hhdet_fec!P144)</f>
        <v>2.5106413695806005</v>
      </c>
      <c r="Q144" s="124">
        <f>IF(RES_hhdet_tes!Q144=0,"",RES_hhdet_tes!Q144/RES_hhdet_fec!Q144)</f>
        <v>2.6258754772424511</v>
      </c>
      <c r="R144" s="124">
        <f>IF(RES_hhdet_tes!R144=0,"",RES_hhdet_tes!R144/RES_hhdet_fec!R144)</f>
        <v>2.7473757760420519</v>
      </c>
      <c r="S144" s="124">
        <f>IF(RES_hhdet_tes!S144=0,"",RES_hhdet_tes!S144/RES_hhdet_fec!S144)</f>
        <v>2.8751255779950595</v>
      </c>
      <c r="T144" s="124">
        <f>IF(RES_hhdet_tes!T144=0,"",RES_hhdet_tes!T144/RES_hhdet_fec!T144)</f>
        <v>3.0314959692193693</v>
      </c>
      <c r="U144" s="124">
        <f>IF(RES_hhdet_tes!U144=0,"",RES_hhdet_tes!U144/RES_hhdet_fec!U144)</f>
        <v>3.1719025830977396</v>
      </c>
      <c r="V144" s="124">
        <f>IF(RES_hhdet_tes!V144=0,"",RES_hhdet_tes!V144/RES_hhdet_fec!V144)</f>
        <v>3.2886834317455849</v>
      </c>
      <c r="W144" s="124">
        <f>IF(RES_hhdet_tes!W144=0,"",RES_hhdet_tes!W144/RES_hhdet_fec!W144)</f>
        <v>3.3734014078729904</v>
      </c>
      <c r="X144" s="124">
        <f>IF(RES_hhdet_tes!X144=0,"",RES_hhdet_tes!X144/RES_hhdet_fec!X144)</f>
        <v>3.4620967342545117</v>
      </c>
      <c r="Y144" s="124">
        <f>IF(RES_hhdet_tes!Y144=0,"",RES_hhdet_tes!Y144/RES_hhdet_fec!Y144)</f>
        <v>3.54430876099494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1.4803505999762405</v>
      </c>
      <c r="C145" s="111">
        <f>IF(RES_hhdet_tes!C145=0,"",RES_hhdet_tes!C145/RES_hhdet_fec!C145)</f>
        <v>1.5254864476696353</v>
      </c>
      <c r="D145" s="111">
        <f>IF(RES_hhdet_tes!D145=0,"",RES_hhdet_tes!D145/RES_hhdet_fec!D145)</f>
        <v>1.581715637705341</v>
      </c>
      <c r="E145" s="111">
        <f>IF(RES_hhdet_tes!E145=0,"",RES_hhdet_tes!E145/RES_hhdet_fec!E145)</f>
        <v>1.6648456931028492</v>
      </c>
      <c r="F145" s="111">
        <f>IF(RES_hhdet_tes!F145=0,"",RES_hhdet_tes!F145/RES_hhdet_fec!F145)</f>
        <v>1.7431884779241196</v>
      </c>
      <c r="G145" s="111">
        <f>IF(RES_hhdet_tes!G145=0,"",RES_hhdet_tes!G145/RES_hhdet_fec!G145)</f>
        <v>1.8149171016729588</v>
      </c>
      <c r="H145" s="111">
        <f>IF(RES_hhdet_tes!H145=0,"",RES_hhdet_tes!H145/RES_hhdet_fec!H145)</f>
        <v>1.8892257711094178</v>
      </c>
      <c r="I145" s="111">
        <f>IF(RES_hhdet_tes!I145=0,"",RES_hhdet_tes!I145/RES_hhdet_fec!I145)</f>
        <v>1.964123616332315</v>
      </c>
      <c r="J145" s="111">
        <f>IF(RES_hhdet_tes!J145=0,"",RES_hhdet_tes!J145/RES_hhdet_fec!J145)</f>
        <v>2.0409532768761371</v>
      </c>
      <c r="K145" s="111">
        <f>IF(RES_hhdet_tes!K145=0,"",RES_hhdet_tes!K145/RES_hhdet_fec!K145)</f>
        <v>2.1176513260301637</v>
      </c>
      <c r="L145" s="111">
        <f>IF(RES_hhdet_tes!L145=0,"",RES_hhdet_tes!L145/RES_hhdet_fec!L145)</f>
        <v>2.1682272734573065</v>
      </c>
      <c r="M145" s="111">
        <f>IF(RES_hhdet_tes!M145=0,"",RES_hhdet_tes!M145/RES_hhdet_fec!M145)</f>
        <v>2.2426137471918617</v>
      </c>
      <c r="N145" s="111">
        <f>IF(RES_hhdet_tes!N145=0,"",RES_hhdet_tes!N145/RES_hhdet_fec!N145)</f>
        <v>2.3314804280915791</v>
      </c>
      <c r="O145" s="111">
        <f>IF(RES_hhdet_tes!O145=0,"",RES_hhdet_tes!O145/RES_hhdet_fec!O145)</f>
        <v>2.4282115647858338</v>
      </c>
      <c r="P145" s="111">
        <f>IF(RES_hhdet_tes!P145=0,"",RES_hhdet_tes!P145/RES_hhdet_fec!P145)</f>
        <v>2.5106413695806005</v>
      </c>
      <c r="Q145" s="111">
        <f>IF(RES_hhdet_tes!Q145=0,"",RES_hhdet_tes!Q145/RES_hhdet_fec!Q145)</f>
        <v>2.6258754772424511</v>
      </c>
      <c r="R145" s="111">
        <f>IF(RES_hhdet_tes!R145=0,"",RES_hhdet_tes!R145/RES_hhdet_fec!R145)</f>
        <v>2.7473757760420519</v>
      </c>
      <c r="S145" s="111">
        <f>IF(RES_hhdet_tes!S145=0,"",RES_hhdet_tes!S145/RES_hhdet_fec!S145)</f>
        <v>2.8751255779950595</v>
      </c>
      <c r="T145" s="111">
        <f>IF(RES_hhdet_tes!T145=0,"",RES_hhdet_tes!T145/RES_hhdet_fec!T145)</f>
        <v>3.0314959692193693</v>
      </c>
      <c r="U145" s="111">
        <f>IF(RES_hhdet_tes!U145=0,"",RES_hhdet_tes!U145/RES_hhdet_fec!U145)</f>
        <v>3.1719025830977396</v>
      </c>
      <c r="V145" s="111">
        <f>IF(RES_hhdet_tes!V145=0,"",RES_hhdet_tes!V145/RES_hhdet_fec!V145)</f>
        <v>3.2886834317455849</v>
      </c>
      <c r="W145" s="111">
        <f>IF(RES_hhdet_tes!W145=0,"",RES_hhdet_tes!W145/RES_hhdet_fec!W145)</f>
        <v>3.3734014078729904</v>
      </c>
      <c r="X145" s="111">
        <f>IF(RES_hhdet_tes!X145=0,"",RES_hhdet_tes!X145/RES_hhdet_fec!X145)</f>
        <v>3.4620967342545117</v>
      </c>
      <c r="Y145" s="111">
        <f>IF(RES_hhdet_tes!Y145=0,"",RES_hhdet_tes!Y145/RES_hhdet_fec!Y145)</f>
        <v>3.54430876099494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1.8642351734849061</v>
      </c>
      <c r="C146" s="124">
        <f>IF(RES_hhdet_tes!C146=0,"",RES_hhdet_tes!C146/RES_hhdet_fec!C146)</f>
        <v>1.9510288774261602</v>
      </c>
      <c r="D146" s="124">
        <f>IF(RES_hhdet_tes!D146=0,"",RES_hhdet_tes!D146/RES_hhdet_fec!D146)</f>
        <v>2.0431952972183973</v>
      </c>
      <c r="E146" s="124">
        <f>IF(RES_hhdet_tes!E146=0,"",RES_hhdet_tes!E146/RES_hhdet_fec!E146)</f>
        <v>2.1670996678898327</v>
      </c>
      <c r="F146" s="124">
        <f>IF(RES_hhdet_tes!F146=0,"",RES_hhdet_tes!F146/RES_hhdet_fec!F146)</f>
        <v>2.353894855426383</v>
      </c>
      <c r="G146" s="124">
        <f>IF(RES_hhdet_tes!G146=0,"",RES_hhdet_tes!G146/RES_hhdet_fec!G146)</f>
        <v>2.5542119103936081</v>
      </c>
      <c r="H146" s="124">
        <f>IF(RES_hhdet_tes!H146=0,"",RES_hhdet_tes!H146/RES_hhdet_fec!H146)</f>
        <v>2.8030899897772028</v>
      </c>
      <c r="I146" s="124">
        <f>IF(RES_hhdet_tes!I146=0,"",RES_hhdet_tes!I146/RES_hhdet_fec!I146)</f>
        <v>2.9589522867602001</v>
      </c>
      <c r="J146" s="124">
        <f>IF(RES_hhdet_tes!J146=0,"",RES_hhdet_tes!J146/RES_hhdet_fec!J146)</f>
        <v>3.0455130894009779</v>
      </c>
      <c r="K146" s="124">
        <f>IF(RES_hhdet_tes!K146=0,"",RES_hhdet_tes!K146/RES_hhdet_fec!K146)</f>
        <v>3.1770641225179408</v>
      </c>
      <c r="L146" s="124">
        <f>IF(RES_hhdet_tes!L146=0,"",RES_hhdet_tes!L146/RES_hhdet_fec!L146)</f>
        <v>3.2875479396946652</v>
      </c>
      <c r="M146" s="124">
        <f>IF(RES_hhdet_tes!M146=0,"",RES_hhdet_tes!M146/RES_hhdet_fec!M146)</f>
        <v>3.3846958453044174</v>
      </c>
      <c r="N146" s="124">
        <f>IF(RES_hhdet_tes!N146=0,"",RES_hhdet_tes!N146/RES_hhdet_fec!N146)</f>
        <v>3.5362732007433446</v>
      </c>
      <c r="O146" s="124">
        <f>IF(RES_hhdet_tes!O146=0,"",RES_hhdet_tes!O146/RES_hhdet_fec!O146)</f>
        <v>3.695382082523369</v>
      </c>
      <c r="P146" s="124">
        <f>IF(RES_hhdet_tes!P146=0,"",RES_hhdet_tes!P146/RES_hhdet_fec!P146)</f>
        <v>3.833524439200779</v>
      </c>
      <c r="Q146" s="124">
        <f>IF(RES_hhdet_tes!Q146=0,"",RES_hhdet_tes!Q146/RES_hhdet_fec!Q146)</f>
        <v>4.0131875142088562</v>
      </c>
      <c r="R146" s="124">
        <f>IF(RES_hhdet_tes!R146=0,"",RES_hhdet_tes!R146/RES_hhdet_fec!R146)</f>
        <v>4.1640351411730947</v>
      </c>
      <c r="S146" s="124">
        <f>IF(RES_hhdet_tes!S146=0,"",RES_hhdet_tes!S146/RES_hhdet_fec!S146)</f>
        <v>4.3117940986403287</v>
      </c>
      <c r="T146" s="124">
        <f>IF(RES_hhdet_tes!T146=0,"",RES_hhdet_tes!T146/RES_hhdet_fec!T146)</f>
        <v>4.4164340667049284</v>
      </c>
      <c r="U146" s="124">
        <f>IF(RES_hhdet_tes!U146=0,"",RES_hhdet_tes!U146/RES_hhdet_fec!U146)</f>
        <v>4.4891015316333229</v>
      </c>
      <c r="V146" s="124">
        <f>IF(RES_hhdet_tes!V146=0,"",RES_hhdet_tes!V146/RES_hhdet_fec!V146)</f>
        <v>4.5412649621952621</v>
      </c>
      <c r="W146" s="124">
        <f>IF(RES_hhdet_tes!W146=0,"",RES_hhdet_tes!W146/RES_hhdet_fec!W146)</f>
        <v>4.5782045366320512</v>
      </c>
      <c r="X146" s="124">
        <f>IF(RES_hhdet_tes!X146=0,"",RES_hhdet_tes!X146/RES_hhdet_fec!X146)</f>
        <v>4.6028430920229342</v>
      </c>
      <c r="Y146" s="124">
        <f>IF(RES_hhdet_tes!Y146=0,"",RES_hhdet_tes!Y146/RES_hhdet_fec!Y146)</f>
        <v>4.6283128592387763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1.8642351734849061</v>
      </c>
      <c r="C147" s="111">
        <f>IF(RES_hhdet_tes!C147=0,"",RES_hhdet_tes!C147/RES_hhdet_fec!C147)</f>
        <v>1.9510288774261602</v>
      </c>
      <c r="D147" s="111">
        <f>IF(RES_hhdet_tes!D147=0,"",RES_hhdet_tes!D147/RES_hhdet_fec!D147)</f>
        <v>2.0431952972183973</v>
      </c>
      <c r="E147" s="111">
        <f>IF(RES_hhdet_tes!E147=0,"",RES_hhdet_tes!E147/RES_hhdet_fec!E147)</f>
        <v>2.1670996678898327</v>
      </c>
      <c r="F147" s="111">
        <f>IF(RES_hhdet_tes!F147=0,"",RES_hhdet_tes!F147/RES_hhdet_fec!F147)</f>
        <v>2.353894855426383</v>
      </c>
      <c r="G147" s="111">
        <f>IF(RES_hhdet_tes!G147=0,"",RES_hhdet_tes!G147/RES_hhdet_fec!G147)</f>
        <v>2.5542119103936081</v>
      </c>
      <c r="H147" s="111">
        <f>IF(RES_hhdet_tes!H147=0,"",RES_hhdet_tes!H147/RES_hhdet_fec!H147)</f>
        <v>2.8030899897772028</v>
      </c>
      <c r="I147" s="111">
        <f>IF(RES_hhdet_tes!I147=0,"",RES_hhdet_tes!I147/RES_hhdet_fec!I147)</f>
        <v>2.9589522867602001</v>
      </c>
      <c r="J147" s="111">
        <f>IF(RES_hhdet_tes!J147=0,"",RES_hhdet_tes!J147/RES_hhdet_fec!J147)</f>
        <v>3.0455130894009779</v>
      </c>
      <c r="K147" s="111">
        <f>IF(RES_hhdet_tes!K147=0,"",RES_hhdet_tes!K147/RES_hhdet_fec!K147)</f>
        <v>3.1770641225179408</v>
      </c>
      <c r="L147" s="111">
        <f>IF(RES_hhdet_tes!L147=0,"",RES_hhdet_tes!L147/RES_hhdet_fec!L147)</f>
        <v>3.2875479396946652</v>
      </c>
      <c r="M147" s="111">
        <f>IF(RES_hhdet_tes!M147=0,"",RES_hhdet_tes!M147/RES_hhdet_fec!M147)</f>
        <v>3.3846958453044174</v>
      </c>
      <c r="N147" s="111">
        <f>IF(RES_hhdet_tes!N147=0,"",RES_hhdet_tes!N147/RES_hhdet_fec!N147)</f>
        <v>3.5362732007433446</v>
      </c>
      <c r="O147" s="111">
        <f>IF(RES_hhdet_tes!O147=0,"",RES_hhdet_tes!O147/RES_hhdet_fec!O147)</f>
        <v>3.695382082523369</v>
      </c>
      <c r="P147" s="111">
        <f>IF(RES_hhdet_tes!P147=0,"",RES_hhdet_tes!P147/RES_hhdet_fec!P147)</f>
        <v>3.833524439200779</v>
      </c>
      <c r="Q147" s="111">
        <f>IF(RES_hhdet_tes!Q147=0,"",RES_hhdet_tes!Q147/RES_hhdet_fec!Q147)</f>
        <v>4.0131875142088562</v>
      </c>
      <c r="R147" s="111">
        <f>IF(RES_hhdet_tes!R147=0,"",RES_hhdet_tes!R147/RES_hhdet_fec!R147)</f>
        <v>4.1640351411730947</v>
      </c>
      <c r="S147" s="111">
        <f>IF(RES_hhdet_tes!S147=0,"",RES_hhdet_tes!S147/RES_hhdet_fec!S147)</f>
        <v>4.3117940986403287</v>
      </c>
      <c r="T147" s="111">
        <f>IF(RES_hhdet_tes!T147=0,"",RES_hhdet_tes!T147/RES_hhdet_fec!T147)</f>
        <v>4.4164340667049284</v>
      </c>
      <c r="U147" s="111">
        <f>IF(RES_hhdet_tes!U147=0,"",RES_hhdet_tes!U147/RES_hhdet_fec!U147)</f>
        <v>4.4891015316333229</v>
      </c>
      <c r="V147" s="111">
        <f>IF(RES_hhdet_tes!V147=0,"",RES_hhdet_tes!V147/RES_hhdet_fec!V147)</f>
        <v>4.5412649621952621</v>
      </c>
      <c r="W147" s="111">
        <f>IF(RES_hhdet_tes!W147=0,"",RES_hhdet_tes!W147/RES_hhdet_fec!W147)</f>
        <v>4.5782045366320512</v>
      </c>
      <c r="X147" s="111">
        <f>IF(RES_hhdet_tes!X147=0,"",RES_hhdet_tes!X147/RES_hhdet_fec!X147)</f>
        <v>4.6028430920229342</v>
      </c>
      <c r="Y147" s="111">
        <f>IF(RES_hhdet_tes!Y147=0,"",RES_hhdet_tes!Y147/RES_hhdet_fec!Y147)</f>
        <v>4.6283128592387763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0.5178527308611931</v>
      </c>
      <c r="C148" s="124">
        <f>IF(RES_hhdet_tes!C148=0,"",RES_hhdet_tes!C148/RES_hhdet_fec!C148)</f>
        <v>0.52158749795419768</v>
      </c>
      <c r="D148" s="124">
        <f>IF(RES_hhdet_tes!D148=0,"",RES_hhdet_tes!D148/RES_hhdet_fec!D148)</f>
        <v>0.53424234070774124</v>
      </c>
      <c r="E148" s="124">
        <f>IF(RES_hhdet_tes!E148=0,"",RES_hhdet_tes!E148/RES_hhdet_fec!E148)</f>
        <v>0.54054321054804833</v>
      </c>
      <c r="F148" s="124">
        <f>IF(RES_hhdet_tes!F148=0,"",RES_hhdet_tes!F148/RES_hhdet_fec!F148)</f>
        <v>0.54348933201094551</v>
      </c>
      <c r="G148" s="124">
        <f>IF(RES_hhdet_tes!G148=0,"",RES_hhdet_tes!G148/RES_hhdet_fec!G148)</f>
        <v>0.54816639044026061</v>
      </c>
      <c r="H148" s="124">
        <f>IF(RES_hhdet_tes!H148=0,"",RES_hhdet_tes!H148/RES_hhdet_fec!H148)</f>
        <v>0.55221783413231185</v>
      </c>
      <c r="I148" s="124">
        <f>IF(RES_hhdet_tes!I148=0,"",RES_hhdet_tes!I148/RES_hhdet_fec!I148)</f>
        <v>0.55751790136935409</v>
      </c>
      <c r="J148" s="124">
        <f>IF(RES_hhdet_tes!J148=0,"",RES_hhdet_tes!J148/RES_hhdet_fec!J148)</f>
        <v>0.56197024733698731</v>
      </c>
      <c r="K148" s="124">
        <f>IF(RES_hhdet_tes!K148=0,"",RES_hhdet_tes!K148/RES_hhdet_fec!K148)</f>
        <v>0.5752473803249345</v>
      </c>
      <c r="L148" s="124">
        <f>IF(RES_hhdet_tes!L148=0,"",RES_hhdet_tes!L148/RES_hhdet_fec!L148)</f>
        <v>0.63153592336660969</v>
      </c>
      <c r="M148" s="124">
        <f>IF(RES_hhdet_tes!M148=0,"",RES_hhdet_tes!M148/RES_hhdet_fec!M148)</f>
        <v>0.63832698581274439</v>
      </c>
      <c r="N148" s="124">
        <f>IF(RES_hhdet_tes!N148=0,"",RES_hhdet_tes!N148/RES_hhdet_fec!N148)</f>
        <v>0.66637528961676629</v>
      </c>
      <c r="O148" s="124">
        <f>IF(RES_hhdet_tes!O148=0,"",RES_hhdet_tes!O148/RES_hhdet_fec!O148)</f>
        <v>0.66370366183150808</v>
      </c>
      <c r="P148" s="124">
        <f>IF(RES_hhdet_tes!P148=0,"",RES_hhdet_tes!P148/RES_hhdet_fec!P148)</f>
        <v>0.67824310924982589</v>
      </c>
      <c r="Q148" s="124">
        <f>IF(RES_hhdet_tes!Q148=0,"",RES_hhdet_tes!Q148/RES_hhdet_fec!Q148)</f>
        <v>0.68301161267678756</v>
      </c>
      <c r="R148" s="124">
        <f>IF(RES_hhdet_tes!R148=0,"",RES_hhdet_tes!R148/RES_hhdet_fec!R148)</f>
        <v>0.6969987677097137</v>
      </c>
      <c r="S148" s="124">
        <f>IF(RES_hhdet_tes!S148=0,"",RES_hhdet_tes!S148/RES_hhdet_fec!S148)</f>
        <v>0.69815556055398542</v>
      </c>
      <c r="T148" s="124">
        <f>IF(RES_hhdet_tes!T148=0,"",RES_hhdet_tes!T148/RES_hhdet_fec!T148)</f>
        <v>0.69182842944963119</v>
      </c>
      <c r="U148" s="124">
        <f>IF(RES_hhdet_tes!U148=0,"",RES_hhdet_tes!U148/RES_hhdet_fec!U148)</f>
        <v>0.70062993618033265</v>
      </c>
      <c r="V148" s="124">
        <f>IF(RES_hhdet_tes!V148=0,"",RES_hhdet_tes!V148/RES_hhdet_fec!V148)</f>
        <v>0.71360182374042058</v>
      </c>
      <c r="W148" s="124">
        <f>IF(RES_hhdet_tes!W148=0,"",RES_hhdet_tes!W148/RES_hhdet_fec!W148)</f>
        <v>0.71130515878408529</v>
      </c>
      <c r="X148" s="124">
        <f>IF(RES_hhdet_tes!X148=0,"",RES_hhdet_tes!X148/RES_hhdet_fec!X148)</f>
        <v>0.70676106472430622</v>
      </c>
      <c r="Y148" s="124">
        <f>IF(RES_hhdet_tes!Y148=0,"",RES_hhdet_tes!Y148/RES_hhdet_fec!Y148)</f>
        <v>0.71510382775738168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0.5178527308611931</v>
      </c>
      <c r="C153" s="112">
        <f>IF(RES_hhdet_tes!C153=0,"",RES_hhdet_tes!C153/RES_hhdet_fec!C153)</f>
        <v>0.52158749795419768</v>
      </c>
      <c r="D153" s="112">
        <f>IF(RES_hhdet_tes!D153=0,"",RES_hhdet_tes!D153/RES_hhdet_fec!D153)</f>
        <v>0.52480267350459653</v>
      </c>
      <c r="E153" s="112">
        <f>IF(RES_hhdet_tes!E153=0,"",RES_hhdet_tes!E153/RES_hhdet_fec!E153)</f>
        <v>0.52894178929939029</v>
      </c>
      <c r="F153" s="112">
        <f>IF(RES_hhdet_tes!F153=0,"",RES_hhdet_tes!F153/RES_hhdet_fec!F153)</f>
        <v>0.53247388402414519</v>
      </c>
      <c r="G153" s="112">
        <f>IF(RES_hhdet_tes!G153=0,"",RES_hhdet_tes!G153/RES_hhdet_fec!G153)</f>
        <v>0.53545770695303607</v>
      </c>
      <c r="H153" s="112">
        <f>IF(RES_hhdet_tes!H153=0,"",RES_hhdet_tes!H153/RES_hhdet_fec!H153)</f>
        <v>0.53839806713981031</v>
      </c>
      <c r="I153" s="112">
        <f>IF(RES_hhdet_tes!I153=0,"",RES_hhdet_tes!I153/RES_hhdet_fec!I153)</f>
        <v>0.54015739123574824</v>
      </c>
      <c r="J153" s="112">
        <f>IF(RES_hhdet_tes!J153=0,"",RES_hhdet_tes!J153/RES_hhdet_fec!J153)</f>
        <v>0.54158761974849912</v>
      </c>
      <c r="K153" s="112">
        <f>IF(RES_hhdet_tes!K153=0,"",RES_hhdet_tes!K153/RES_hhdet_fec!K153)</f>
        <v>0.54269601014290547</v>
      </c>
      <c r="L153" s="112">
        <f>IF(RES_hhdet_tes!L153=0,"",RES_hhdet_tes!L153/RES_hhdet_fec!L153)</f>
        <v>0.54345632231756658</v>
      </c>
      <c r="M153" s="112">
        <f>IF(RES_hhdet_tes!M153=0,"",RES_hhdet_tes!M153/RES_hhdet_fec!M153)</f>
        <v>0.54680006311738349</v>
      </c>
      <c r="N153" s="112">
        <f>IF(RES_hhdet_tes!N153=0,"",RES_hhdet_tes!N153/RES_hhdet_fec!N153)</f>
        <v>0.55181234888996111</v>
      </c>
      <c r="O153" s="112">
        <f>IF(RES_hhdet_tes!O153=0,"",RES_hhdet_tes!O153/RES_hhdet_fec!O153)</f>
        <v>0.56069087163644038</v>
      </c>
      <c r="P153" s="112">
        <f>IF(RES_hhdet_tes!P153=0,"",RES_hhdet_tes!P153/RES_hhdet_fec!P153)</f>
        <v>0.57057958581448431</v>
      </c>
      <c r="Q153" s="112">
        <f>IF(RES_hhdet_tes!Q153=0,"",RES_hhdet_tes!Q153/RES_hhdet_fec!Q153)</f>
        <v>0.58368537917891639</v>
      </c>
      <c r="R153" s="112">
        <f>IF(RES_hhdet_tes!R153=0,"",RES_hhdet_tes!R153/RES_hhdet_fec!R153)</f>
        <v>0.59450549681952303</v>
      </c>
      <c r="S153" s="112">
        <f>IF(RES_hhdet_tes!S153=0,"",RES_hhdet_tes!S153/RES_hhdet_fec!S153)</f>
        <v>0.60358290982123608</v>
      </c>
      <c r="T153" s="112">
        <f>IF(RES_hhdet_tes!T153=0,"",RES_hhdet_tes!T153/RES_hhdet_fec!T153)</f>
        <v>0.61623106907535663</v>
      </c>
      <c r="U153" s="112">
        <f>IF(RES_hhdet_tes!U153=0,"",RES_hhdet_tes!U153/RES_hhdet_fec!U153)</f>
        <v>0.63314706319009983</v>
      </c>
      <c r="V153" s="112">
        <f>IF(RES_hhdet_tes!V153=0,"",RES_hhdet_tes!V153/RES_hhdet_fec!V153)</f>
        <v>0.64775309206905152</v>
      </c>
      <c r="W153" s="112">
        <f>IF(RES_hhdet_tes!W153=0,"",RES_hhdet_tes!W153/RES_hhdet_fec!W153)</f>
        <v>0.66016599028260803</v>
      </c>
      <c r="X153" s="112">
        <f>IF(RES_hhdet_tes!X153=0,"",RES_hhdet_tes!X153/RES_hhdet_fec!X153)</f>
        <v>0.66937143227911045</v>
      </c>
      <c r="Y153" s="112">
        <f>IF(RES_hhdet_tes!Y153=0,"",RES_hhdet_tes!Y153/RES_hhdet_fec!Y153)</f>
        <v>0.68000142361221183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0.86836564334482846</v>
      </c>
      <c r="E154" s="113">
        <f>IF(RES_hhdet_tes!E154=0,"",RES_hhdet_tes!E154/RES_hhdet_fec!E154)</f>
        <v>0.86925908050604861</v>
      </c>
      <c r="F154" s="113">
        <f>IF(RES_hhdet_tes!F154=0,"",RES_hhdet_tes!F154/RES_hhdet_fec!F154)</f>
        <v>0.87014046799338884</v>
      </c>
      <c r="G154" s="113">
        <f>IF(RES_hhdet_tes!G154=0,"",RES_hhdet_tes!G154/RES_hhdet_fec!G154)</f>
        <v>0.8709547605066944</v>
      </c>
      <c r="H154" s="113">
        <f>IF(RES_hhdet_tes!H154=0,"",RES_hhdet_tes!H154/RES_hhdet_fec!H154)</f>
        <v>0.87208128264247686</v>
      </c>
      <c r="I154" s="113">
        <f>IF(RES_hhdet_tes!I154=0,"",RES_hhdet_tes!I154/RES_hhdet_fec!I154)</f>
        <v>0.8740000565046645</v>
      </c>
      <c r="J154" s="113">
        <f>IF(RES_hhdet_tes!J154=0,"",RES_hhdet_tes!J154/RES_hhdet_fec!J154)</f>
        <v>0.8746165260347134</v>
      </c>
      <c r="K154" s="113">
        <f>IF(RES_hhdet_tes!K154=0,"",RES_hhdet_tes!K154/RES_hhdet_fec!K154)</f>
        <v>0.73019131219322919</v>
      </c>
      <c r="L154" s="113">
        <f>IF(RES_hhdet_tes!L154=0,"",RES_hhdet_tes!L154/RES_hhdet_fec!L154)</f>
        <v>0.92455322370539683</v>
      </c>
      <c r="M154" s="113">
        <f>IF(RES_hhdet_tes!M154=0,"",RES_hhdet_tes!M154/RES_hhdet_fec!M154)</f>
        <v>0.87831363983506194</v>
      </c>
      <c r="N154" s="113">
        <f>IF(RES_hhdet_tes!N154=0,"",RES_hhdet_tes!N154/RES_hhdet_fec!N154)</f>
        <v>0.93756772055547555</v>
      </c>
      <c r="O154" s="113">
        <f>IF(RES_hhdet_tes!O154=0,"",RES_hhdet_tes!O154/RES_hhdet_fec!O154)</f>
        <v>0.90836342460378283</v>
      </c>
      <c r="P154" s="113">
        <f>IF(RES_hhdet_tes!P154=0,"",RES_hhdet_tes!P154/RES_hhdet_fec!P154)</f>
        <v>0.9293723289340291</v>
      </c>
      <c r="Q154" s="113">
        <f>IF(RES_hhdet_tes!Q154=0,"",RES_hhdet_tes!Q154/RES_hhdet_fec!Q154)</f>
        <v>0.92026819141213778</v>
      </c>
      <c r="R154" s="113">
        <f>IF(RES_hhdet_tes!R154=0,"",RES_hhdet_tes!R154/RES_hhdet_fec!R154)</f>
        <v>0.93653359461351793</v>
      </c>
      <c r="S154" s="113">
        <f>IF(RES_hhdet_tes!S154=0,"",RES_hhdet_tes!S154/RES_hhdet_fec!S154)</f>
        <v>0.92332882087763901</v>
      </c>
      <c r="T154" s="113">
        <f>IF(RES_hhdet_tes!T154=0,"",RES_hhdet_tes!T154/RES_hhdet_fec!T154)</f>
        <v>0.86970335089769357</v>
      </c>
      <c r="U154" s="113">
        <f>IF(RES_hhdet_tes!U154=0,"",RES_hhdet_tes!U154/RES_hhdet_fec!U154)</f>
        <v>0.88719553731971335</v>
      </c>
      <c r="V154" s="113">
        <f>IF(RES_hhdet_tes!V154=0,"",RES_hhdet_tes!V154/RES_hhdet_fec!V154)</f>
        <v>0.92523277377678492</v>
      </c>
      <c r="W154" s="113">
        <f>IF(RES_hhdet_tes!W154=0,"",RES_hhdet_tes!W154/RES_hhdet_fec!W154)</f>
        <v>0.91390844392300463</v>
      </c>
      <c r="X154" s="113">
        <f>IF(RES_hhdet_tes!X154=0,"",RES_hhdet_tes!X154/RES_hhdet_fec!X154)</f>
        <v>0.83393757431727045</v>
      </c>
      <c r="Y154" s="113">
        <f>IF(RES_hhdet_tes!Y154=0,"",RES_hhdet_tes!Y154/RES_hhdet_fec!Y154)</f>
        <v>0.85380942449131836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0.53583041593421266</v>
      </c>
      <c r="E155" s="111">
        <f>IF(RES_hhdet_tes!E155=0,"",RES_hhdet_tes!E155/RES_hhdet_fec!E155)</f>
        <v>0.53634365148612251</v>
      </c>
      <c r="F155" s="111">
        <f>IF(RES_hhdet_tes!F155=0,"",RES_hhdet_tes!F155/RES_hhdet_fec!F155)</f>
        <v>0.53663485864474925</v>
      </c>
      <c r="G155" s="111">
        <f>IF(RES_hhdet_tes!G155=0,"",RES_hhdet_tes!G155/RES_hhdet_fec!G155)</f>
        <v>0.53768287037597051</v>
      </c>
      <c r="H155" s="111">
        <f>IF(RES_hhdet_tes!H155=0,"",RES_hhdet_tes!H155/RES_hhdet_fec!H155)</f>
        <v>0.53879920888455846</v>
      </c>
      <c r="I155" s="111">
        <f>IF(RES_hhdet_tes!I155=0,"",RES_hhdet_tes!I155/RES_hhdet_fec!I155)</f>
        <v>0.54079477759151184</v>
      </c>
      <c r="J155" s="111">
        <f>IF(RES_hhdet_tes!J155=0,"",RES_hhdet_tes!J155/RES_hhdet_fec!J155)</f>
        <v>0.54280585177288387</v>
      </c>
      <c r="K155" s="111">
        <f>IF(RES_hhdet_tes!K155=0,"",RES_hhdet_tes!K155/RES_hhdet_fec!K155)</f>
        <v>0.5473288635579252</v>
      </c>
      <c r="L155" s="111">
        <f>IF(RES_hhdet_tes!L155=0,"",RES_hhdet_tes!L155/RES_hhdet_fec!L155)</f>
        <v>0.54971737584533054</v>
      </c>
      <c r="M155" s="111">
        <f>IF(RES_hhdet_tes!M155=0,"",RES_hhdet_tes!M155/RES_hhdet_fec!M155)</f>
        <v>0.55138827898008891</v>
      </c>
      <c r="N155" s="111">
        <f>IF(RES_hhdet_tes!N155=0,"",RES_hhdet_tes!N155/RES_hhdet_fec!N155)</f>
        <v>0.55419690741379946</v>
      </c>
      <c r="O155" s="111">
        <f>IF(RES_hhdet_tes!O155=0,"",RES_hhdet_tes!O155/RES_hhdet_fec!O155)</f>
        <v>0.55649695714719294</v>
      </c>
      <c r="P155" s="111">
        <f>IF(RES_hhdet_tes!P155=0,"",RES_hhdet_tes!P155/RES_hhdet_fec!P155)</f>
        <v>0.56328081759318449</v>
      </c>
      <c r="Q155" s="111">
        <f>IF(RES_hhdet_tes!Q155=0,"",RES_hhdet_tes!Q155/RES_hhdet_fec!Q155)</f>
        <v>0.57290632452465484</v>
      </c>
      <c r="R155" s="111">
        <f>IF(RES_hhdet_tes!R155=0,"",RES_hhdet_tes!R155/RES_hhdet_fec!R155)</f>
        <v>0.58794682406550558</v>
      </c>
      <c r="S155" s="111">
        <f>IF(RES_hhdet_tes!S155=0,"",RES_hhdet_tes!S155/RES_hhdet_fec!S155)</f>
        <v>0.60557016854406132</v>
      </c>
      <c r="T155" s="111">
        <f>IF(RES_hhdet_tes!T155=0,"",RES_hhdet_tes!T155/RES_hhdet_fec!T155)</f>
        <v>0.6222366242416536</v>
      </c>
      <c r="U155" s="111">
        <f>IF(RES_hhdet_tes!U155=0,"",RES_hhdet_tes!U155/RES_hhdet_fec!U155)</f>
        <v>0.63186552965358778</v>
      </c>
      <c r="V155" s="111">
        <f>IF(RES_hhdet_tes!V155=0,"",RES_hhdet_tes!V155/RES_hhdet_fec!V155)</f>
        <v>0.64146796743916445</v>
      </c>
      <c r="W155" s="111">
        <f>IF(RES_hhdet_tes!W155=0,"",RES_hhdet_tes!W155/RES_hhdet_fec!W155)</f>
        <v>0.64575807925303219</v>
      </c>
      <c r="X155" s="111">
        <f>IF(RES_hhdet_tes!X155=0,"",RES_hhdet_tes!X155/RES_hhdet_fec!X155)</f>
        <v>0.65957814581860275</v>
      </c>
      <c r="Y155" s="111">
        <f>IF(RES_hhdet_tes!Y155=0,"",RES_hhdet_tes!Y155/RES_hhdet_fec!Y155)</f>
        <v>0.67083273223790874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0.6026891493701092</v>
      </c>
      <c r="C157" s="124">
        <f>IF(RES_hhdet_tes!C157=0,"",RES_hhdet_tes!C157/RES_hhdet_fec!C157)</f>
        <v>0.59596313548290303</v>
      </c>
      <c r="D157" s="124">
        <f>IF(RES_hhdet_tes!D157=0,"",RES_hhdet_tes!D157/RES_hhdet_fec!D157)</f>
        <v>0.61012561799974419</v>
      </c>
      <c r="E157" s="124">
        <f>IF(RES_hhdet_tes!E157=0,"",RES_hhdet_tes!E157/RES_hhdet_fec!E157)</f>
        <v>0.62095546322610384</v>
      </c>
      <c r="F157" s="124">
        <f>IF(RES_hhdet_tes!F157=0,"",RES_hhdet_tes!F157/RES_hhdet_fec!F157)</f>
        <v>0.61760256939657898</v>
      </c>
      <c r="G157" s="124">
        <f>IF(RES_hhdet_tes!G157=0,"",RES_hhdet_tes!G157/RES_hhdet_fec!G157)</f>
        <v>0.61804414911885408</v>
      </c>
      <c r="H157" s="124">
        <f>IF(RES_hhdet_tes!H157=0,"",RES_hhdet_tes!H157/RES_hhdet_fec!H157)</f>
        <v>0.61890460435164774</v>
      </c>
      <c r="I157" s="124">
        <f>IF(RES_hhdet_tes!I157=0,"",RES_hhdet_tes!I157/RES_hhdet_fec!I157)</f>
        <v>0.61360970846156249</v>
      </c>
      <c r="J157" s="124">
        <f>IF(RES_hhdet_tes!J157=0,"",RES_hhdet_tes!J157/RES_hhdet_fec!J157)</f>
        <v>0.60619011524809008</v>
      </c>
      <c r="K157" s="124">
        <f>IF(RES_hhdet_tes!K157=0,"",RES_hhdet_tes!K157/RES_hhdet_fec!K157)</f>
        <v>0.60402045951422922</v>
      </c>
      <c r="L157" s="124">
        <f>IF(RES_hhdet_tes!L157=0,"",RES_hhdet_tes!L157/RES_hhdet_fec!L157)</f>
        <v>0.61589422036852115</v>
      </c>
      <c r="M157" s="124">
        <f>IF(RES_hhdet_tes!M157=0,"",RES_hhdet_tes!M157/RES_hhdet_fec!M157)</f>
        <v>0.62025625039131904</v>
      </c>
      <c r="N157" s="124">
        <f>IF(RES_hhdet_tes!N157=0,"",RES_hhdet_tes!N157/RES_hhdet_fec!N157)</f>
        <v>0.60785636225609063</v>
      </c>
      <c r="O157" s="124">
        <f>IF(RES_hhdet_tes!O157=0,"",RES_hhdet_tes!O157/RES_hhdet_fec!O157)</f>
        <v>0.61820894537066473</v>
      </c>
      <c r="P157" s="124">
        <f>IF(RES_hhdet_tes!P157=0,"",RES_hhdet_tes!P157/RES_hhdet_fec!P157)</f>
        <v>0.62440356798158203</v>
      </c>
      <c r="Q157" s="124">
        <f>IF(RES_hhdet_tes!Q157=0,"",RES_hhdet_tes!Q157/RES_hhdet_fec!Q157)</f>
        <v>0.63011388673301283</v>
      </c>
      <c r="R157" s="124">
        <f>IF(RES_hhdet_tes!R157=0,"",RES_hhdet_tes!R157/RES_hhdet_fec!R157)</f>
        <v>0.64276588502678245</v>
      </c>
      <c r="S157" s="124">
        <f>IF(RES_hhdet_tes!S157=0,"",RES_hhdet_tes!S157/RES_hhdet_fec!S157)</f>
        <v>0.6153507794037576</v>
      </c>
      <c r="T157" s="124">
        <f>IF(RES_hhdet_tes!T157=0,"",RES_hhdet_tes!T157/RES_hhdet_fec!T157)</f>
        <v>0.62847532067406553</v>
      </c>
      <c r="U157" s="124">
        <f>IF(RES_hhdet_tes!U157=0,"",RES_hhdet_tes!U157/RES_hhdet_fec!U157)</f>
        <v>0.63790949194756452</v>
      </c>
      <c r="V157" s="124">
        <f>IF(RES_hhdet_tes!V157=0,"",RES_hhdet_tes!V157/RES_hhdet_fec!V157)</f>
        <v>0.64379935334570348</v>
      </c>
      <c r="W157" s="124">
        <f>IF(RES_hhdet_tes!W157=0,"",RES_hhdet_tes!W157/RES_hhdet_fec!W157)</f>
        <v>0.64514611616675288</v>
      </c>
      <c r="X157" s="124">
        <f>IF(RES_hhdet_tes!X157=0,"",RES_hhdet_tes!X157/RES_hhdet_fec!X157)</f>
        <v>0.66961585292361436</v>
      </c>
      <c r="Y157" s="124">
        <f>IF(RES_hhdet_tes!Y157=0,"",RES_hhdet_tes!Y157/RES_hhdet_fec!Y157)</f>
        <v>0.67350804371436879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0.57517393021447027</v>
      </c>
      <c r="C158" s="111">
        <f>IF(RES_hhdet_tes!C158=0,"",RES_hhdet_tes!C158/RES_hhdet_fec!C158)</f>
        <v>0.57660499746071503</v>
      </c>
      <c r="D158" s="111">
        <f>IF(RES_hhdet_tes!D158=0,"",RES_hhdet_tes!D158/RES_hhdet_fec!D158)</f>
        <v>0.57777582316100617</v>
      </c>
      <c r="E158" s="111">
        <f>IF(RES_hhdet_tes!E158=0,"",RES_hhdet_tes!E158/RES_hhdet_fec!E158)</f>
        <v>0.57918345114282932</v>
      </c>
      <c r="F158" s="111">
        <f>IF(RES_hhdet_tes!F158=0,"",RES_hhdet_tes!F158/RES_hhdet_fec!F158)</f>
        <v>0.58046108034347932</v>
      </c>
      <c r="G158" s="111">
        <f>IF(RES_hhdet_tes!G158=0,"",RES_hhdet_tes!G158/RES_hhdet_fec!G158)</f>
        <v>0.58154890647994906</v>
      </c>
      <c r="H158" s="111">
        <f>IF(RES_hhdet_tes!H158=0,"",RES_hhdet_tes!H158/RES_hhdet_fec!H158)</f>
        <v>0.58254713292154559</v>
      </c>
      <c r="I158" s="111">
        <f>IF(RES_hhdet_tes!I158=0,"",RES_hhdet_tes!I158/RES_hhdet_fec!I158)</f>
        <v>0.58310603659798832</v>
      </c>
      <c r="J158" s="111">
        <f>IF(RES_hhdet_tes!J158=0,"",RES_hhdet_tes!J158/RES_hhdet_fec!J158)</f>
        <v>0.58346604816096159</v>
      </c>
      <c r="K158" s="111">
        <f>IF(RES_hhdet_tes!K158=0,"",RES_hhdet_tes!K158/RES_hhdet_fec!K158)</f>
        <v>0.58386162558404797</v>
      </c>
      <c r="L158" s="111">
        <f>IF(RES_hhdet_tes!L158=0,"",RES_hhdet_tes!L158/RES_hhdet_fec!L158)</f>
        <v>0.58415601574669562</v>
      </c>
      <c r="M158" s="111">
        <f>IF(RES_hhdet_tes!M158=0,"",RES_hhdet_tes!M158/RES_hhdet_fec!M158)</f>
        <v>0.58455078403280913</v>
      </c>
      <c r="N158" s="111">
        <f>IF(RES_hhdet_tes!N158=0,"",RES_hhdet_tes!N158/RES_hhdet_fec!N158)</f>
        <v>0.58497184796873913</v>
      </c>
      <c r="O158" s="111">
        <f>IF(RES_hhdet_tes!O158=0,"",RES_hhdet_tes!O158/RES_hhdet_fec!O158)</f>
        <v>0.58531217213389619</v>
      </c>
      <c r="P158" s="111">
        <f>IF(RES_hhdet_tes!P158=0,"",RES_hhdet_tes!P158/RES_hhdet_fec!P158)</f>
        <v>0.5856163871802097</v>
      </c>
      <c r="Q158" s="111">
        <f>IF(RES_hhdet_tes!Q158=0,"",RES_hhdet_tes!Q158/RES_hhdet_fec!Q158)</f>
        <v>0.58615318961958851</v>
      </c>
      <c r="R158" s="111">
        <f>IF(RES_hhdet_tes!R158=0,"",RES_hhdet_tes!R158/RES_hhdet_fec!R158)</f>
        <v>0.58726771220655272</v>
      </c>
      <c r="S158" s="111">
        <f>IF(RES_hhdet_tes!S158=0,"",RES_hhdet_tes!S158/RES_hhdet_fec!S158)</f>
        <v>0.58915723658433183</v>
      </c>
      <c r="T158" s="111">
        <f>IF(RES_hhdet_tes!T158=0,"",RES_hhdet_tes!T158/RES_hhdet_fec!T158)</f>
        <v>0.59185199780772202</v>
      </c>
      <c r="U158" s="111">
        <f>IF(RES_hhdet_tes!U158=0,"",RES_hhdet_tes!U158/RES_hhdet_fec!U158)</f>
        <v>0.59513129834775591</v>
      </c>
      <c r="V158" s="111">
        <f>IF(RES_hhdet_tes!V158=0,"",RES_hhdet_tes!V158/RES_hhdet_fec!V158)</f>
        <v>0.59825499078315036</v>
      </c>
      <c r="W158" s="111">
        <f>IF(RES_hhdet_tes!W158=0,"",RES_hhdet_tes!W158/RES_hhdet_fec!W158)</f>
        <v>0.60072650150162732</v>
      </c>
      <c r="X158" s="111">
        <f>IF(RES_hhdet_tes!X158=0,"",RES_hhdet_tes!X158/RES_hhdet_fec!X158)</f>
        <v>0.60338245114513844</v>
      </c>
      <c r="Y158" s="111">
        <f>IF(RES_hhdet_tes!Y158=0,"",RES_hhdet_tes!Y158/RES_hhdet_fec!Y158)</f>
        <v>0.60589233072402993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0.73525515650136775</v>
      </c>
      <c r="C159" s="45">
        <f>IF(RES_hhdet_tes!C159=0,"",RES_hhdet_tes!C159/RES_hhdet_fec!C159)</f>
        <v>0.73821725454063891</v>
      </c>
      <c r="D159" s="45">
        <f>IF(RES_hhdet_tes!D159=0,"",RES_hhdet_tes!D159/RES_hhdet_fec!D159)</f>
        <v>0.7426066580919517</v>
      </c>
      <c r="E159" s="45">
        <f>IF(RES_hhdet_tes!E159=0,"",RES_hhdet_tes!E159/RES_hhdet_fec!E159)</f>
        <v>0.74594932346512532</v>
      </c>
      <c r="F159" s="45">
        <f>IF(RES_hhdet_tes!F159=0,"",RES_hhdet_tes!F159/RES_hhdet_fec!F159)</f>
        <v>0.74795920534131666</v>
      </c>
      <c r="G159" s="45">
        <f>IF(RES_hhdet_tes!G159=0,"",RES_hhdet_tes!G159/RES_hhdet_fec!G159)</f>
        <v>0.74957129921895549</v>
      </c>
      <c r="H159" s="45">
        <f>IF(RES_hhdet_tes!H159=0,"",RES_hhdet_tes!H159/RES_hhdet_fec!H159)</f>
        <v>0.75111121424492944</v>
      </c>
      <c r="I159" s="45">
        <f>IF(RES_hhdet_tes!I159=0,"",RES_hhdet_tes!I159/RES_hhdet_fec!I159)</f>
        <v>0.75186983401402208</v>
      </c>
      <c r="J159" s="45">
        <f>IF(RES_hhdet_tes!J159=0,"",RES_hhdet_tes!J159/RES_hhdet_fec!J159)</f>
        <v>0.75270813310159013</v>
      </c>
      <c r="K159" s="45">
        <f>IF(RES_hhdet_tes!K159=0,"",RES_hhdet_tes!K159/RES_hhdet_fec!K159)</f>
        <v>0.75488910628652961</v>
      </c>
      <c r="L159" s="45">
        <f>IF(RES_hhdet_tes!L159=0,"",RES_hhdet_tes!L159/RES_hhdet_fec!L159)</f>
        <v>0.75742829626604036</v>
      </c>
      <c r="M159" s="45">
        <f>IF(RES_hhdet_tes!M159=0,"",RES_hhdet_tes!M159/RES_hhdet_fec!M159)</f>
        <v>0.76012403687613805</v>
      </c>
      <c r="N159" s="45">
        <f>IF(RES_hhdet_tes!N159=0,"",RES_hhdet_tes!N159/RES_hhdet_fec!N159)</f>
        <v>0.76202866931365554</v>
      </c>
      <c r="O159" s="45">
        <f>IF(RES_hhdet_tes!O159=0,"",RES_hhdet_tes!O159/RES_hhdet_fec!O159)</f>
        <v>0.7651964171428135</v>
      </c>
      <c r="P159" s="45">
        <f>IF(RES_hhdet_tes!P159=0,"",RES_hhdet_tes!P159/RES_hhdet_fec!P159)</f>
        <v>0.7695978791115935</v>
      </c>
      <c r="Q159" s="45">
        <f>IF(RES_hhdet_tes!Q159=0,"",RES_hhdet_tes!Q159/RES_hhdet_fec!Q159)</f>
        <v>0.77428821943324067</v>
      </c>
      <c r="R159" s="45">
        <f>IF(RES_hhdet_tes!R159=0,"",RES_hhdet_tes!R159/RES_hhdet_fec!R159)</f>
        <v>0.7795830704932738</v>
      </c>
      <c r="S159" s="45">
        <f>IF(RES_hhdet_tes!S159=0,"",RES_hhdet_tes!S159/RES_hhdet_fec!S159)</f>
        <v>0.7844949912496253</v>
      </c>
      <c r="T159" s="45">
        <f>IF(RES_hhdet_tes!T159=0,"",RES_hhdet_tes!T159/RES_hhdet_fec!T159)</f>
        <v>0.79707068963725181</v>
      </c>
      <c r="U159" s="45">
        <f>IF(RES_hhdet_tes!U159=0,"",RES_hhdet_tes!U159/RES_hhdet_fec!U159)</f>
        <v>0.81152508007439728</v>
      </c>
      <c r="V159" s="45">
        <f>IF(RES_hhdet_tes!V159=0,"",RES_hhdet_tes!V159/RES_hhdet_fec!V159)</f>
        <v>0.82826361665500015</v>
      </c>
      <c r="W159" s="45">
        <f>IF(RES_hhdet_tes!W159=0,"",RES_hhdet_tes!W159/RES_hhdet_fec!W159)</f>
        <v>0.84127831858323032</v>
      </c>
      <c r="X159" s="45">
        <f>IF(RES_hhdet_tes!X159=0,"",RES_hhdet_tes!X159/RES_hhdet_fec!X159)</f>
        <v>0.85556885376742686</v>
      </c>
      <c r="Y159" s="45">
        <f>IF(RES_hhdet_tes!Y159=0,"",RES_hhdet_tes!Y159/RES_hhdet_fec!Y159)</f>
        <v>0.86798422857840607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0.90663952507458556</v>
      </c>
      <c r="C161" s="119">
        <f>IF(RES_hhdet_tes!C161=0,"",RES_hhdet_tes!C161/RES_hhdet_fec!C161)</f>
        <v>1.0646285214782472</v>
      </c>
      <c r="D161" s="119">
        <f>IF(RES_hhdet_tes!D161=0,"",RES_hhdet_tes!D161/RES_hhdet_fec!D161)</f>
        <v>0.96658971387808978</v>
      </c>
      <c r="E161" s="119">
        <f>IF(RES_hhdet_tes!E161=0,"",RES_hhdet_tes!E161/RES_hhdet_fec!E161)</f>
        <v>1.116842731675606</v>
      </c>
      <c r="F161" s="119">
        <f>IF(RES_hhdet_tes!F161=0,"",RES_hhdet_tes!F161/RES_hhdet_fec!F161)</f>
        <v>0.86860172830960181</v>
      </c>
      <c r="G161" s="119">
        <f>IF(RES_hhdet_tes!G161=0,"",RES_hhdet_tes!G161/RES_hhdet_fec!G161)</f>
        <v>0.87580432073113024</v>
      </c>
      <c r="H161" s="119">
        <f>IF(RES_hhdet_tes!H161=0,"",RES_hhdet_tes!H161/RES_hhdet_fec!H161)</f>
        <v>0.96304034477737843</v>
      </c>
      <c r="I161" s="119">
        <f>IF(RES_hhdet_tes!I161=0,"",RES_hhdet_tes!I161/RES_hhdet_fec!I161)</f>
        <v>1.0092669840674218</v>
      </c>
      <c r="J161" s="119">
        <f>IF(RES_hhdet_tes!J161=0,"",RES_hhdet_tes!J161/RES_hhdet_fec!J161)</f>
        <v>0.94633232839267278</v>
      </c>
      <c r="K161" s="119">
        <f>IF(RES_hhdet_tes!K161=0,"",RES_hhdet_tes!K161/RES_hhdet_fec!K161)</f>
        <v>1.0727870578531835</v>
      </c>
      <c r="L161" s="119">
        <f>IF(RES_hhdet_tes!L161=0,"",RES_hhdet_tes!L161/RES_hhdet_fec!L161)</f>
        <v>0.95401778779706625</v>
      </c>
      <c r="M161" s="119">
        <f>IF(RES_hhdet_tes!M161=0,"",RES_hhdet_tes!M161/RES_hhdet_fec!M161)</f>
        <v>1.0015877606840216</v>
      </c>
      <c r="N161" s="119">
        <f>IF(RES_hhdet_tes!N161=0,"",RES_hhdet_tes!N161/RES_hhdet_fec!N161)</f>
        <v>1.307310198974156</v>
      </c>
      <c r="O161" s="119">
        <f>IF(RES_hhdet_tes!O161=0,"",RES_hhdet_tes!O161/RES_hhdet_fec!O161)</f>
        <v>1.0732606968613492</v>
      </c>
      <c r="P161" s="119">
        <f>IF(RES_hhdet_tes!P161=0,"",RES_hhdet_tes!P161/RES_hhdet_fec!P161)</f>
        <v>1.0857470066854145</v>
      </c>
      <c r="Q161" s="119">
        <f>IF(RES_hhdet_tes!Q161=0,"",RES_hhdet_tes!Q161/RES_hhdet_fec!Q161)</f>
        <v>0.98275001379682547</v>
      </c>
      <c r="R161" s="119">
        <f>IF(RES_hhdet_tes!R161=0,"",RES_hhdet_tes!R161/RES_hhdet_fec!R161)</f>
        <v>1.0158995047197015</v>
      </c>
      <c r="S161" s="119">
        <f>IF(RES_hhdet_tes!S161=0,"",RES_hhdet_tes!S161/RES_hhdet_fec!S161)</f>
        <v>1.1693821715733344</v>
      </c>
      <c r="T161" s="119">
        <f>IF(RES_hhdet_tes!T161=0,"",RES_hhdet_tes!T161/RES_hhdet_fec!T161)</f>
        <v>1.1803731487431608</v>
      </c>
      <c r="U161" s="119">
        <f>IF(RES_hhdet_tes!U161=0,"",RES_hhdet_tes!U161/RES_hhdet_fec!U161)</f>
        <v>1.3083165992771182</v>
      </c>
      <c r="V161" s="119">
        <f>IF(RES_hhdet_tes!V161=0,"",RES_hhdet_tes!V161/RES_hhdet_fec!V161)</f>
        <v>1.3405292794448136</v>
      </c>
      <c r="W161" s="119">
        <f>IF(RES_hhdet_tes!W161=0,"",RES_hhdet_tes!W161/RES_hhdet_fec!W161)</f>
        <v>1.5621426884058649</v>
      </c>
      <c r="X161" s="119">
        <f>IF(RES_hhdet_tes!X161=0,"",RES_hhdet_tes!X161/RES_hhdet_fec!X161)</f>
        <v>1.4507519558034752</v>
      </c>
      <c r="Y161" s="119">
        <f>IF(RES_hhdet_tes!Y161=0,"",RES_hhdet_tes!Y161/RES_hhdet_fec!Y161)</f>
        <v>1.3194422596595738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0.55886491416016726</v>
      </c>
      <c r="C162" s="124">
        <f>IF(RES_hhdet_tes!C162=0,"",RES_hhdet_tes!C162/RES_hhdet_fec!C162)</f>
        <v>0.56261194076487187</v>
      </c>
      <c r="D162" s="124">
        <f>IF(RES_hhdet_tes!D162=0,"",RES_hhdet_tes!D162/RES_hhdet_fec!D162)</f>
        <v>0.56790652479149517</v>
      </c>
      <c r="E162" s="124">
        <f>IF(RES_hhdet_tes!E162=0,"",RES_hhdet_tes!E162/RES_hhdet_fec!E162)</f>
        <v>0.57337942777649975</v>
      </c>
      <c r="F162" s="124">
        <f>IF(RES_hhdet_tes!F162=0,"",RES_hhdet_tes!F162/RES_hhdet_fec!F162)</f>
        <v>0.58101884614172594</v>
      </c>
      <c r="G162" s="124">
        <f>IF(RES_hhdet_tes!G162=0,"",RES_hhdet_tes!G162/RES_hhdet_fec!G162)</f>
        <v>0.58817296704439892</v>
      </c>
      <c r="H162" s="124">
        <f>IF(RES_hhdet_tes!H162=0,"",RES_hhdet_tes!H162/RES_hhdet_fec!H162)</f>
        <v>0.59591284800531952</v>
      </c>
      <c r="I162" s="124">
        <f>IF(RES_hhdet_tes!I162=0,"",RES_hhdet_tes!I162/RES_hhdet_fec!I162)</f>
        <v>0.60162038921601424</v>
      </c>
      <c r="J162" s="124">
        <f>IF(RES_hhdet_tes!J162=0,"",RES_hhdet_tes!J162/RES_hhdet_fec!J162)</f>
        <v>0.60748128711922211</v>
      </c>
      <c r="K162" s="124">
        <f>IF(RES_hhdet_tes!K162=0,"",RES_hhdet_tes!K162/RES_hhdet_fec!K162)</f>
        <v>0.61010010358450872</v>
      </c>
      <c r="L162" s="124">
        <f>IF(RES_hhdet_tes!L162=0,"",RES_hhdet_tes!L162/RES_hhdet_fec!L162)</f>
        <v>0.61293342918993388</v>
      </c>
      <c r="M162" s="124">
        <f>IF(RES_hhdet_tes!M162=0,"",RES_hhdet_tes!M162/RES_hhdet_fec!M162)</f>
        <v>0.61588129147120485</v>
      </c>
      <c r="N162" s="124">
        <f>IF(RES_hhdet_tes!N162=0,"",RES_hhdet_tes!N162/RES_hhdet_fec!N162)</f>
        <v>0.61943836684315534</v>
      </c>
      <c r="O162" s="124">
        <f>IF(RES_hhdet_tes!O162=0,"",RES_hhdet_tes!O162/RES_hhdet_fec!O162)</f>
        <v>0.6235171896824212</v>
      </c>
      <c r="P162" s="124">
        <f>IF(RES_hhdet_tes!P162=0,"",RES_hhdet_tes!P162/RES_hhdet_fec!P162)</f>
        <v>0.62425845746724473</v>
      </c>
      <c r="Q162" s="124">
        <f>IF(RES_hhdet_tes!Q162=0,"",RES_hhdet_tes!Q162/RES_hhdet_fec!Q162)</f>
        <v>0.63664502885939844</v>
      </c>
      <c r="R162" s="124">
        <f>IF(RES_hhdet_tes!R162=0,"",RES_hhdet_tes!R162/RES_hhdet_fec!R162)</f>
        <v>0.66400210023247375</v>
      </c>
      <c r="S162" s="124">
        <f>IF(RES_hhdet_tes!S162=0,"",RES_hhdet_tes!S162/RES_hhdet_fec!S162)</f>
        <v>0.69675642159395423</v>
      </c>
      <c r="T162" s="124">
        <f>IF(RES_hhdet_tes!T162=0,"",RES_hhdet_tes!T162/RES_hhdet_fec!T162)</f>
        <v>0.72264393975654673</v>
      </c>
      <c r="U162" s="124">
        <f>IF(RES_hhdet_tes!U162=0,"",RES_hhdet_tes!U162/RES_hhdet_fec!U162)</f>
        <v>0.73956636086267402</v>
      </c>
      <c r="V162" s="124">
        <f>IF(RES_hhdet_tes!V162=0,"",RES_hhdet_tes!V162/RES_hhdet_fec!V162)</f>
        <v>0.76261338288978653</v>
      </c>
      <c r="W162" s="124">
        <f>IF(RES_hhdet_tes!W162=0,"",RES_hhdet_tes!W162/RES_hhdet_fec!W162)</f>
        <v>0.78703504145358161</v>
      </c>
      <c r="X162" s="124">
        <f>IF(RES_hhdet_tes!X162=0,"",RES_hhdet_tes!X162/RES_hhdet_fec!X162)</f>
        <v>0.80131440285396616</v>
      </c>
      <c r="Y162" s="124">
        <f>IF(RES_hhdet_tes!Y162=0,"",RES_hhdet_tes!Y162/RES_hhdet_fec!Y162)</f>
        <v>0.82532606021608002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0.55886491416016726</v>
      </c>
      <c r="C163" s="45">
        <f>IF(RES_hhdet_tes!C163=0,"",RES_hhdet_tes!C163/RES_hhdet_fec!C163)</f>
        <v>0.56261194076487187</v>
      </c>
      <c r="D163" s="45">
        <f>IF(RES_hhdet_tes!D163=0,"",RES_hhdet_tes!D163/RES_hhdet_fec!D163)</f>
        <v>0.56790652479149517</v>
      </c>
      <c r="E163" s="45">
        <f>IF(RES_hhdet_tes!E163=0,"",RES_hhdet_tes!E163/RES_hhdet_fec!E163)</f>
        <v>0.57337942777649975</v>
      </c>
      <c r="F163" s="45">
        <f>IF(RES_hhdet_tes!F163=0,"",RES_hhdet_tes!F163/RES_hhdet_fec!F163)</f>
        <v>0.58101884614172594</v>
      </c>
      <c r="G163" s="45">
        <f>IF(RES_hhdet_tes!G163=0,"",RES_hhdet_tes!G163/RES_hhdet_fec!G163)</f>
        <v>0.58817296704439892</v>
      </c>
      <c r="H163" s="45">
        <f>IF(RES_hhdet_tes!H163=0,"",RES_hhdet_tes!H163/RES_hhdet_fec!H163)</f>
        <v>0.59591284800531952</v>
      </c>
      <c r="I163" s="45">
        <f>IF(RES_hhdet_tes!I163=0,"",RES_hhdet_tes!I163/RES_hhdet_fec!I163)</f>
        <v>0.60162038921601424</v>
      </c>
      <c r="J163" s="45">
        <f>IF(RES_hhdet_tes!J163=0,"",RES_hhdet_tes!J163/RES_hhdet_fec!J163)</f>
        <v>0.60748128711922211</v>
      </c>
      <c r="K163" s="45">
        <f>IF(RES_hhdet_tes!K163=0,"",RES_hhdet_tes!K163/RES_hhdet_fec!K163)</f>
        <v>0.61010010358450872</v>
      </c>
      <c r="L163" s="45">
        <f>IF(RES_hhdet_tes!L163=0,"",RES_hhdet_tes!L163/RES_hhdet_fec!L163)</f>
        <v>0.61293342918993388</v>
      </c>
      <c r="M163" s="45">
        <f>IF(RES_hhdet_tes!M163=0,"",RES_hhdet_tes!M163/RES_hhdet_fec!M163)</f>
        <v>0.61588129147120485</v>
      </c>
      <c r="N163" s="45">
        <f>IF(RES_hhdet_tes!N163=0,"",RES_hhdet_tes!N163/RES_hhdet_fec!N163)</f>
        <v>0.61943836684315534</v>
      </c>
      <c r="O163" s="45">
        <f>IF(RES_hhdet_tes!O163=0,"",RES_hhdet_tes!O163/RES_hhdet_fec!O163)</f>
        <v>0.6235171896824212</v>
      </c>
      <c r="P163" s="45">
        <f>IF(RES_hhdet_tes!P163=0,"",RES_hhdet_tes!P163/RES_hhdet_fec!P163)</f>
        <v>0.62425845746724473</v>
      </c>
      <c r="Q163" s="45">
        <f>IF(RES_hhdet_tes!Q163=0,"",RES_hhdet_tes!Q163/RES_hhdet_fec!Q163)</f>
        <v>0.63664502885939844</v>
      </c>
      <c r="R163" s="45">
        <f>IF(RES_hhdet_tes!R163=0,"",RES_hhdet_tes!R163/RES_hhdet_fec!R163)</f>
        <v>0.66400210023247375</v>
      </c>
      <c r="S163" s="45">
        <f>IF(RES_hhdet_tes!S163=0,"",RES_hhdet_tes!S163/RES_hhdet_fec!S163)</f>
        <v>0.69675642159395423</v>
      </c>
      <c r="T163" s="45">
        <f>IF(RES_hhdet_tes!T163=0,"",RES_hhdet_tes!T163/RES_hhdet_fec!T163)</f>
        <v>0.72264393975654673</v>
      </c>
      <c r="U163" s="45">
        <f>IF(RES_hhdet_tes!U163=0,"",RES_hhdet_tes!U163/RES_hhdet_fec!U163)</f>
        <v>0.73956636086267402</v>
      </c>
      <c r="V163" s="45">
        <f>IF(RES_hhdet_tes!V163=0,"",RES_hhdet_tes!V163/RES_hhdet_fec!V163)</f>
        <v>0.76261338288978653</v>
      </c>
      <c r="W163" s="45">
        <f>IF(RES_hhdet_tes!W163=0,"",RES_hhdet_tes!W163/RES_hhdet_fec!W163)</f>
        <v>0.78703504145358161</v>
      </c>
      <c r="X163" s="45">
        <f>IF(RES_hhdet_tes!X163=0,"",RES_hhdet_tes!X163/RES_hhdet_fec!X163)</f>
        <v>0.80131440285396616</v>
      </c>
      <c r="Y163" s="45">
        <f>IF(RES_hhdet_tes!Y163=0,"",RES_hhdet_tes!Y163/RES_hhdet_fec!Y163)</f>
        <v>0.82532606021608002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1.8642351734849059</v>
      </c>
      <c r="C164" s="124">
        <f>IF(RES_hhdet_tes!C164=0,"",RES_hhdet_tes!C164/RES_hhdet_fec!C164)</f>
        <v>2.0345849937844656</v>
      </c>
      <c r="D164" s="124">
        <f>IF(RES_hhdet_tes!D164=0,"",RES_hhdet_tes!D164/RES_hhdet_fec!D164)</f>
        <v>2.1415604819073506</v>
      </c>
      <c r="E164" s="124">
        <f>IF(RES_hhdet_tes!E164=0,"",RES_hhdet_tes!E164/RES_hhdet_fec!E164)</f>
        <v>2.2522834641920086</v>
      </c>
      <c r="F164" s="124">
        <f>IF(RES_hhdet_tes!F164=0,"",RES_hhdet_tes!F164/RES_hhdet_fec!F164)</f>
        <v>2.3907015796058086</v>
      </c>
      <c r="G164" s="124">
        <f>IF(RES_hhdet_tes!G164=0,"",RES_hhdet_tes!G164/RES_hhdet_fec!G164)</f>
        <v>2.5590075374832879</v>
      </c>
      <c r="H164" s="124">
        <f>IF(RES_hhdet_tes!H164=0,"",RES_hhdet_tes!H164/RES_hhdet_fec!H164)</f>
        <v>2.7665531414555993</v>
      </c>
      <c r="I164" s="124">
        <f>IF(RES_hhdet_tes!I164=0,"",RES_hhdet_tes!I164/RES_hhdet_fec!I164)</f>
        <v>2.9141079032748136</v>
      </c>
      <c r="J164" s="124">
        <f>IF(RES_hhdet_tes!J164=0,"",RES_hhdet_tes!J164/RES_hhdet_fec!J164)</f>
        <v>3.0058472979016884</v>
      </c>
      <c r="K164" s="124">
        <f>IF(RES_hhdet_tes!K164=0,"",RES_hhdet_tes!K164/RES_hhdet_fec!K164)</f>
        <v>3.1419471862289656</v>
      </c>
      <c r="L164" s="124">
        <f>IF(RES_hhdet_tes!L164=0,"",RES_hhdet_tes!L164/RES_hhdet_fec!L164)</f>
        <v>3.2207218617756688</v>
      </c>
      <c r="M164" s="124">
        <f>IF(RES_hhdet_tes!M164=0,"",RES_hhdet_tes!M164/RES_hhdet_fec!M164)</f>
        <v>3.2963739648393315</v>
      </c>
      <c r="N164" s="124">
        <f>IF(RES_hhdet_tes!N164=0,"",RES_hhdet_tes!N164/RES_hhdet_fec!N164)</f>
        <v>3.3956352778841272</v>
      </c>
      <c r="O164" s="124">
        <f>IF(RES_hhdet_tes!O164=0,"",RES_hhdet_tes!O164/RES_hhdet_fec!O164)</f>
        <v>3.527792784036361</v>
      </c>
      <c r="P164" s="124">
        <f>IF(RES_hhdet_tes!P164=0,"",RES_hhdet_tes!P164/RES_hhdet_fec!P164)</f>
        <v>3.6699104816670429</v>
      </c>
      <c r="Q164" s="124">
        <f>IF(RES_hhdet_tes!Q164=0,"",RES_hhdet_tes!Q164/RES_hhdet_fec!Q164)</f>
        <v>3.9045993518431219</v>
      </c>
      <c r="R164" s="124">
        <f>IF(RES_hhdet_tes!R164=0,"",RES_hhdet_tes!R164/RES_hhdet_fec!R164)</f>
        <v>4.2583975195043466</v>
      </c>
      <c r="S164" s="124">
        <f>IF(RES_hhdet_tes!S164=0,"",RES_hhdet_tes!S164/RES_hhdet_fec!S164)</f>
        <v>4.481873529417415</v>
      </c>
      <c r="T164" s="124">
        <f>IF(RES_hhdet_tes!T164=0,"",RES_hhdet_tes!T164/RES_hhdet_fec!T164)</f>
        <v>4.5346962570826355</v>
      </c>
      <c r="U164" s="124">
        <f>IF(RES_hhdet_tes!U164=0,"",RES_hhdet_tes!U164/RES_hhdet_fec!U164)</f>
        <v>4.5537734845925275</v>
      </c>
      <c r="V164" s="124">
        <f>IF(RES_hhdet_tes!V164=0,"",RES_hhdet_tes!V164/RES_hhdet_fec!V164)</f>
        <v>4.566037132220135</v>
      </c>
      <c r="W164" s="124">
        <f>IF(RES_hhdet_tes!W164=0,"",RES_hhdet_tes!W164/RES_hhdet_fec!W164)</f>
        <v>4.5873769864151894</v>
      </c>
      <c r="X164" s="124">
        <f>IF(RES_hhdet_tes!X164=0,"",RES_hhdet_tes!X164/RES_hhdet_fec!X164)</f>
        <v>4.6052452906234915</v>
      </c>
      <c r="Y164" s="124">
        <f>IF(RES_hhdet_tes!Y164=0,"",RES_hhdet_tes!Y164/RES_hhdet_fec!Y164)</f>
        <v>4.6262532185639262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1.8642351734849059</v>
      </c>
      <c r="C165" s="111">
        <f>IF(RES_hhdet_tes!C165=0,"",RES_hhdet_tes!C165/RES_hhdet_fec!C165)</f>
        <v>2.0345849937844656</v>
      </c>
      <c r="D165" s="111">
        <f>IF(RES_hhdet_tes!D165=0,"",RES_hhdet_tes!D165/RES_hhdet_fec!D165)</f>
        <v>2.1415604819073506</v>
      </c>
      <c r="E165" s="111">
        <f>IF(RES_hhdet_tes!E165=0,"",RES_hhdet_tes!E165/RES_hhdet_fec!E165)</f>
        <v>2.2522834641920086</v>
      </c>
      <c r="F165" s="111">
        <f>IF(RES_hhdet_tes!F165=0,"",RES_hhdet_tes!F165/RES_hhdet_fec!F165)</f>
        <v>2.3907015796058086</v>
      </c>
      <c r="G165" s="111">
        <f>IF(RES_hhdet_tes!G165=0,"",RES_hhdet_tes!G165/RES_hhdet_fec!G165)</f>
        <v>2.5590075374832879</v>
      </c>
      <c r="H165" s="111">
        <f>IF(RES_hhdet_tes!H165=0,"",RES_hhdet_tes!H165/RES_hhdet_fec!H165)</f>
        <v>2.7665531414555993</v>
      </c>
      <c r="I165" s="111">
        <f>IF(RES_hhdet_tes!I165=0,"",RES_hhdet_tes!I165/RES_hhdet_fec!I165)</f>
        <v>2.9141079032748136</v>
      </c>
      <c r="J165" s="111">
        <f>IF(RES_hhdet_tes!J165=0,"",RES_hhdet_tes!J165/RES_hhdet_fec!J165)</f>
        <v>3.0058472979016884</v>
      </c>
      <c r="K165" s="111">
        <f>IF(RES_hhdet_tes!K165=0,"",RES_hhdet_tes!K165/RES_hhdet_fec!K165)</f>
        <v>3.1419471862289656</v>
      </c>
      <c r="L165" s="111">
        <f>IF(RES_hhdet_tes!L165=0,"",RES_hhdet_tes!L165/RES_hhdet_fec!L165)</f>
        <v>3.2207218617756688</v>
      </c>
      <c r="M165" s="111">
        <f>IF(RES_hhdet_tes!M165=0,"",RES_hhdet_tes!M165/RES_hhdet_fec!M165)</f>
        <v>3.2963739648393315</v>
      </c>
      <c r="N165" s="111">
        <f>IF(RES_hhdet_tes!N165=0,"",RES_hhdet_tes!N165/RES_hhdet_fec!N165)</f>
        <v>3.3956352778841272</v>
      </c>
      <c r="O165" s="111">
        <f>IF(RES_hhdet_tes!O165=0,"",RES_hhdet_tes!O165/RES_hhdet_fec!O165)</f>
        <v>3.527792784036361</v>
      </c>
      <c r="P165" s="111">
        <f>IF(RES_hhdet_tes!P165=0,"",RES_hhdet_tes!P165/RES_hhdet_fec!P165)</f>
        <v>3.6699104816670429</v>
      </c>
      <c r="Q165" s="111">
        <f>IF(RES_hhdet_tes!Q165=0,"",RES_hhdet_tes!Q165/RES_hhdet_fec!Q165)</f>
        <v>3.9045993518431219</v>
      </c>
      <c r="R165" s="111">
        <f>IF(RES_hhdet_tes!R165=0,"",RES_hhdet_tes!R165/RES_hhdet_fec!R165)</f>
        <v>4.2583975195043466</v>
      </c>
      <c r="S165" s="111">
        <f>IF(RES_hhdet_tes!S165=0,"",RES_hhdet_tes!S165/RES_hhdet_fec!S165)</f>
        <v>4.481873529417415</v>
      </c>
      <c r="T165" s="111">
        <f>IF(RES_hhdet_tes!T165=0,"",RES_hhdet_tes!T165/RES_hhdet_fec!T165)</f>
        <v>4.5346962570826355</v>
      </c>
      <c r="U165" s="111">
        <f>IF(RES_hhdet_tes!U165=0,"",RES_hhdet_tes!U165/RES_hhdet_fec!U165)</f>
        <v>4.5537734845925275</v>
      </c>
      <c r="V165" s="111">
        <f>IF(RES_hhdet_tes!V165=0,"",RES_hhdet_tes!V165/RES_hhdet_fec!V165)</f>
        <v>4.566037132220135</v>
      </c>
      <c r="W165" s="111">
        <f>IF(RES_hhdet_tes!W165=0,"",RES_hhdet_tes!W165/RES_hhdet_fec!W165)</f>
        <v>4.5873769864151894</v>
      </c>
      <c r="X165" s="111">
        <f>IF(RES_hhdet_tes!X165=0,"",RES_hhdet_tes!X165/RES_hhdet_fec!X165)</f>
        <v>4.6052452906234915</v>
      </c>
      <c r="Y165" s="111">
        <f>IF(RES_hhdet_tes!Y165=0,"",RES_hhdet_tes!Y165/RES_hhdet_fec!Y165)</f>
        <v>4.6262532185639262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0.5178527308611931</v>
      </c>
      <c r="C166" s="124">
        <f>IF(RES_hhdet_tes!C166=0,"",RES_hhdet_tes!C166/RES_hhdet_fec!C166)</f>
        <v>0.52075879123483271</v>
      </c>
      <c r="D166" s="124">
        <f>IF(RES_hhdet_tes!D166=0,"",RES_hhdet_tes!D166/RES_hhdet_fec!D166)</f>
        <v>0.5319414688960149</v>
      </c>
      <c r="E166" s="124">
        <f>IF(RES_hhdet_tes!E166=0,"",RES_hhdet_tes!E166/RES_hhdet_fec!E166)</f>
        <v>0.53746179743881684</v>
      </c>
      <c r="F166" s="124">
        <f>IF(RES_hhdet_tes!F166=0,"",RES_hhdet_tes!F166/RES_hhdet_fec!F166)</f>
        <v>0.54133465740542275</v>
      </c>
      <c r="G166" s="124">
        <f>IF(RES_hhdet_tes!G166=0,"",RES_hhdet_tes!G166/RES_hhdet_fec!G166)</f>
        <v>0.54699225901488346</v>
      </c>
      <c r="H166" s="124">
        <f>IF(RES_hhdet_tes!H166=0,"",RES_hhdet_tes!H166/RES_hhdet_fec!H166)</f>
        <v>0.55220894097175977</v>
      </c>
      <c r="I166" s="124">
        <f>IF(RES_hhdet_tes!I166=0,"",RES_hhdet_tes!I166/RES_hhdet_fec!I166)</f>
        <v>0.5569766628182018</v>
      </c>
      <c r="J166" s="124">
        <f>IF(RES_hhdet_tes!J166=0,"",RES_hhdet_tes!J166/RES_hhdet_fec!J166)</f>
        <v>0.56063818368763063</v>
      </c>
      <c r="K166" s="124">
        <f>IF(RES_hhdet_tes!K166=0,"",RES_hhdet_tes!K166/RES_hhdet_fec!K166)</f>
        <v>0.5635158120145124</v>
      </c>
      <c r="L166" s="124">
        <f>IF(RES_hhdet_tes!L166=0,"",RES_hhdet_tes!L166/RES_hhdet_fec!L166)</f>
        <v>0.59628104850374553</v>
      </c>
      <c r="M166" s="124">
        <f>IF(RES_hhdet_tes!M166=0,"",RES_hhdet_tes!M166/RES_hhdet_fec!M166)</f>
        <v>0.60436746248395823</v>
      </c>
      <c r="N166" s="124">
        <f>IF(RES_hhdet_tes!N166=0,"",RES_hhdet_tes!N166/RES_hhdet_fec!N166)</f>
        <v>0.63059768560364404</v>
      </c>
      <c r="O166" s="124">
        <f>IF(RES_hhdet_tes!O166=0,"",RES_hhdet_tes!O166/RES_hhdet_fec!O166)</f>
        <v>0.64044913734516096</v>
      </c>
      <c r="P166" s="124">
        <f>IF(RES_hhdet_tes!P166=0,"",RES_hhdet_tes!P166/RES_hhdet_fec!P166)</f>
        <v>0.66363130520764702</v>
      </c>
      <c r="Q166" s="124">
        <f>IF(RES_hhdet_tes!Q166=0,"",RES_hhdet_tes!Q166/RES_hhdet_fec!Q166)</f>
        <v>0.67860911813533897</v>
      </c>
      <c r="R166" s="124">
        <f>IF(RES_hhdet_tes!R166=0,"",RES_hhdet_tes!R166/RES_hhdet_fec!R166)</f>
        <v>0.71061424104619952</v>
      </c>
      <c r="S166" s="124">
        <f>IF(RES_hhdet_tes!S166=0,"",RES_hhdet_tes!S166/RES_hhdet_fec!S166)</f>
        <v>0.72313209612822504</v>
      </c>
      <c r="T166" s="124">
        <f>IF(RES_hhdet_tes!T166=0,"",RES_hhdet_tes!T166/RES_hhdet_fec!T166)</f>
        <v>0.71330648026580667</v>
      </c>
      <c r="U166" s="124">
        <f>IF(RES_hhdet_tes!U166=0,"",RES_hhdet_tes!U166/RES_hhdet_fec!U166)</f>
        <v>0.71699351780832743</v>
      </c>
      <c r="V166" s="124">
        <f>IF(RES_hhdet_tes!V166=0,"",RES_hhdet_tes!V166/RES_hhdet_fec!V166)</f>
        <v>0.72529441603684452</v>
      </c>
      <c r="W166" s="124">
        <f>IF(RES_hhdet_tes!W166=0,"",RES_hhdet_tes!W166/RES_hhdet_fec!W166)</f>
        <v>0.71544734941327359</v>
      </c>
      <c r="X166" s="124">
        <f>IF(RES_hhdet_tes!X166=0,"",RES_hhdet_tes!X166/RES_hhdet_fec!X166)</f>
        <v>0.70851248445482651</v>
      </c>
      <c r="Y166" s="124">
        <f>IF(RES_hhdet_tes!Y166=0,"",RES_hhdet_tes!Y166/RES_hhdet_fec!Y166)</f>
        <v>0.71817847494283671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0.5178527308611931</v>
      </c>
      <c r="C171" s="112">
        <f>IF(RES_hhdet_tes!C171=0,"",RES_hhdet_tes!C171/RES_hhdet_fec!C171)</f>
        <v>0.52075879123483271</v>
      </c>
      <c r="D171" s="112">
        <f>IF(RES_hhdet_tes!D171=0,"",RES_hhdet_tes!D171/RES_hhdet_fec!D171)</f>
        <v>0.52369107448929575</v>
      </c>
      <c r="E171" s="112">
        <f>IF(RES_hhdet_tes!E171=0,"",RES_hhdet_tes!E171/RES_hhdet_fec!E171)</f>
        <v>0.52704833243163141</v>
      </c>
      <c r="F171" s="112">
        <f>IF(RES_hhdet_tes!F171=0,"",RES_hhdet_tes!F171/RES_hhdet_fec!F171)</f>
        <v>0.53100795778558019</v>
      </c>
      <c r="G171" s="112">
        <f>IF(RES_hhdet_tes!G171=0,"",RES_hhdet_tes!G171/RES_hhdet_fec!G171)</f>
        <v>0.53461157000017068</v>
      </c>
      <c r="H171" s="112">
        <f>IF(RES_hhdet_tes!H171=0,"",RES_hhdet_tes!H171/RES_hhdet_fec!H171)</f>
        <v>0.53829773905817624</v>
      </c>
      <c r="I171" s="112">
        <f>IF(RES_hhdet_tes!I171=0,"",RES_hhdet_tes!I171/RES_hhdet_fec!I171)</f>
        <v>0.54011375340702839</v>
      </c>
      <c r="J171" s="112">
        <f>IF(RES_hhdet_tes!J171=0,"",RES_hhdet_tes!J171/RES_hhdet_fec!J171)</f>
        <v>0.54133531538525059</v>
      </c>
      <c r="K171" s="112">
        <f>IF(RES_hhdet_tes!K171=0,"",RES_hhdet_tes!K171/RES_hhdet_fec!K171)</f>
        <v>0.54216592488354309</v>
      </c>
      <c r="L171" s="112">
        <f>IF(RES_hhdet_tes!L171=0,"",RES_hhdet_tes!L171/RES_hhdet_fec!L171)</f>
        <v>0.54285058342525805</v>
      </c>
      <c r="M171" s="112">
        <f>IF(RES_hhdet_tes!M171=0,"",RES_hhdet_tes!M171/RES_hhdet_fec!M171)</f>
        <v>0.5447464781829926</v>
      </c>
      <c r="N171" s="112">
        <f>IF(RES_hhdet_tes!N171=0,"",RES_hhdet_tes!N171/RES_hhdet_fec!N171)</f>
        <v>0.5479525783634257</v>
      </c>
      <c r="O171" s="112">
        <f>IF(RES_hhdet_tes!O171=0,"",RES_hhdet_tes!O171/RES_hhdet_fec!O171)</f>
        <v>0.55767640082570358</v>
      </c>
      <c r="P171" s="112">
        <f>IF(RES_hhdet_tes!P171=0,"",RES_hhdet_tes!P171/RES_hhdet_fec!P171)</f>
        <v>0.5681776800027224</v>
      </c>
      <c r="Q171" s="112">
        <f>IF(RES_hhdet_tes!Q171=0,"",RES_hhdet_tes!Q171/RES_hhdet_fec!Q171)</f>
        <v>0.58871861460839225</v>
      </c>
      <c r="R171" s="112">
        <f>IF(RES_hhdet_tes!R171=0,"",RES_hhdet_tes!R171/RES_hhdet_fec!R171)</f>
        <v>0.60764751796572725</v>
      </c>
      <c r="S171" s="112">
        <f>IF(RES_hhdet_tes!S171=0,"",RES_hhdet_tes!S171/RES_hhdet_fec!S171)</f>
        <v>0.62086490184920617</v>
      </c>
      <c r="T171" s="112">
        <f>IF(RES_hhdet_tes!T171=0,"",RES_hhdet_tes!T171/RES_hhdet_fec!T171)</f>
        <v>0.63140166298350231</v>
      </c>
      <c r="U171" s="112">
        <f>IF(RES_hhdet_tes!U171=0,"",RES_hhdet_tes!U171/RES_hhdet_fec!U171)</f>
        <v>0.6401909444255971</v>
      </c>
      <c r="V171" s="112">
        <f>IF(RES_hhdet_tes!V171=0,"",RES_hhdet_tes!V171/RES_hhdet_fec!V171)</f>
        <v>0.65113130857079249</v>
      </c>
      <c r="W171" s="112">
        <f>IF(RES_hhdet_tes!W171=0,"",RES_hhdet_tes!W171/RES_hhdet_fec!W171)</f>
        <v>0.66416810878115295</v>
      </c>
      <c r="X171" s="112">
        <f>IF(RES_hhdet_tes!X171=0,"",RES_hhdet_tes!X171/RES_hhdet_fec!X171)</f>
        <v>0.6711043871119472</v>
      </c>
      <c r="Y171" s="112">
        <f>IF(RES_hhdet_tes!Y171=0,"",RES_hhdet_tes!Y171/RES_hhdet_fec!Y171)</f>
        <v>0.68493967416095924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>
        <f>IF(RES_hhdet_tes!D172=0,"",RES_hhdet_tes!D172/RES_hhdet_fec!D172)</f>
        <v>0.86836564334482835</v>
      </c>
      <c r="E172" s="113">
        <f>IF(RES_hhdet_tes!E172=0,"",RES_hhdet_tes!E172/RES_hhdet_fec!E172)</f>
        <v>0.86920674085327776</v>
      </c>
      <c r="F172" s="113">
        <f>IF(RES_hhdet_tes!F172=0,"",RES_hhdet_tes!F172/RES_hhdet_fec!F172)</f>
        <v>0.87009623859859564</v>
      </c>
      <c r="G172" s="113">
        <f>IF(RES_hhdet_tes!G172=0,"",RES_hhdet_tes!G172/RES_hhdet_fec!G172)</f>
        <v>0.87094714387651262</v>
      </c>
      <c r="H172" s="113">
        <f>IF(RES_hhdet_tes!H172=0,"",RES_hhdet_tes!H172/RES_hhdet_fec!H172)</f>
        <v>0.87212560728155841</v>
      </c>
      <c r="I172" s="113">
        <f>IF(RES_hhdet_tes!I172=0,"",RES_hhdet_tes!I172/RES_hhdet_fec!I172)</f>
        <v>0.873882240983337</v>
      </c>
      <c r="J172" s="113">
        <f>IF(RES_hhdet_tes!J172=0,"",RES_hhdet_tes!J172/RES_hhdet_fec!J172)</f>
        <v>0.87441681421783157</v>
      </c>
      <c r="K172" s="113">
        <f>IF(RES_hhdet_tes!K172=0,"",RES_hhdet_tes!K172/RES_hhdet_fec!K172)</f>
        <v>0.72892286698215569</v>
      </c>
      <c r="L172" s="113">
        <f>IF(RES_hhdet_tes!L172=0,"",RES_hhdet_tes!L172/RES_hhdet_fec!L172)</f>
        <v>0.92423801683002815</v>
      </c>
      <c r="M172" s="113">
        <f>IF(RES_hhdet_tes!M172=0,"",RES_hhdet_tes!M172/RES_hhdet_fec!M172)</f>
        <v>0.8778085608452606</v>
      </c>
      <c r="N172" s="113">
        <f>IF(RES_hhdet_tes!N172=0,"",RES_hhdet_tes!N172/RES_hhdet_fec!N172)</f>
        <v>0.9372100438949299</v>
      </c>
      <c r="O172" s="113">
        <f>IF(RES_hhdet_tes!O172=0,"",RES_hhdet_tes!O172/RES_hhdet_fec!O172)</f>
        <v>0.90817305562409045</v>
      </c>
      <c r="P172" s="113">
        <f>IF(RES_hhdet_tes!P172=0,"",RES_hhdet_tes!P172/RES_hhdet_fec!P172)</f>
        <v>0.92930354168003015</v>
      </c>
      <c r="Q172" s="113">
        <f>IF(RES_hhdet_tes!Q172=0,"",RES_hhdet_tes!Q172/RES_hhdet_fec!Q172)</f>
        <v>0.92221846779091288</v>
      </c>
      <c r="R172" s="113">
        <f>IF(RES_hhdet_tes!R172=0,"",RES_hhdet_tes!R172/RES_hhdet_fec!R172)</f>
        <v>0.94086364905546604</v>
      </c>
      <c r="S172" s="113">
        <f>IF(RES_hhdet_tes!S172=0,"",RES_hhdet_tes!S172/RES_hhdet_fec!S172)</f>
        <v>0.92899702123283634</v>
      </c>
      <c r="T172" s="113">
        <f>IF(RES_hhdet_tes!T172=0,"",RES_hhdet_tes!T172/RES_hhdet_fec!T172)</f>
        <v>0.87585255940467266</v>
      </c>
      <c r="U172" s="113">
        <f>IF(RES_hhdet_tes!U172=0,"",RES_hhdet_tes!U172/RES_hhdet_fec!U172)</f>
        <v>0.89024189770452689</v>
      </c>
      <c r="V172" s="113">
        <f>IF(RES_hhdet_tes!V172=0,"",RES_hhdet_tes!V172/RES_hhdet_fec!V172)</f>
        <v>0.92611188064265626</v>
      </c>
      <c r="W172" s="113">
        <f>IF(RES_hhdet_tes!W172=0,"",RES_hhdet_tes!W172/RES_hhdet_fec!W172)</f>
        <v>0.91426337722655349</v>
      </c>
      <c r="X172" s="113">
        <f>IF(RES_hhdet_tes!X172=0,"",RES_hhdet_tes!X172/RES_hhdet_fec!X172)</f>
        <v>0.83308535973603082</v>
      </c>
      <c r="Y172" s="113">
        <f>IF(RES_hhdet_tes!Y172=0,"",RES_hhdet_tes!Y172/RES_hhdet_fec!Y172)</f>
        <v>0.85484427165243626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>
        <f>IF(RES_hhdet_tes!D173=0,"",RES_hhdet_tes!D173/RES_hhdet_fec!D173)</f>
        <v>0.53583041593421266</v>
      </c>
      <c r="E173" s="111">
        <f>IF(RES_hhdet_tes!E173=0,"",RES_hhdet_tes!E173/RES_hhdet_fec!E173)</f>
        <v>0.53622914163782553</v>
      </c>
      <c r="F173" s="111">
        <f>IF(RES_hhdet_tes!F173=0,"",RES_hhdet_tes!F173/RES_hhdet_fec!F173)</f>
        <v>0.53653754060658931</v>
      </c>
      <c r="G173" s="111">
        <f>IF(RES_hhdet_tes!G173=0,"",RES_hhdet_tes!G173/RES_hhdet_fec!G173)</f>
        <v>0.53766602496303117</v>
      </c>
      <c r="H173" s="111">
        <f>IF(RES_hhdet_tes!H173=0,"",RES_hhdet_tes!H173/RES_hhdet_fec!H173)</f>
        <v>0.53889795696319798</v>
      </c>
      <c r="I173" s="111">
        <f>IF(RES_hhdet_tes!I173=0,"",RES_hhdet_tes!I173/RES_hhdet_fec!I173)</f>
        <v>0.54052919156770074</v>
      </c>
      <c r="J173" s="111">
        <f>IF(RES_hhdet_tes!J173=0,"",RES_hhdet_tes!J173/RES_hhdet_fec!J173)</f>
        <v>0.54235417410953157</v>
      </c>
      <c r="K173" s="111">
        <f>IF(RES_hhdet_tes!K173=0,"",RES_hhdet_tes!K173/RES_hhdet_fec!K173)</f>
        <v>0.54573555729468193</v>
      </c>
      <c r="L173" s="111">
        <f>IF(RES_hhdet_tes!L173=0,"",RES_hhdet_tes!L173/RES_hhdet_fec!L173)</f>
        <v>0.54860073697758893</v>
      </c>
      <c r="M173" s="111">
        <f>IF(RES_hhdet_tes!M173=0,"",RES_hhdet_tes!M173/RES_hhdet_fec!M173)</f>
        <v>0.55022113220902646</v>
      </c>
      <c r="N173" s="111">
        <f>IF(RES_hhdet_tes!N173=0,"",RES_hhdet_tes!N173/RES_hhdet_fec!N173)</f>
        <v>0.5526907521254526</v>
      </c>
      <c r="O173" s="111">
        <f>IF(RES_hhdet_tes!O173=0,"",RES_hhdet_tes!O173/RES_hhdet_fec!O173)</f>
        <v>0.55593295891196037</v>
      </c>
      <c r="P173" s="111">
        <f>IF(RES_hhdet_tes!P173=0,"",RES_hhdet_tes!P173/RES_hhdet_fec!P173)</f>
        <v>0.56302312377824115</v>
      </c>
      <c r="Q173" s="111">
        <f>IF(RES_hhdet_tes!Q173=0,"",RES_hhdet_tes!Q173/RES_hhdet_fec!Q173)</f>
        <v>0.57947057674542413</v>
      </c>
      <c r="R173" s="111">
        <f>IF(RES_hhdet_tes!R173=0,"",RES_hhdet_tes!R173/RES_hhdet_fec!R173)</f>
        <v>0.60605557442793889</v>
      </c>
      <c r="S173" s="111">
        <f>IF(RES_hhdet_tes!S173=0,"",RES_hhdet_tes!S173/RES_hhdet_fec!S173)</f>
        <v>0.62519397571701285</v>
      </c>
      <c r="T173" s="111">
        <f>IF(RES_hhdet_tes!T173=0,"",RES_hhdet_tes!T173/RES_hhdet_fec!T173)</f>
        <v>0.63516552912161828</v>
      </c>
      <c r="U173" s="111">
        <f>IF(RES_hhdet_tes!U173=0,"",RES_hhdet_tes!U173/RES_hhdet_fec!U173)</f>
        <v>0.6390015381148304</v>
      </c>
      <c r="V173" s="111">
        <f>IF(RES_hhdet_tes!V173=0,"",RES_hhdet_tes!V173/RES_hhdet_fec!V173)</f>
        <v>0.64440123225277235</v>
      </c>
      <c r="W173" s="111">
        <f>IF(RES_hhdet_tes!W173=0,"",RES_hhdet_tes!W173/RES_hhdet_fec!W173)</f>
        <v>0.64679126634362993</v>
      </c>
      <c r="X173" s="111">
        <f>IF(RES_hhdet_tes!X173=0,"",RES_hhdet_tes!X173/RES_hhdet_fec!X173)</f>
        <v>0.65819788234789867</v>
      </c>
      <c r="Y173" s="111">
        <f>IF(RES_hhdet_tes!Y173=0,"",RES_hhdet_tes!Y173/RES_hhdet_fec!Y173)</f>
        <v>0.6726662541923224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0.60268135596712391</v>
      </c>
      <c r="C175" s="124">
        <f>IF(RES_hhdet_tes!C175=0,"",RES_hhdet_tes!C175/RES_hhdet_fec!C175)</f>
        <v>0.59557965211911257</v>
      </c>
      <c r="D175" s="124">
        <f>IF(RES_hhdet_tes!D175=0,"",RES_hhdet_tes!D175/RES_hhdet_fec!D175)</f>
        <v>0.60880215465875309</v>
      </c>
      <c r="E175" s="124">
        <f>IF(RES_hhdet_tes!E175=0,"",RES_hhdet_tes!E175/RES_hhdet_fec!E175)</f>
        <v>0.61803523588952913</v>
      </c>
      <c r="F175" s="124">
        <f>IF(RES_hhdet_tes!F175=0,"",RES_hhdet_tes!F175/RES_hhdet_fec!F175)</f>
        <v>0.61566093992086446</v>
      </c>
      <c r="G175" s="124">
        <f>IF(RES_hhdet_tes!G175=0,"",RES_hhdet_tes!G175/RES_hhdet_fec!G175)</f>
        <v>0.61676709755165415</v>
      </c>
      <c r="H175" s="124">
        <f>IF(RES_hhdet_tes!H175=0,"",RES_hhdet_tes!H175/RES_hhdet_fec!H175)</f>
        <v>0.61790660688528587</v>
      </c>
      <c r="I175" s="124">
        <f>IF(RES_hhdet_tes!I175=0,"",RES_hhdet_tes!I175/RES_hhdet_fec!I175)</f>
        <v>0.6138443067538194</v>
      </c>
      <c r="J175" s="124">
        <f>IF(RES_hhdet_tes!J175=0,"",RES_hhdet_tes!J175/RES_hhdet_fec!J175)</f>
        <v>0.60678082544762424</v>
      </c>
      <c r="K175" s="124">
        <f>IF(RES_hhdet_tes!K175=0,"",RES_hhdet_tes!K175/RES_hhdet_fec!K175)</f>
        <v>0.60355043856284862</v>
      </c>
      <c r="L175" s="124">
        <f>IF(RES_hhdet_tes!L175=0,"",RES_hhdet_tes!L175/RES_hhdet_fec!L175)</f>
        <v>0.61266612049388502</v>
      </c>
      <c r="M175" s="124">
        <f>IF(RES_hhdet_tes!M175=0,"",RES_hhdet_tes!M175/RES_hhdet_fec!M175)</f>
        <v>0.61474636313533659</v>
      </c>
      <c r="N175" s="124">
        <f>IF(RES_hhdet_tes!N175=0,"",RES_hhdet_tes!N175/RES_hhdet_fec!N175)</f>
        <v>0.60406499372149958</v>
      </c>
      <c r="O175" s="124">
        <f>IF(RES_hhdet_tes!O175=0,"",RES_hhdet_tes!O175/RES_hhdet_fec!O175)</f>
        <v>0.61476281844095759</v>
      </c>
      <c r="P175" s="124">
        <f>IF(RES_hhdet_tes!P175=0,"",RES_hhdet_tes!P175/RES_hhdet_fec!P175)</f>
        <v>0.62205104803218458</v>
      </c>
      <c r="Q175" s="124">
        <f>IF(RES_hhdet_tes!Q175=0,"",RES_hhdet_tes!Q175/RES_hhdet_fec!Q175)</f>
        <v>0.63037977367793485</v>
      </c>
      <c r="R175" s="124">
        <f>IF(RES_hhdet_tes!R175=0,"",RES_hhdet_tes!R175/RES_hhdet_fec!R175)</f>
        <v>0.64251142089569957</v>
      </c>
      <c r="S175" s="124">
        <f>IF(RES_hhdet_tes!S175=0,"",RES_hhdet_tes!S175/RES_hhdet_fec!S175)</f>
        <v>0.61330094929288237</v>
      </c>
      <c r="T175" s="124">
        <f>IF(RES_hhdet_tes!T175=0,"",RES_hhdet_tes!T175/RES_hhdet_fec!T175)</f>
        <v>0.62661733115722107</v>
      </c>
      <c r="U175" s="124">
        <f>IF(RES_hhdet_tes!U175=0,"",RES_hhdet_tes!U175/RES_hhdet_fec!U175)</f>
        <v>0.63400719578516207</v>
      </c>
      <c r="V175" s="124">
        <f>IF(RES_hhdet_tes!V175=0,"",RES_hhdet_tes!V175/RES_hhdet_fec!V175)</f>
        <v>0.63993873588648253</v>
      </c>
      <c r="W175" s="124">
        <f>IF(RES_hhdet_tes!W175=0,"",RES_hhdet_tes!W175/RES_hhdet_fec!W175)</f>
        <v>0.64464169595632692</v>
      </c>
      <c r="X175" s="124">
        <f>IF(RES_hhdet_tes!X175=0,"",RES_hhdet_tes!X175/RES_hhdet_fec!X175)</f>
        <v>0.6690253140955631</v>
      </c>
      <c r="Y175" s="124">
        <f>IF(RES_hhdet_tes!Y175=0,"",RES_hhdet_tes!Y175/RES_hhdet_fec!Y175)</f>
        <v>0.67850409571942694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0.57517393021447027</v>
      </c>
      <c r="C176" s="111">
        <f>IF(RES_hhdet_tes!C176=0,"",RES_hhdet_tes!C176/RES_hhdet_fec!C176)</f>
        <v>0.57628801724465861</v>
      </c>
      <c r="D176" s="111">
        <f>IF(RES_hhdet_tes!D176=0,"",RES_hhdet_tes!D176/RES_hhdet_fec!D176)</f>
        <v>0.57735694961480033</v>
      </c>
      <c r="E176" s="111">
        <f>IF(RES_hhdet_tes!E176=0,"",RES_hhdet_tes!E176/RES_hhdet_fec!E176)</f>
        <v>0.57850125923364404</v>
      </c>
      <c r="F176" s="111">
        <f>IF(RES_hhdet_tes!F176=0,"",RES_hhdet_tes!F176/RES_hhdet_fec!F176)</f>
        <v>0.57992530228236927</v>
      </c>
      <c r="G176" s="111">
        <f>IF(RES_hhdet_tes!G176=0,"",RES_hhdet_tes!G176/RES_hhdet_fec!G176)</f>
        <v>0.58124161381867956</v>
      </c>
      <c r="H176" s="111">
        <f>IF(RES_hhdet_tes!H176=0,"",RES_hhdet_tes!H176/RES_hhdet_fec!H176)</f>
        <v>0.58250136527298357</v>
      </c>
      <c r="I176" s="111">
        <f>IF(RES_hhdet_tes!I176=0,"",RES_hhdet_tes!I176/RES_hhdet_fec!I176)</f>
        <v>0.58308504681208329</v>
      </c>
      <c r="J176" s="111">
        <f>IF(RES_hhdet_tes!J176=0,"",RES_hhdet_tes!J176/RES_hhdet_fec!J176)</f>
        <v>0.58339813564216836</v>
      </c>
      <c r="K176" s="111">
        <f>IF(RES_hhdet_tes!K176=0,"",RES_hhdet_tes!K176/RES_hhdet_fec!K176)</f>
        <v>0.58366264202564255</v>
      </c>
      <c r="L176" s="111">
        <f>IF(RES_hhdet_tes!L176=0,"",RES_hhdet_tes!L176/RES_hhdet_fec!L176)</f>
        <v>0.58389744889197481</v>
      </c>
      <c r="M176" s="111">
        <f>IF(RES_hhdet_tes!M176=0,"",RES_hhdet_tes!M176/RES_hhdet_fec!M176)</f>
        <v>0.58419393883395576</v>
      </c>
      <c r="N176" s="111">
        <f>IF(RES_hhdet_tes!N176=0,"",RES_hhdet_tes!N176/RES_hhdet_fec!N176)</f>
        <v>0.58457390374260643</v>
      </c>
      <c r="O176" s="111">
        <f>IF(RES_hhdet_tes!O176=0,"",RES_hhdet_tes!O176/RES_hhdet_fec!O176)</f>
        <v>0.58506303663755899</v>
      </c>
      <c r="P176" s="111">
        <f>IF(RES_hhdet_tes!P176=0,"",RES_hhdet_tes!P176/RES_hhdet_fec!P176)</f>
        <v>0.58547039090462316</v>
      </c>
      <c r="Q176" s="111">
        <f>IF(RES_hhdet_tes!Q176=0,"",RES_hhdet_tes!Q176/RES_hhdet_fec!Q176)</f>
        <v>0.58635613074274184</v>
      </c>
      <c r="R176" s="111">
        <f>IF(RES_hhdet_tes!R176=0,"",RES_hhdet_tes!R176/RES_hhdet_fec!R176)</f>
        <v>0.58854268257133258</v>
      </c>
      <c r="S176" s="111">
        <f>IF(RES_hhdet_tes!S176=0,"",RES_hhdet_tes!S176/RES_hhdet_fec!S176)</f>
        <v>0.59169088953924676</v>
      </c>
      <c r="T176" s="111">
        <f>IF(RES_hhdet_tes!T176=0,"",RES_hhdet_tes!T176/RES_hhdet_fec!T176)</f>
        <v>0.59410950858702827</v>
      </c>
      <c r="U176" s="111">
        <f>IF(RES_hhdet_tes!U176=0,"",RES_hhdet_tes!U176/RES_hhdet_fec!U176)</f>
        <v>0.59590080332748296</v>
      </c>
      <c r="V176" s="111">
        <f>IF(RES_hhdet_tes!V176=0,"",RES_hhdet_tes!V176/RES_hhdet_fec!V176)</f>
        <v>0.59837038589327463</v>
      </c>
      <c r="W176" s="111">
        <f>IF(RES_hhdet_tes!W176=0,"",RES_hhdet_tes!W176/RES_hhdet_fec!W176)</f>
        <v>0.60111340086219656</v>
      </c>
      <c r="X176" s="111">
        <f>IF(RES_hhdet_tes!X176=0,"",RES_hhdet_tes!X176/RES_hhdet_fec!X176)</f>
        <v>0.60327975039198334</v>
      </c>
      <c r="Y176" s="111">
        <f>IF(RES_hhdet_tes!Y176=0,"",RES_hhdet_tes!Y176/RES_hhdet_fec!Y176)</f>
        <v>0.60624277144765548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0.73525515650136775</v>
      </c>
      <c r="C177" s="45">
        <f>IF(RES_hhdet_tes!C177=0,"",RES_hhdet_tes!C177/RES_hhdet_fec!C177)</f>
        <v>0.73756637916641177</v>
      </c>
      <c r="D177" s="45">
        <f>IF(RES_hhdet_tes!D177=0,"",RES_hhdet_tes!D177/RES_hhdet_fec!D177)</f>
        <v>0.74171675808860005</v>
      </c>
      <c r="E177" s="45">
        <f>IF(RES_hhdet_tes!E177=0,"",RES_hhdet_tes!E177/RES_hhdet_fec!E177)</f>
        <v>0.7446400181109788</v>
      </c>
      <c r="F177" s="45">
        <f>IF(RES_hhdet_tes!F177=0,"",RES_hhdet_tes!F177/RES_hhdet_fec!F177)</f>
        <v>0.74706427881929638</v>
      </c>
      <c r="G177" s="45">
        <f>IF(RES_hhdet_tes!G177=0,"",RES_hhdet_tes!G177/RES_hhdet_fec!G177)</f>
        <v>0.7490780618998697</v>
      </c>
      <c r="H177" s="45">
        <f>IF(RES_hhdet_tes!H177=0,"",RES_hhdet_tes!H177/RES_hhdet_fec!H177)</f>
        <v>0.75105367079798668</v>
      </c>
      <c r="I177" s="45">
        <f>IF(RES_hhdet_tes!I177=0,"",RES_hhdet_tes!I177/RES_hhdet_fec!I177)</f>
        <v>0.75191683940237697</v>
      </c>
      <c r="J177" s="45">
        <f>IF(RES_hhdet_tes!J177=0,"",RES_hhdet_tes!J177/RES_hhdet_fec!J177)</f>
        <v>0.75263258110538533</v>
      </c>
      <c r="K177" s="45">
        <f>IF(RES_hhdet_tes!K177=0,"",RES_hhdet_tes!K177/RES_hhdet_fec!K177)</f>
        <v>0.75390733312992397</v>
      </c>
      <c r="L177" s="45">
        <f>IF(RES_hhdet_tes!L177=0,"",RES_hhdet_tes!L177/RES_hhdet_fec!L177)</f>
        <v>0.75590957640887413</v>
      </c>
      <c r="M177" s="45">
        <f>IF(RES_hhdet_tes!M177=0,"",RES_hhdet_tes!M177/RES_hhdet_fec!M177)</f>
        <v>0.75821043967100099</v>
      </c>
      <c r="N177" s="45">
        <f>IF(RES_hhdet_tes!N177=0,"",RES_hhdet_tes!N177/RES_hhdet_fec!N177)</f>
        <v>0.76032691365941896</v>
      </c>
      <c r="O177" s="45">
        <f>IF(RES_hhdet_tes!O177=0,"",RES_hhdet_tes!O177/RES_hhdet_fec!O177)</f>
        <v>0.76489088003281003</v>
      </c>
      <c r="P177" s="45">
        <f>IF(RES_hhdet_tes!P177=0,"",RES_hhdet_tes!P177/RES_hhdet_fec!P177)</f>
        <v>0.7695144695808448</v>
      </c>
      <c r="Q177" s="45">
        <f>IF(RES_hhdet_tes!Q177=0,"",RES_hhdet_tes!Q177/RES_hhdet_fec!Q177)</f>
        <v>0.77705277355684832</v>
      </c>
      <c r="R177" s="45">
        <f>IF(RES_hhdet_tes!R177=0,"",RES_hhdet_tes!R177/RES_hhdet_fec!R177)</f>
        <v>0.78693727978483974</v>
      </c>
      <c r="S177" s="45">
        <f>IF(RES_hhdet_tes!S177=0,"",RES_hhdet_tes!S177/RES_hhdet_fec!S177)</f>
        <v>0.79470719067374518</v>
      </c>
      <c r="T177" s="45">
        <f>IF(RES_hhdet_tes!T177=0,"",RES_hhdet_tes!T177/RES_hhdet_fec!T177)</f>
        <v>0.80806402053201454</v>
      </c>
      <c r="U177" s="45">
        <f>IF(RES_hhdet_tes!U177=0,"",RES_hhdet_tes!U177/RES_hhdet_fec!U177)</f>
        <v>0.81702902685363299</v>
      </c>
      <c r="V177" s="45">
        <f>IF(RES_hhdet_tes!V177=0,"",RES_hhdet_tes!V177/RES_hhdet_fec!V177)</f>
        <v>0.83243178518411254</v>
      </c>
      <c r="W177" s="45">
        <f>IF(RES_hhdet_tes!W177=0,"",RES_hhdet_tes!W177/RES_hhdet_fec!W177)</f>
        <v>0.84699953975163123</v>
      </c>
      <c r="X177" s="45">
        <f>IF(RES_hhdet_tes!X177=0,"",RES_hhdet_tes!X177/RES_hhdet_fec!X177)</f>
        <v>0.85781823488222575</v>
      </c>
      <c r="Y177" s="45">
        <f>IF(RES_hhdet_tes!Y177=0,"",RES_hhdet_tes!Y177/RES_hhdet_fec!Y177)</f>
        <v>0.87275422777499323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29.574697372463827</v>
      </c>
      <c r="C24" s="117">
        <f t="shared" si="7"/>
        <v>29.238160941288339</v>
      </c>
      <c r="D24" s="117">
        <f t="shared" si="7"/>
        <v>31.86566674833081</v>
      </c>
      <c r="E24" s="117">
        <f t="shared" si="7"/>
        <v>31.892401743435801</v>
      </c>
      <c r="F24" s="117">
        <f t="shared" si="7"/>
        <v>28.654504901760681</v>
      </c>
      <c r="G24" s="117">
        <f t="shared" si="7"/>
        <v>26.361673380911576</v>
      </c>
      <c r="H24" s="117">
        <f t="shared" si="7"/>
        <v>23.5685172664801</v>
      </c>
      <c r="I24" s="117">
        <f t="shared" si="7"/>
        <v>19.779210611311989</v>
      </c>
      <c r="J24" s="117">
        <f t="shared" si="7"/>
        <v>18.349833556186169</v>
      </c>
      <c r="K24" s="117">
        <f t="shared" si="7"/>
        <v>18.593088189653137</v>
      </c>
      <c r="L24" s="117">
        <f t="shared" si="7"/>
        <v>16.187229465620458</v>
      </c>
      <c r="M24" s="117">
        <f t="shared" si="7"/>
        <v>14.365223758949647</v>
      </c>
      <c r="N24" s="117">
        <f t="shared" si="7"/>
        <v>16.547631813603569</v>
      </c>
      <c r="O24" s="117">
        <f t="shared" si="7"/>
        <v>17.565965987937261</v>
      </c>
      <c r="P24" s="117">
        <f t="shared" si="7"/>
        <v>16.13791015779212</v>
      </c>
      <c r="Q24" s="117">
        <f t="shared" si="7"/>
        <v>19.688561997287998</v>
      </c>
      <c r="R24" s="117">
        <f t="shared" ref="R24:V24" si="8">R25+R28+R30+R39</f>
        <v>12.865721063717208</v>
      </c>
      <c r="S24" s="117">
        <f t="shared" si="8"/>
        <v>16.603915752371307</v>
      </c>
      <c r="T24" s="117">
        <f t="shared" si="8"/>
        <v>4.7561896406421065</v>
      </c>
      <c r="U24" s="117">
        <f t="shared" si="8"/>
        <v>7.2529346141296589</v>
      </c>
      <c r="V24" s="117">
        <f t="shared" si="8"/>
        <v>9.088762059018169</v>
      </c>
      <c r="W24" s="117">
        <f t="shared" ref="W24:Y24" si="9">W25+W28+W30+W39</f>
        <v>7.0428626583453564</v>
      </c>
      <c r="X24" s="117">
        <f t="shared" si="9"/>
        <v>10.91392411213079</v>
      </c>
      <c r="Y24" s="117">
        <f t="shared" si="9"/>
        <v>7.1770553947924034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10.691046290406085</v>
      </c>
      <c r="C25" s="122">
        <f t="shared" si="10"/>
        <v>11.244611721667944</v>
      </c>
      <c r="D25" s="122">
        <f t="shared" si="10"/>
        <v>15.520218915943735</v>
      </c>
      <c r="E25" s="122">
        <f t="shared" si="10"/>
        <v>18.36775175774881</v>
      </c>
      <c r="F25" s="122">
        <f t="shared" si="10"/>
        <v>14.4717566852632</v>
      </c>
      <c r="G25" s="122">
        <f t="shared" si="10"/>
        <v>14.006534954600761</v>
      </c>
      <c r="H25" s="122">
        <f t="shared" si="10"/>
        <v>13.926201945082198</v>
      </c>
      <c r="I25" s="122">
        <f t="shared" si="10"/>
        <v>11.63655637979203</v>
      </c>
      <c r="J25" s="122">
        <f t="shared" si="10"/>
        <v>9.789512679494818</v>
      </c>
      <c r="K25" s="122">
        <f t="shared" si="10"/>
        <v>9.9588386882568241</v>
      </c>
      <c r="L25" s="122">
        <f t="shared" si="10"/>
        <v>8.9586674344069319</v>
      </c>
      <c r="M25" s="122">
        <f t="shared" si="10"/>
        <v>8.0589823844407107</v>
      </c>
      <c r="N25" s="122">
        <f t="shared" si="10"/>
        <v>10.166173346092279</v>
      </c>
      <c r="O25" s="122">
        <f t="shared" si="10"/>
        <v>10.676244570918797</v>
      </c>
      <c r="P25" s="122">
        <f t="shared" si="10"/>
        <v>9.8653130650207572</v>
      </c>
      <c r="Q25" s="122">
        <f t="shared" si="10"/>
        <v>13.354938319999984</v>
      </c>
      <c r="R25" s="122">
        <f t="shared" ref="R25:V25" si="11">SUM(R26:R27)</f>
        <v>7.8689233599999966</v>
      </c>
      <c r="S25" s="122">
        <f t="shared" si="11"/>
        <v>12.696073359999982</v>
      </c>
      <c r="T25" s="122">
        <f t="shared" si="11"/>
        <v>2.2901009200000089</v>
      </c>
      <c r="U25" s="122">
        <f t="shared" si="11"/>
        <v>5.2914145599999864</v>
      </c>
      <c r="V25" s="122">
        <f t="shared" si="11"/>
        <v>7.3348954400000066</v>
      </c>
      <c r="W25" s="122">
        <f t="shared" ref="W25:Y25" si="12">SUM(W26:W27)</f>
        <v>5.4395481200000004</v>
      </c>
      <c r="X25" s="122">
        <f t="shared" si="12"/>
        <v>9.6105590799999998</v>
      </c>
      <c r="Y25" s="122">
        <f t="shared" si="12"/>
        <v>5.9502542799999842</v>
      </c>
      <c r="DA25" s="130" t="s">
        <v>2097</v>
      </c>
    </row>
    <row r="26" spans="1:105" ht="12" customHeight="1" x14ac:dyDescent="0.25">
      <c r="A26" s="97" t="s">
        <v>74</v>
      </c>
      <c r="B26" s="98">
        <v>10.691046290406085</v>
      </c>
      <c r="C26" s="98">
        <v>11.244611721667944</v>
      </c>
      <c r="D26" s="98">
        <v>15.520218915943735</v>
      </c>
      <c r="E26" s="98">
        <v>18.36775175774881</v>
      </c>
      <c r="F26" s="98">
        <v>14.4717566852632</v>
      </c>
      <c r="G26" s="98">
        <v>14.006534954600761</v>
      </c>
      <c r="H26" s="98">
        <v>13.926201945082198</v>
      </c>
      <c r="I26" s="98">
        <v>11.63655637979203</v>
      </c>
      <c r="J26" s="98">
        <v>9.789512679494818</v>
      </c>
      <c r="K26" s="98">
        <v>9.9588386882568241</v>
      </c>
      <c r="L26" s="98">
        <v>8.9586674344069319</v>
      </c>
      <c r="M26" s="98">
        <v>8.0589823844407107</v>
      </c>
      <c r="N26" s="98">
        <v>10.166173346092279</v>
      </c>
      <c r="O26" s="98">
        <v>10.676244570918797</v>
      </c>
      <c r="P26" s="98">
        <v>9.8653130650207572</v>
      </c>
      <c r="Q26" s="98">
        <v>13.354938319999984</v>
      </c>
      <c r="R26" s="98">
        <v>7.8689233599999966</v>
      </c>
      <c r="S26" s="98">
        <v>12.696073359999982</v>
      </c>
      <c r="T26" s="98">
        <v>2.2901009200000089</v>
      </c>
      <c r="U26" s="98">
        <v>5.2914145599999864</v>
      </c>
      <c r="V26" s="98">
        <v>7.3348954400000066</v>
      </c>
      <c r="W26" s="98">
        <v>5.4395481200000004</v>
      </c>
      <c r="X26" s="98">
        <v>9.6105590799999998</v>
      </c>
      <c r="Y26" s="98">
        <v>5.9502542799999842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18.883651082057742</v>
      </c>
      <c r="C39" s="122">
        <v>17.993549219620395</v>
      </c>
      <c r="D39" s="122">
        <v>16.345447832387077</v>
      </c>
      <c r="E39" s="122">
        <v>13.524649985686992</v>
      </c>
      <c r="F39" s="122">
        <v>14.182748216497481</v>
      </c>
      <c r="G39" s="122">
        <v>12.355138426310814</v>
      </c>
      <c r="H39" s="122">
        <v>9.6423153213979003</v>
      </c>
      <c r="I39" s="122">
        <v>8.142654231519959</v>
      </c>
      <c r="J39" s="122">
        <v>8.5603208766913497</v>
      </c>
      <c r="K39" s="122">
        <v>8.6342495013963152</v>
      </c>
      <c r="L39" s="122">
        <v>7.228562031213527</v>
      </c>
      <c r="M39" s="122">
        <v>6.3062413745089358</v>
      </c>
      <c r="N39" s="122">
        <v>6.3814584675112913</v>
      </c>
      <c r="O39" s="122">
        <v>6.8897214170184622</v>
      </c>
      <c r="P39" s="122">
        <v>6.2725970927713641</v>
      </c>
      <c r="Q39" s="122">
        <v>6.3336236772880135</v>
      </c>
      <c r="R39" s="122">
        <v>4.9967977037172115</v>
      </c>
      <c r="S39" s="122">
        <v>3.9078423923713239</v>
      </c>
      <c r="T39" s="122">
        <v>2.4660887206420976</v>
      </c>
      <c r="U39" s="122">
        <v>1.961520054129672</v>
      </c>
      <c r="V39" s="122">
        <v>1.7538666190181618</v>
      </c>
      <c r="W39" s="122">
        <v>1.6033145383453562</v>
      </c>
      <c r="X39" s="122">
        <v>1.3033650321307892</v>
      </c>
      <c r="Y39" s="122">
        <v>1.2268011147924194</v>
      </c>
      <c r="DA39" s="130" t="s">
        <v>2111</v>
      </c>
    </row>
    <row r="40" spans="1:105" ht="12" customHeight="1" x14ac:dyDescent="0.25">
      <c r="A40" s="97" t="s">
        <v>50</v>
      </c>
      <c r="B40" s="98">
        <v>18.883651082057742</v>
      </c>
      <c r="C40" s="98">
        <v>17.993549219620395</v>
      </c>
      <c r="D40" s="98">
        <v>16.345447832387077</v>
      </c>
      <c r="E40" s="98">
        <v>13.524649985686992</v>
      </c>
      <c r="F40" s="98">
        <v>14.182748216497481</v>
      </c>
      <c r="G40" s="98">
        <v>12.355138426310814</v>
      </c>
      <c r="H40" s="98">
        <v>9.6423153213979003</v>
      </c>
      <c r="I40" s="98">
        <v>8.142654231519959</v>
      </c>
      <c r="J40" s="98">
        <v>8.5603208766913497</v>
      </c>
      <c r="K40" s="98">
        <v>8.6342495013963152</v>
      </c>
      <c r="L40" s="98">
        <v>7.228562031213527</v>
      </c>
      <c r="M40" s="98">
        <v>6.3062413745089358</v>
      </c>
      <c r="N40" s="98">
        <v>6.3814584675112913</v>
      </c>
      <c r="O40" s="98">
        <v>6.8897214170184622</v>
      </c>
      <c r="P40" s="98">
        <v>6.2725970927713641</v>
      </c>
      <c r="Q40" s="98">
        <v>6.3336236772880135</v>
      </c>
      <c r="R40" s="98">
        <v>4.9967977037172115</v>
      </c>
      <c r="S40" s="98">
        <v>3.9078423923713239</v>
      </c>
      <c r="T40" s="98">
        <v>2.4660887206420976</v>
      </c>
      <c r="U40" s="98">
        <v>1.961520054129672</v>
      </c>
      <c r="V40" s="98">
        <v>1.7538666190181618</v>
      </c>
      <c r="W40" s="98">
        <v>1.6033145383453562</v>
      </c>
      <c r="X40" s="98">
        <v>1.3033650321307892</v>
      </c>
      <c r="Y40" s="98">
        <v>1.2268011147924194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1.829445919516441</v>
      </c>
      <c r="C43" s="117">
        <f t="shared" si="14"/>
        <v>1.721571547941273</v>
      </c>
      <c r="D43" s="117">
        <f t="shared" si="14"/>
        <v>1.5042434624413601</v>
      </c>
      <c r="E43" s="117">
        <f t="shared" si="14"/>
        <v>1.312574830584246</v>
      </c>
      <c r="F43" s="117">
        <f t="shared" si="14"/>
        <v>1.3494126592242992</v>
      </c>
      <c r="G43" s="117">
        <f t="shared" si="14"/>
        <v>1.2951410226588784</v>
      </c>
      <c r="H43" s="117">
        <f t="shared" si="14"/>
        <v>1.1919309414252703</v>
      </c>
      <c r="I43" s="117">
        <f t="shared" si="14"/>
        <v>1.1617581744277123</v>
      </c>
      <c r="J43" s="117">
        <f t="shared" si="14"/>
        <v>1.2690682180064907</v>
      </c>
      <c r="K43" s="117">
        <f t="shared" si="14"/>
        <v>1.3473336981479638</v>
      </c>
      <c r="L43" s="117">
        <f t="shared" si="14"/>
        <v>1.239945026458747</v>
      </c>
      <c r="M43" s="117">
        <f t="shared" si="14"/>
        <v>1.1585321590171067</v>
      </c>
      <c r="N43" s="117">
        <f t="shared" si="14"/>
        <v>1.1410040294951489</v>
      </c>
      <c r="O43" s="117">
        <f t="shared" si="14"/>
        <v>1.1670841344296674</v>
      </c>
      <c r="P43" s="117">
        <f t="shared" si="14"/>
        <v>1.1031610392443618</v>
      </c>
      <c r="Q43" s="117">
        <f t="shared" si="14"/>
        <v>1.0998826800829524</v>
      </c>
      <c r="R43" s="117">
        <f t="shared" ref="R43:V43" si="15">R44+R47+R49+R58</f>
        <v>1.0223943210923478</v>
      </c>
      <c r="S43" s="117">
        <f t="shared" si="15"/>
        <v>0.93755836590497155</v>
      </c>
      <c r="T43" s="117">
        <f t="shared" si="15"/>
        <v>0.29915028902463581</v>
      </c>
      <c r="U43" s="117">
        <f t="shared" si="15"/>
        <v>0.18471059071506443</v>
      </c>
      <c r="V43" s="117">
        <f t="shared" si="15"/>
        <v>0.10722759736790385</v>
      </c>
      <c r="W43" s="117">
        <f t="shared" ref="W43:Y43" si="16">W44+W47+W49+W58</f>
        <v>0.10399326110737646</v>
      </c>
      <c r="X43" s="117">
        <f t="shared" si="16"/>
        <v>0.11011200743112926</v>
      </c>
      <c r="Y43" s="117">
        <f t="shared" si="16"/>
        <v>8.7223857081969086E-2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0.68129306653077037</v>
      </c>
      <c r="C44" s="122">
        <f t="shared" si="17"/>
        <v>0.68129306653077037</v>
      </c>
      <c r="D44" s="122">
        <f t="shared" si="17"/>
        <v>0.6896040533741824</v>
      </c>
      <c r="E44" s="122">
        <f t="shared" si="17"/>
        <v>0.6896040533741824</v>
      </c>
      <c r="F44" s="122">
        <f t="shared" si="17"/>
        <v>0.68960405337418262</v>
      </c>
      <c r="G44" s="122">
        <f t="shared" si="17"/>
        <v>0.68577097224399353</v>
      </c>
      <c r="H44" s="122">
        <f t="shared" si="17"/>
        <v>0.67568153289023059</v>
      </c>
      <c r="I44" s="122">
        <f t="shared" si="17"/>
        <v>0.6649507762952851</v>
      </c>
      <c r="J44" s="122">
        <f t="shared" si="17"/>
        <v>0.67568153289023047</v>
      </c>
      <c r="K44" s="122">
        <f t="shared" si="17"/>
        <v>0.70675422869652516</v>
      </c>
      <c r="L44" s="122">
        <f t="shared" si="17"/>
        <v>0.69635607214417694</v>
      </c>
      <c r="M44" s="122">
        <f t="shared" si="17"/>
        <v>0.68529697529180589</v>
      </c>
      <c r="N44" s="122">
        <f t="shared" si="17"/>
        <v>0.69635607214417661</v>
      </c>
      <c r="O44" s="122">
        <f t="shared" si="17"/>
        <v>0.70675422869652516</v>
      </c>
      <c r="P44" s="122">
        <f t="shared" si="17"/>
        <v>0.69635607214417661</v>
      </c>
      <c r="Q44" s="122">
        <f t="shared" si="17"/>
        <v>0.71657418343336521</v>
      </c>
      <c r="R44" s="122">
        <f t="shared" ref="R44:V44" si="18">SUM(R45:R46)</f>
        <v>0.6963560721441765</v>
      </c>
      <c r="S44" s="122">
        <f t="shared" si="18"/>
        <v>0.71384976000000255</v>
      </c>
      <c r="T44" s="122">
        <f t="shared" si="18"/>
        <v>0.17526131999999703</v>
      </c>
      <c r="U44" s="122">
        <f t="shared" si="18"/>
        <v>0.12751128000000025</v>
      </c>
      <c r="V44" s="122">
        <f t="shared" si="18"/>
        <v>7.9761240000003356E-2</v>
      </c>
      <c r="W44" s="122">
        <f t="shared" ref="W44:Y44" si="19">SUM(W45:W46)</f>
        <v>8.2962360000003343E-2</v>
      </c>
      <c r="X44" s="122">
        <f t="shared" si="19"/>
        <v>9.5500080000000764E-2</v>
      </c>
      <c r="Y44" s="122">
        <f t="shared" si="19"/>
        <v>7.3358999999999966E-2</v>
      </c>
      <c r="DA44" s="130" t="s">
        <v>2115</v>
      </c>
    </row>
    <row r="45" spans="1:105" ht="12" customHeight="1" x14ac:dyDescent="0.25">
      <c r="A45" s="97" t="s">
        <v>211</v>
      </c>
      <c r="B45" s="98">
        <v>0.68129306653077037</v>
      </c>
      <c r="C45" s="98">
        <v>0.68129306653077037</v>
      </c>
      <c r="D45" s="98">
        <v>0.6896040533741824</v>
      </c>
      <c r="E45" s="98">
        <v>0.6896040533741824</v>
      </c>
      <c r="F45" s="98">
        <v>0.68960405337418262</v>
      </c>
      <c r="G45" s="98">
        <v>0.68577097224399353</v>
      </c>
      <c r="H45" s="98">
        <v>0.67568153289023059</v>
      </c>
      <c r="I45" s="98">
        <v>0.6649507762952851</v>
      </c>
      <c r="J45" s="98">
        <v>0.67568153289023047</v>
      </c>
      <c r="K45" s="98">
        <v>0.70675422869652516</v>
      </c>
      <c r="L45" s="98">
        <v>0.69635607214417694</v>
      </c>
      <c r="M45" s="98">
        <v>0.68529697529180589</v>
      </c>
      <c r="N45" s="98">
        <v>0.69635607214417661</v>
      </c>
      <c r="O45" s="98">
        <v>0.70675422869652516</v>
      </c>
      <c r="P45" s="98">
        <v>0.69635607214417661</v>
      </c>
      <c r="Q45" s="98">
        <v>0.71657418343336521</v>
      </c>
      <c r="R45" s="98">
        <v>0.6963560721441765</v>
      </c>
      <c r="S45" s="98">
        <v>0.71384976000000255</v>
      </c>
      <c r="T45" s="98">
        <v>0.17526131999999703</v>
      </c>
      <c r="U45" s="98">
        <v>0.12751128000000025</v>
      </c>
      <c r="V45" s="98">
        <v>7.9761240000003356E-2</v>
      </c>
      <c r="W45" s="98">
        <v>8.2962360000003343E-2</v>
      </c>
      <c r="X45" s="98">
        <v>9.5500080000000764E-2</v>
      </c>
      <c r="Y45" s="98">
        <v>7.3358999999999966E-2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1.1481528529856706</v>
      </c>
      <c r="C58" s="122">
        <v>1.0402784814105026</v>
      </c>
      <c r="D58" s="122">
        <v>0.8146394090671778</v>
      </c>
      <c r="E58" s="122">
        <v>0.62297077721006344</v>
      </c>
      <c r="F58" s="122">
        <v>0.65980860585011647</v>
      </c>
      <c r="G58" s="122">
        <v>0.60937005041488479</v>
      </c>
      <c r="H58" s="122">
        <v>0.51624940853503964</v>
      </c>
      <c r="I58" s="122">
        <v>0.49680739813242725</v>
      </c>
      <c r="J58" s="122">
        <v>0.59338668511626025</v>
      </c>
      <c r="K58" s="122">
        <v>0.64057946945143873</v>
      </c>
      <c r="L58" s="122">
        <v>0.54358895431457011</v>
      </c>
      <c r="M58" s="122">
        <v>0.47323518372530088</v>
      </c>
      <c r="N58" s="122">
        <v>0.44464795735097223</v>
      </c>
      <c r="O58" s="122">
        <v>0.46032990573314225</v>
      </c>
      <c r="P58" s="122">
        <v>0.40680496710018527</v>
      </c>
      <c r="Q58" s="122">
        <v>0.38330849664958722</v>
      </c>
      <c r="R58" s="122">
        <v>0.32603824894817135</v>
      </c>
      <c r="S58" s="122">
        <v>0.22370860590496905</v>
      </c>
      <c r="T58" s="122">
        <v>0.12388896902463879</v>
      </c>
      <c r="U58" s="122">
        <v>5.7199310715064178E-2</v>
      </c>
      <c r="V58" s="122">
        <v>2.7466357367900502E-2</v>
      </c>
      <c r="W58" s="122">
        <v>2.1030901107373112E-2</v>
      </c>
      <c r="X58" s="122">
        <v>1.4611927431128491E-2</v>
      </c>
      <c r="Y58" s="122">
        <v>1.3864857081969113E-2</v>
      </c>
      <c r="DA58" s="130" t="s">
        <v>2129</v>
      </c>
    </row>
    <row r="59" spans="1:105" ht="12" customHeight="1" x14ac:dyDescent="0.25">
      <c r="A59" s="97" t="s">
        <v>50</v>
      </c>
      <c r="B59" s="98">
        <v>1.1481528529856706</v>
      </c>
      <c r="C59" s="98">
        <v>1.0402784814105026</v>
      </c>
      <c r="D59" s="98">
        <v>0.8146394090671778</v>
      </c>
      <c r="E59" s="98">
        <v>0.62297077721006344</v>
      </c>
      <c r="F59" s="98">
        <v>0.65980860585011647</v>
      </c>
      <c r="G59" s="98">
        <v>0.60937005041488479</v>
      </c>
      <c r="H59" s="98">
        <v>0.51624940853503964</v>
      </c>
      <c r="I59" s="98">
        <v>0.49680739813242725</v>
      </c>
      <c r="J59" s="98">
        <v>0.59338668511626025</v>
      </c>
      <c r="K59" s="98">
        <v>0.64057946945143873</v>
      </c>
      <c r="L59" s="98">
        <v>0.54358895431457011</v>
      </c>
      <c r="M59" s="98">
        <v>0.47323518372530088</v>
      </c>
      <c r="N59" s="98">
        <v>0.44464795735097223</v>
      </c>
      <c r="O59" s="98">
        <v>0.46032990573314225</v>
      </c>
      <c r="P59" s="98">
        <v>0.40680496710018527</v>
      </c>
      <c r="Q59" s="98">
        <v>0.38330849664958722</v>
      </c>
      <c r="R59" s="98">
        <v>0.32603824894817135</v>
      </c>
      <c r="S59" s="98">
        <v>0.22370860590496905</v>
      </c>
      <c r="T59" s="98">
        <v>0.12388896902463879</v>
      </c>
      <c r="U59" s="98">
        <v>5.7199310715064178E-2</v>
      </c>
      <c r="V59" s="98">
        <v>2.7466357367900502E-2</v>
      </c>
      <c r="W59" s="98">
        <v>2.1030901107373112E-2</v>
      </c>
      <c r="X59" s="98">
        <v>1.4611927431128491E-2</v>
      </c>
      <c r="Y59" s="98">
        <v>1.3864857081969113E-2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2133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2138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2147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1.3736141626231033</v>
      </c>
      <c r="M81" s="117">
        <f t="shared" si="28"/>
        <v>1.7230422289650815</v>
      </c>
      <c r="N81" s="117">
        <f t="shared" si="28"/>
        <v>2.1103165923513942</v>
      </c>
      <c r="O81" s="117">
        <f t="shared" si="28"/>
        <v>2.3343154221843441</v>
      </c>
      <c r="P81" s="117">
        <f t="shared" si="28"/>
        <v>2.3245192379872779</v>
      </c>
      <c r="Q81" s="117">
        <f t="shared" si="28"/>
        <v>2.4046673623742945</v>
      </c>
      <c r="R81" s="117">
        <f t="shared" ref="R81:V81" si="29">R82+R85+R87+R100</f>
        <v>2.421895653527137</v>
      </c>
      <c r="S81" s="117">
        <f t="shared" si="29"/>
        <v>2.3299348742418711</v>
      </c>
      <c r="T81" s="117">
        <f t="shared" si="29"/>
        <v>2.3802129909395773</v>
      </c>
      <c r="U81" s="117">
        <f t="shared" si="29"/>
        <v>2.1414352806122796</v>
      </c>
      <c r="V81" s="117">
        <f t="shared" si="29"/>
        <v>1.8681631963397236</v>
      </c>
      <c r="W81" s="117">
        <f t="shared" ref="W81:Y81" si="30">W82+W85+W87+W100</f>
        <v>1.5586859672664506</v>
      </c>
      <c r="X81" s="117">
        <f t="shared" si="30"/>
        <v>0.94635421567059741</v>
      </c>
      <c r="Y81" s="117">
        <f t="shared" si="30"/>
        <v>0.77511820955748278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1.3736141626231033</v>
      </c>
      <c r="M100" s="122">
        <v>1.7230422289650815</v>
      </c>
      <c r="N100" s="122">
        <v>2.1103165923513942</v>
      </c>
      <c r="O100" s="122">
        <v>2.3343154221843441</v>
      </c>
      <c r="P100" s="122">
        <v>2.3245192379872779</v>
      </c>
      <c r="Q100" s="122">
        <v>2.4046673623742945</v>
      </c>
      <c r="R100" s="122">
        <v>2.421895653527137</v>
      </c>
      <c r="S100" s="122">
        <v>2.3299348742418711</v>
      </c>
      <c r="T100" s="122">
        <v>2.3802129909395773</v>
      </c>
      <c r="U100" s="122">
        <v>2.1414352806122796</v>
      </c>
      <c r="V100" s="122">
        <v>1.8681631963397236</v>
      </c>
      <c r="W100" s="122">
        <v>1.5586859672664506</v>
      </c>
      <c r="X100" s="122">
        <v>0.94635421567059741</v>
      </c>
      <c r="Y100" s="122">
        <v>0.77511820955748278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1.3736141626231033</v>
      </c>
      <c r="M102" s="98">
        <v>1.7230422289650815</v>
      </c>
      <c r="N102" s="98">
        <v>2.1103165923513942</v>
      </c>
      <c r="O102" s="98">
        <v>2.3343154221843441</v>
      </c>
      <c r="P102" s="98">
        <v>2.3245192379872779</v>
      </c>
      <c r="Q102" s="98">
        <v>2.4046673623742945</v>
      </c>
      <c r="R102" s="98">
        <v>2.421895653527137</v>
      </c>
      <c r="S102" s="98">
        <v>2.3299348742418711</v>
      </c>
      <c r="T102" s="98">
        <v>2.3802129909395773</v>
      </c>
      <c r="U102" s="98">
        <v>2.1414352806122796</v>
      </c>
      <c r="V102" s="98">
        <v>1.8681631963397236</v>
      </c>
      <c r="W102" s="98">
        <v>1.5586859672664506</v>
      </c>
      <c r="X102" s="98">
        <v>0.94635421567059741</v>
      </c>
      <c r="Y102" s="98">
        <v>0.77511820955748278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6.5798394074896356</v>
      </c>
      <c r="C143" s="117">
        <f t="shared" si="49"/>
        <v>7.0214610923752288</v>
      </c>
      <c r="D143" s="117">
        <f t="shared" si="49"/>
        <v>7.1277359323837555</v>
      </c>
      <c r="E143" s="117">
        <f t="shared" si="49"/>
        <v>7.4285413773175533</v>
      </c>
      <c r="F143" s="117">
        <f t="shared" si="49"/>
        <v>10.088784287811274</v>
      </c>
      <c r="G143" s="117">
        <f t="shared" si="49"/>
        <v>11.114855621734868</v>
      </c>
      <c r="H143" s="117">
        <f t="shared" si="49"/>
        <v>11.108903243196924</v>
      </c>
      <c r="I143" s="117">
        <f t="shared" si="49"/>
        <v>11.981196983802608</v>
      </c>
      <c r="J143" s="117">
        <f t="shared" si="49"/>
        <v>15.608161056545512</v>
      </c>
      <c r="K143" s="117">
        <f t="shared" si="49"/>
        <v>18.136710557197024</v>
      </c>
      <c r="L143" s="117">
        <f t="shared" si="49"/>
        <v>16.864277860073905</v>
      </c>
      <c r="M143" s="117">
        <f t="shared" si="49"/>
        <v>15.979257038217318</v>
      </c>
      <c r="N143" s="117">
        <f t="shared" si="49"/>
        <v>16.689326924406348</v>
      </c>
      <c r="O143" s="117">
        <f t="shared" si="49"/>
        <v>18.312084014833509</v>
      </c>
      <c r="P143" s="117">
        <f t="shared" si="49"/>
        <v>17.213195942890742</v>
      </c>
      <c r="Q143" s="117">
        <f t="shared" si="49"/>
        <v>19.032191038334933</v>
      </c>
      <c r="R143" s="117">
        <f t="shared" ref="R143:V143" si="50">R144+R146+R148+R157</f>
        <v>19.23819088836736</v>
      </c>
      <c r="S143" s="117">
        <f t="shared" si="50"/>
        <v>19.329084728256014</v>
      </c>
      <c r="T143" s="117">
        <f t="shared" si="50"/>
        <v>20.496898075725166</v>
      </c>
      <c r="U143" s="117">
        <f t="shared" si="50"/>
        <v>20.125137213547411</v>
      </c>
      <c r="V143" s="117">
        <f t="shared" si="50"/>
        <v>20.351575299319045</v>
      </c>
      <c r="W143" s="117">
        <f t="shared" ref="W143:Y143" si="51">W144+W146+W148+W157</f>
        <v>19.350829750312158</v>
      </c>
      <c r="X143" s="117">
        <f t="shared" si="51"/>
        <v>15.45208273054711</v>
      </c>
      <c r="Y143" s="117">
        <f t="shared" si="51"/>
        <v>15.855129573572814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6.5798394074896356</v>
      </c>
      <c r="C157" s="122">
        <v>7.0214610923752288</v>
      </c>
      <c r="D157" s="122">
        <v>7.1277359323837555</v>
      </c>
      <c r="E157" s="122">
        <v>7.4285413773175533</v>
      </c>
      <c r="F157" s="122">
        <v>10.088784287811274</v>
      </c>
      <c r="G157" s="122">
        <v>11.114855621734868</v>
      </c>
      <c r="H157" s="122">
        <v>11.108903243196924</v>
      </c>
      <c r="I157" s="122">
        <v>11.981196983802608</v>
      </c>
      <c r="J157" s="122">
        <v>15.608161056545512</v>
      </c>
      <c r="K157" s="122">
        <v>18.136710557197024</v>
      </c>
      <c r="L157" s="122">
        <v>16.864277860073905</v>
      </c>
      <c r="M157" s="122">
        <v>15.979257038217318</v>
      </c>
      <c r="N157" s="122">
        <v>16.689326924406348</v>
      </c>
      <c r="O157" s="122">
        <v>18.312084014833509</v>
      </c>
      <c r="P157" s="122">
        <v>17.213195942890742</v>
      </c>
      <c r="Q157" s="122">
        <v>19.032191038334933</v>
      </c>
      <c r="R157" s="122">
        <v>19.23819088836736</v>
      </c>
      <c r="S157" s="122">
        <v>19.329084728256014</v>
      </c>
      <c r="T157" s="122">
        <v>20.496898075725166</v>
      </c>
      <c r="U157" s="122">
        <v>20.125137213547411</v>
      </c>
      <c r="V157" s="122">
        <v>20.351575299319045</v>
      </c>
      <c r="W157" s="122">
        <v>19.350829750312158</v>
      </c>
      <c r="X157" s="122">
        <v>15.45208273054711</v>
      </c>
      <c r="Y157" s="122">
        <v>15.855129573572814</v>
      </c>
      <c r="DA157" s="130" t="s">
        <v>2223</v>
      </c>
    </row>
    <row r="158" spans="1:105" ht="12" customHeight="1" x14ac:dyDescent="0.25">
      <c r="A158" s="97" t="s">
        <v>50</v>
      </c>
      <c r="B158" s="98">
        <v>6.5798394074896356</v>
      </c>
      <c r="C158" s="98">
        <v>7.0214610923752288</v>
      </c>
      <c r="D158" s="98">
        <v>7.1277359323837555</v>
      </c>
      <c r="E158" s="98">
        <v>7.4285413773175533</v>
      </c>
      <c r="F158" s="98">
        <v>10.088784287811274</v>
      </c>
      <c r="G158" s="98">
        <v>11.114855621734868</v>
      </c>
      <c r="H158" s="98">
        <v>11.108903243196924</v>
      </c>
      <c r="I158" s="98">
        <v>11.981196983802608</v>
      </c>
      <c r="J158" s="98">
        <v>15.608161056545512</v>
      </c>
      <c r="K158" s="98">
        <v>18.136710557197024</v>
      </c>
      <c r="L158" s="98">
        <v>16.864277860073905</v>
      </c>
      <c r="M158" s="98">
        <v>15.979257038217318</v>
      </c>
      <c r="N158" s="98">
        <v>16.689326924406348</v>
      </c>
      <c r="O158" s="98">
        <v>18.312084014833509</v>
      </c>
      <c r="P158" s="98">
        <v>17.213195942890742</v>
      </c>
      <c r="Q158" s="98">
        <v>19.032191038334933</v>
      </c>
      <c r="R158" s="98">
        <v>19.23819088836736</v>
      </c>
      <c r="S158" s="98">
        <v>19.329084728256014</v>
      </c>
      <c r="T158" s="98">
        <v>20.496898075725166</v>
      </c>
      <c r="U158" s="98">
        <v>20.125137213547411</v>
      </c>
      <c r="V158" s="98">
        <v>20.351575299319045</v>
      </c>
      <c r="W158" s="98">
        <v>19.350829750312158</v>
      </c>
      <c r="X158" s="98">
        <v>15.45208273054711</v>
      </c>
      <c r="Y158" s="98">
        <v>15.855129573572814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2.0242228658099743</v>
      </c>
      <c r="C161" s="117">
        <f t="shared" si="54"/>
        <v>2.027011983675044</v>
      </c>
      <c r="D161" s="117">
        <f t="shared" si="54"/>
        <v>1.9768258242952772</v>
      </c>
      <c r="E161" s="117">
        <f t="shared" si="54"/>
        <v>1.8409540161136004</v>
      </c>
      <c r="F161" s="117">
        <f t="shared" si="54"/>
        <v>2.3817701186549303</v>
      </c>
      <c r="G161" s="117">
        <f t="shared" si="54"/>
        <v>2.5505261869386371</v>
      </c>
      <c r="H161" s="117">
        <f t="shared" si="54"/>
        <v>2.5401048417879188</v>
      </c>
      <c r="I161" s="117">
        <f t="shared" si="54"/>
        <v>2.5739092867529654</v>
      </c>
      <c r="J161" s="117">
        <f t="shared" si="54"/>
        <v>3.1823934621520569</v>
      </c>
      <c r="K161" s="117">
        <f t="shared" si="54"/>
        <v>3.2660470236984032</v>
      </c>
      <c r="L161" s="117">
        <f t="shared" si="54"/>
        <v>2.7650643173680356</v>
      </c>
      <c r="M161" s="117">
        <f t="shared" si="54"/>
        <v>2.2903660701426878</v>
      </c>
      <c r="N161" s="117">
        <f t="shared" si="54"/>
        <v>1.9418514722877596</v>
      </c>
      <c r="O161" s="117">
        <f t="shared" si="54"/>
        <v>1.9637299093118363</v>
      </c>
      <c r="P161" s="117">
        <f t="shared" si="54"/>
        <v>1.6513444542298041</v>
      </c>
      <c r="Q161" s="117">
        <f t="shared" si="54"/>
        <v>2.0303468253531975</v>
      </c>
      <c r="R161" s="117">
        <f t="shared" ref="R161:V161" si="55">R162+R164+R166+R175</f>
        <v>2.8819289054401067</v>
      </c>
      <c r="S161" s="117">
        <f t="shared" si="55"/>
        <v>4.2310211992258093</v>
      </c>
      <c r="T161" s="117">
        <f t="shared" si="55"/>
        <v>5.0508476436686491</v>
      </c>
      <c r="U161" s="117">
        <f t="shared" si="55"/>
        <v>4.9700135409955788</v>
      </c>
      <c r="V161" s="117">
        <f t="shared" si="55"/>
        <v>5.3558249279552399</v>
      </c>
      <c r="W161" s="117">
        <f t="shared" ref="W161:Y161" si="56">W162+W164+W166+W175</f>
        <v>5.7693914429686446</v>
      </c>
      <c r="X161" s="117">
        <f t="shared" si="56"/>
        <v>4.781638694220316</v>
      </c>
      <c r="Y161" s="117">
        <f t="shared" si="56"/>
        <v>5.6285358449952474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2.0242228658099743</v>
      </c>
      <c r="C175" s="122">
        <v>2.027011983675044</v>
      </c>
      <c r="D175" s="122">
        <v>1.9768258242952772</v>
      </c>
      <c r="E175" s="122">
        <v>1.8409540161136004</v>
      </c>
      <c r="F175" s="122">
        <v>2.3817701186549303</v>
      </c>
      <c r="G175" s="122">
        <v>2.5505261869386371</v>
      </c>
      <c r="H175" s="122">
        <v>2.5401048417879188</v>
      </c>
      <c r="I175" s="122">
        <v>2.5739092867529654</v>
      </c>
      <c r="J175" s="122">
        <v>3.1823934621520569</v>
      </c>
      <c r="K175" s="122">
        <v>3.2660470236984032</v>
      </c>
      <c r="L175" s="122">
        <v>2.7650643173680356</v>
      </c>
      <c r="M175" s="122">
        <v>2.2903660701426878</v>
      </c>
      <c r="N175" s="122">
        <v>1.9418514722877596</v>
      </c>
      <c r="O175" s="122">
        <v>1.9637299093118363</v>
      </c>
      <c r="P175" s="122">
        <v>1.6513444542298041</v>
      </c>
      <c r="Q175" s="122">
        <v>2.0303468253531975</v>
      </c>
      <c r="R175" s="122">
        <v>2.8819289054401067</v>
      </c>
      <c r="S175" s="122">
        <v>4.2310211992258093</v>
      </c>
      <c r="T175" s="122">
        <v>5.0508476436686491</v>
      </c>
      <c r="U175" s="122">
        <v>4.9700135409955788</v>
      </c>
      <c r="V175" s="122">
        <v>5.3558249279552399</v>
      </c>
      <c r="W175" s="122">
        <v>5.7693914429686446</v>
      </c>
      <c r="X175" s="122">
        <v>4.781638694220316</v>
      </c>
      <c r="Y175" s="122">
        <v>5.6285358449952474</v>
      </c>
      <c r="DA175" s="130" t="s">
        <v>2240</v>
      </c>
    </row>
    <row r="176" spans="1:105" ht="12" customHeight="1" x14ac:dyDescent="0.25">
      <c r="A176" s="97" t="s">
        <v>50</v>
      </c>
      <c r="B176" s="98">
        <v>2.0242228658099743</v>
      </c>
      <c r="C176" s="98">
        <v>2.027011983675044</v>
      </c>
      <c r="D176" s="98">
        <v>1.9768258242952772</v>
      </c>
      <c r="E176" s="98">
        <v>1.8409540161136004</v>
      </c>
      <c r="F176" s="98">
        <v>2.3817701186549303</v>
      </c>
      <c r="G176" s="98">
        <v>2.5505261869386371</v>
      </c>
      <c r="H176" s="98">
        <v>2.5401048417879188</v>
      </c>
      <c r="I176" s="98">
        <v>2.5739092867529654</v>
      </c>
      <c r="J176" s="98">
        <v>3.1823934621520569</v>
      </c>
      <c r="K176" s="98">
        <v>3.2660470236984032</v>
      </c>
      <c r="L176" s="98">
        <v>2.7650643173680356</v>
      </c>
      <c r="M176" s="98">
        <v>2.2903660701426878</v>
      </c>
      <c r="N176" s="98">
        <v>1.9418514722877596</v>
      </c>
      <c r="O176" s="98">
        <v>1.9637299093118363</v>
      </c>
      <c r="P176" s="98">
        <v>1.6513444542298041</v>
      </c>
      <c r="Q176" s="98">
        <v>2.0303468253531975</v>
      </c>
      <c r="R176" s="98">
        <v>2.8819289054401067</v>
      </c>
      <c r="S176" s="98">
        <v>4.2310211992258093</v>
      </c>
      <c r="T176" s="98">
        <v>5.0508476436686491</v>
      </c>
      <c r="U176" s="98">
        <v>4.9700135409955788</v>
      </c>
      <c r="V176" s="98">
        <v>5.3558249279552399</v>
      </c>
      <c r="W176" s="98">
        <v>5.7693914429686446</v>
      </c>
      <c r="X176" s="98">
        <v>4.781638694220316</v>
      </c>
      <c r="Y176" s="98">
        <v>5.6285358449952474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3349.8309914971669</v>
      </c>
      <c r="C24" s="117">
        <f t="shared" si="7"/>
        <v>3131.8710249564592</v>
      </c>
      <c r="D24" s="117">
        <f t="shared" si="7"/>
        <v>3583.2280938322101</v>
      </c>
      <c r="E24" s="117">
        <f t="shared" si="7"/>
        <v>3871.4759825834276</v>
      </c>
      <c r="F24" s="117">
        <f t="shared" si="7"/>
        <v>3946.23769172629</v>
      </c>
      <c r="G24" s="117">
        <f t="shared" si="7"/>
        <v>3999.8134063587722</v>
      </c>
      <c r="H24" s="117">
        <f t="shared" si="7"/>
        <v>4086.2026137562552</v>
      </c>
      <c r="I24" s="117">
        <f t="shared" si="7"/>
        <v>3896.313389351868</v>
      </c>
      <c r="J24" s="117">
        <f t="shared" si="7"/>
        <v>3838.0595749086583</v>
      </c>
      <c r="K24" s="117">
        <f t="shared" si="7"/>
        <v>3375.2756381856761</v>
      </c>
      <c r="L24" s="117">
        <f t="shared" si="7"/>
        <v>3639.1402654700764</v>
      </c>
      <c r="M24" s="117">
        <f t="shared" si="7"/>
        <v>3555.2908122156919</v>
      </c>
      <c r="N24" s="117">
        <f t="shared" si="7"/>
        <v>3701.3474394942914</v>
      </c>
      <c r="O24" s="117">
        <f t="shared" si="7"/>
        <v>3868.738016200115</v>
      </c>
      <c r="P24" s="117">
        <f t="shared" si="7"/>
        <v>3760.1766787207762</v>
      </c>
      <c r="Q24" s="117">
        <f t="shared" si="7"/>
        <v>4361.8667152462476</v>
      </c>
      <c r="R24" s="117">
        <f t="shared" ref="R24:V24" si="8">R25+R28+R30+R39</f>
        <v>3895.689182303473</v>
      </c>
      <c r="S24" s="117">
        <f t="shared" si="8"/>
        <v>5069.4959278603401</v>
      </c>
      <c r="T24" s="117">
        <f t="shared" si="8"/>
        <v>3693.7526398965119</v>
      </c>
      <c r="U24" s="117">
        <f t="shared" si="8"/>
        <v>4685.2752302280251</v>
      </c>
      <c r="V24" s="117">
        <f t="shared" si="8"/>
        <v>5111.282787630068</v>
      </c>
      <c r="W24" s="117">
        <f t="shared" ref="W24:Y24" si="9">W25+W28+W30+W39</f>
        <v>4158.6904447448705</v>
      </c>
      <c r="X24" s="117">
        <f t="shared" si="9"/>
        <v>5571.2486197146254</v>
      </c>
      <c r="Y24" s="117">
        <f t="shared" si="9"/>
        <v>4365.2611266189833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534.51566503202957</v>
      </c>
      <c r="C25" s="122">
        <f t="shared" si="10"/>
        <v>573.66927761984834</v>
      </c>
      <c r="D25" s="122">
        <f t="shared" si="10"/>
        <v>813.68231149707208</v>
      </c>
      <c r="E25" s="122">
        <f t="shared" si="10"/>
        <v>1038.6002218070269</v>
      </c>
      <c r="F25" s="122">
        <f t="shared" si="10"/>
        <v>904.24165353317937</v>
      </c>
      <c r="G25" s="122">
        <f t="shared" si="10"/>
        <v>964.09903083249674</v>
      </c>
      <c r="H25" s="122">
        <f t="shared" si="10"/>
        <v>1070.9928011657339</v>
      </c>
      <c r="I25" s="122">
        <f t="shared" si="10"/>
        <v>1001.1266854668153</v>
      </c>
      <c r="J25" s="122">
        <f t="shared" si="10"/>
        <v>940.46515068680412</v>
      </c>
      <c r="K25" s="122">
        <f t="shared" si="10"/>
        <v>1028.8845035970396</v>
      </c>
      <c r="L25" s="122">
        <f t="shared" si="10"/>
        <v>1046.4904428493892</v>
      </c>
      <c r="M25" s="122">
        <f t="shared" si="10"/>
        <v>994.92581906363102</v>
      </c>
      <c r="N25" s="122">
        <f t="shared" si="10"/>
        <v>1252.3816932085065</v>
      </c>
      <c r="O25" s="122">
        <f t="shared" si="10"/>
        <v>1286.0296713325804</v>
      </c>
      <c r="P25" s="122">
        <f t="shared" si="10"/>
        <v>1199.0295149410622</v>
      </c>
      <c r="Q25" s="122">
        <f t="shared" si="10"/>
        <v>1676.2348261651923</v>
      </c>
      <c r="R25" s="122">
        <f t="shared" ref="R25:V25" si="11">SUM(R26:R27)</f>
        <v>1186.7010198717953</v>
      </c>
      <c r="S25" s="122">
        <f t="shared" si="11"/>
        <v>2331.1089793233441</v>
      </c>
      <c r="T25" s="122">
        <f t="shared" si="11"/>
        <v>662.34607568529736</v>
      </c>
      <c r="U25" s="122">
        <f t="shared" si="11"/>
        <v>1751.4581432944763</v>
      </c>
      <c r="V25" s="122">
        <f t="shared" si="11"/>
        <v>2487.6170703971143</v>
      </c>
      <c r="W25" s="122">
        <f t="shared" ref="W25:Y25" si="12">SUM(W26:W27)</f>
        <v>1914.0820472653102</v>
      </c>
      <c r="X25" s="122">
        <f t="shared" si="12"/>
        <v>3298.9464961884655</v>
      </c>
      <c r="Y25" s="122">
        <f t="shared" si="12"/>
        <v>2242.7824364742582</v>
      </c>
      <c r="DA25" s="130" t="s">
        <v>2265</v>
      </c>
    </row>
    <row r="26" spans="1:105" ht="12" customHeight="1" x14ac:dyDescent="0.25">
      <c r="A26" s="97" t="s">
        <v>74</v>
      </c>
      <c r="B26" s="98">
        <v>529.96359925787704</v>
      </c>
      <c r="C26" s="98">
        <v>569.23693645308128</v>
      </c>
      <c r="D26" s="98">
        <v>806.55001020457064</v>
      </c>
      <c r="E26" s="98">
        <v>1030.9076855438343</v>
      </c>
      <c r="F26" s="98">
        <v>895.86050722048071</v>
      </c>
      <c r="G26" s="98">
        <v>955.17383903632151</v>
      </c>
      <c r="H26" s="98">
        <v>1061.735962031637</v>
      </c>
      <c r="I26" s="98">
        <v>992.67995299214886</v>
      </c>
      <c r="J26" s="98">
        <v>932.17172512740967</v>
      </c>
      <c r="K26" s="98">
        <v>1019.7393743808377</v>
      </c>
      <c r="L26" s="98">
        <v>1036.4431370924287</v>
      </c>
      <c r="M26" s="98">
        <v>985.31131318763164</v>
      </c>
      <c r="N26" s="98">
        <v>1242.9072233054474</v>
      </c>
      <c r="O26" s="98">
        <v>1273.472809587817</v>
      </c>
      <c r="P26" s="98">
        <v>1187.4909282930432</v>
      </c>
      <c r="Q26" s="98">
        <v>1659.7281036894815</v>
      </c>
      <c r="R26" s="98">
        <v>1175.0091395965003</v>
      </c>
      <c r="S26" s="98">
        <v>2308.0918622525028</v>
      </c>
      <c r="T26" s="98">
        <v>648.24102652034992</v>
      </c>
      <c r="U26" s="98">
        <v>1724.1878443950934</v>
      </c>
      <c r="V26" s="98">
        <v>2456.7873054519955</v>
      </c>
      <c r="W26" s="98">
        <v>1889.0729637810734</v>
      </c>
      <c r="X26" s="98">
        <v>3266.2274719713155</v>
      </c>
      <c r="Y26" s="98">
        <v>2220.4044342723605</v>
      </c>
      <c r="DA26" s="63" t="s">
        <v>2266</v>
      </c>
    </row>
    <row r="27" spans="1:105" ht="12" customHeight="1" x14ac:dyDescent="0.25">
      <c r="A27" s="97" t="s">
        <v>53</v>
      </c>
      <c r="B27" s="98">
        <v>4.5520657741525774</v>
      </c>
      <c r="C27" s="98">
        <v>4.4323411667670776</v>
      </c>
      <c r="D27" s="98">
        <v>7.1323012925014266</v>
      </c>
      <c r="E27" s="98">
        <v>7.6925362631925829</v>
      </c>
      <c r="F27" s="98">
        <v>8.3811463126986503</v>
      </c>
      <c r="G27" s="98">
        <v>8.9251917961752181</v>
      </c>
      <c r="H27" s="98">
        <v>9.2568391340969232</v>
      </c>
      <c r="I27" s="98">
        <v>8.4467324746664065</v>
      </c>
      <c r="J27" s="98">
        <v>8.2934255593944641</v>
      </c>
      <c r="K27" s="98">
        <v>9.1451292162019246</v>
      </c>
      <c r="L27" s="98">
        <v>10.047305756960363</v>
      </c>
      <c r="M27" s="98">
        <v>9.6145058759994395</v>
      </c>
      <c r="N27" s="98">
        <v>9.4744699030591608</v>
      </c>
      <c r="O27" s="98">
        <v>12.556861744763378</v>
      </c>
      <c r="P27" s="98">
        <v>11.538586648018871</v>
      </c>
      <c r="Q27" s="98">
        <v>16.506722475710795</v>
      </c>
      <c r="R27" s="98">
        <v>11.691880275295054</v>
      </c>
      <c r="S27" s="98">
        <v>23.017117070841174</v>
      </c>
      <c r="T27" s="98">
        <v>14.105049164947424</v>
      </c>
      <c r="U27" s="98">
        <v>27.270298899382812</v>
      </c>
      <c r="V27" s="98">
        <v>30.829764945118818</v>
      </c>
      <c r="W27" s="98">
        <v>25.009083484236747</v>
      </c>
      <c r="X27" s="98">
        <v>32.719024217150221</v>
      </c>
      <c r="Y27" s="98">
        <v>22.378002201897697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228.65915430844984</v>
      </c>
      <c r="C28" s="122">
        <f t="shared" si="13"/>
        <v>310.52022736295248</v>
      </c>
      <c r="D28" s="122">
        <f t="shared" si="13"/>
        <v>268.02829308144214</v>
      </c>
      <c r="E28" s="122">
        <f t="shared" si="13"/>
        <v>442.36494677259878</v>
      </c>
      <c r="F28" s="122">
        <f t="shared" si="13"/>
        <v>245.55110719710061</v>
      </c>
      <c r="G28" s="122">
        <f t="shared" si="13"/>
        <v>240.94068253186953</v>
      </c>
      <c r="H28" s="122">
        <f t="shared" si="13"/>
        <v>313.26744602835328</v>
      </c>
      <c r="I28" s="122">
        <f t="shared" si="13"/>
        <v>306.89210883140646</v>
      </c>
      <c r="J28" s="122">
        <f t="shared" si="13"/>
        <v>235.83002624140445</v>
      </c>
      <c r="K28" s="122">
        <f t="shared" si="13"/>
        <v>194.61440653915551</v>
      </c>
      <c r="L28" s="122">
        <f t="shared" si="13"/>
        <v>166.73323941590149</v>
      </c>
      <c r="M28" s="122">
        <f t="shared" si="13"/>
        <v>215.51924749375408</v>
      </c>
      <c r="N28" s="122">
        <f t="shared" si="13"/>
        <v>413.93366009418133</v>
      </c>
      <c r="O28" s="122">
        <f t="shared" si="13"/>
        <v>318.66602230360354</v>
      </c>
      <c r="P28" s="122">
        <f t="shared" si="13"/>
        <v>383.36740969601743</v>
      </c>
      <c r="Q28" s="122">
        <f t="shared" si="13"/>
        <v>377.40998614896671</v>
      </c>
      <c r="R28" s="122">
        <f t="shared" si="13"/>
        <v>405.99026278959258</v>
      </c>
      <c r="S28" s="122">
        <f t="shared" si="13"/>
        <v>562.20768010617644</v>
      </c>
      <c r="T28" s="122">
        <f t="shared" si="13"/>
        <v>519.44657236797195</v>
      </c>
      <c r="U28" s="122">
        <f t="shared" si="13"/>
        <v>470.65858922991151</v>
      </c>
      <c r="V28" s="122">
        <f t="shared" si="13"/>
        <v>327.47936051658627</v>
      </c>
      <c r="W28" s="122">
        <f t="shared" si="13"/>
        <v>224.88638687879373</v>
      </c>
      <c r="X28" s="122">
        <f t="shared" si="13"/>
        <v>131.94751299621407</v>
      </c>
      <c r="Y28" s="122">
        <f t="shared" si="13"/>
        <v>127.62291523887238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228.65915430844984</v>
      </c>
      <c r="C29" s="98">
        <f>IF(RES_hhdet_fec!C29=0,0,RES_hhdet_fec!C29*1000*11630/RES_hhdet_num!C24)</f>
        <v>310.52022736295248</v>
      </c>
      <c r="D29" s="98">
        <f>IF(RES_hhdet_fec!D29=0,0,RES_hhdet_fec!D29*1000*11630/RES_hhdet_num!D24)</f>
        <v>268.02829308144214</v>
      </c>
      <c r="E29" s="98">
        <f>IF(RES_hhdet_fec!E29=0,0,RES_hhdet_fec!E29*1000*11630/RES_hhdet_num!E24)</f>
        <v>442.36494677259878</v>
      </c>
      <c r="F29" s="98">
        <f>IF(RES_hhdet_fec!F29=0,0,RES_hhdet_fec!F29*1000*11630/RES_hhdet_num!F24)</f>
        <v>245.55110719710061</v>
      </c>
      <c r="G29" s="98">
        <f>IF(RES_hhdet_fec!G29=0,0,RES_hhdet_fec!G29*1000*11630/RES_hhdet_num!G24)</f>
        <v>240.94068253186953</v>
      </c>
      <c r="H29" s="98">
        <f>IF(RES_hhdet_fec!H29=0,0,RES_hhdet_fec!H29*1000*11630/RES_hhdet_num!H24)</f>
        <v>313.26744602835328</v>
      </c>
      <c r="I29" s="98">
        <f>IF(RES_hhdet_fec!I29=0,0,RES_hhdet_fec!I29*1000*11630/RES_hhdet_num!I24)</f>
        <v>306.89210883140646</v>
      </c>
      <c r="J29" s="98">
        <f>IF(RES_hhdet_fec!J29=0,0,RES_hhdet_fec!J29*1000*11630/RES_hhdet_num!J24)</f>
        <v>235.83002624140445</v>
      </c>
      <c r="K29" s="98">
        <f>IF(RES_hhdet_fec!K29=0,0,RES_hhdet_fec!K29*1000*11630/RES_hhdet_num!K24)</f>
        <v>194.61440653915551</v>
      </c>
      <c r="L29" s="98">
        <f>IF(RES_hhdet_fec!L29=0,0,RES_hhdet_fec!L29*1000*11630/RES_hhdet_num!L24)</f>
        <v>166.73323941590149</v>
      </c>
      <c r="M29" s="98">
        <f>IF(RES_hhdet_fec!M29=0,0,RES_hhdet_fec!M29*1000*11630/RES_hhdet_num!M24)</f>
        <v>215.51924749375408</v>
      </c>
      <c r="N29" s="98">
        <f>IF(RES_hhdet_fec!N29=0,0,RES_hhdet_fec!N29*1000*11630/RES_hhdet_num!N24)</f>
        <v>413.93366009418133</v>
      </c>
      <c r="O29" s="98">
        <f>IF(RES_hhdet_fec!O29=0,0,RES_hhdet_fec!O29*1000*11630/RES_hhdet_num!O24)</f>
        <v>318.66602230360354</v>
      </c>
      <c r="P29" s="98">
        <f>IF(RES_hhdet_fec!P29=0,0,RES_hhdet_fec!P29*1000*11630/RES_hhdet_num!P24)</f>
        <v>383.36740969601743</v>
      </c>
      <c r="Q29" s="98">
        <f>IF(RES_hhdet_fec!Q29=0,0,RES_hhdet_fec!Q29*1000*11630/RES_hhdet_num!Q24)</f>
        <v>377.40998614896671</v>
      </c>
      <c r="R29" s="98">
        <f>IF(RES_hhdet_fec!R29=0,0,RES_hhdet_fec!R29*1000*11630/RES_hhdet_num!R24)</f>
        <v>405.99026278959258</v>
      </c>
      <c r="S29" s="98">
        <f>IF(RES_hhdet_fec!S29=0,0,RES_hhdet_fec!S29*1000*11630/RES_hhdet_num!S24)</f>
        <v>562.20768010617644</v>
      </c>
      <c r="T29" s="98">
        <f>IF(RES_hhdet_fec!T29=0,0,RES_hhdet_fec!T29*1000*11630/RES_hhdet_num!T24)</f>
        <v>519.44657236797195</v>
      </c>
      <c r="U29" s="98">
        <f>IF(RES_hhdet_fec!U29=0,0,RES_hhdet_fec!U29*1000*11630/RES_hhdet_num!U24)</f>
        <v>470.65858922991151</v>
      </c>
      <c r="V29" s="98">
        <f>IF(RES_hhdet_fec!V29=0,0,RES_hhdet_fec!V29*1000*11630/RES_hhdet_num!V24)</f>
        <v>327.47936051658627</v>
      </c>
      <c r="W29" s="98">
        <f>IF(RES_hhdet_fec!W29=0,0,RES_hhdet_fec!W29*1000*11630/RES_hhdet_num!W24)</f>
        <v>224.88638687879373</v>
      </c>
      <c r="X29" s="98">
        <f>IF(RES_hhdet_fec!X29=0,0,RES_hhdet_fec!X29*1000*11630/RES_hhdet_num!X24)</f>
        <v>131.94751299621407</v>
      </c>
      <c r="Y29" s="98">
        <f>IF(RES_hhdet_fec!Y29=0,0,RES_hhdet_fec!Y29*1000*11630/RES_hhdet_num!Y24)</f>
        <v>127.62291523887238</v>
      </c>
      <c r="DA29" s="63" t="s">
        <v>2269</v>
      </c>
    </row>
    <row r="30" spans="1:105" ht="12" customHeight="1" x14ac:dyDescent="0.25">
      <c r="A30" s="121" t="s">
        <v>55</v>
      </c>
      <c r="B30" s="122">
        <v>1456.2990946805085</v>
      </c>
      <c r="C30" s="122">
        <v>1213.1498678379428</v>
      </c>
      <c r="D30" s="122">
        <v>1464.7683788248457</v>
      </c>
      <c r="E30" s="122">
        <v>1421.1541603276064</v>
      </c>
      <c r="F30" s="122">
        <v>1702.4948376957955</v>
      </c>
      <c r="G30" s="122">
        <v>1735.1962006005294</v>
      </c>
      <c r="H30" s="122">
        <v>1762.8553654927564</v>
      </c>
      <c r="I30" s="122">
        <v>1717.1465962604725</v>
      </c>
      <c r="J30" s="122">
        <v>1690.7032569115142</v>
      </c>
      <c r="K30" s="122">
        <v>1128.9766290540349</v>
      </c>
      <c r="L30" s="122">
        <v>1392.2713272775768</v>
      </c>
      <c r="M30" s="122">
        <v>1371.7162703289534</v>
      </c>
      <c r="N30" s="122">
        <v>1136.3298428755772</v>
      </c>
      <c r="O30" s="122">
        <v>1247.0138907067699</v>
      </c>
      <c r="P30" s="122">
        <v>1229.5829693382861</v>
      </c>
      <c r="Q30" s="122">
        <v>1297.6136041015857</v>
      </c>
      <c r="R30" s="122">
        <v>1261.5988559523514</v>
      </c>
      <c r="S30" s="122">
        <v>1348.8162276318751</v>
      </c>
      <c r="T30" s="122">
        <v>1654.6927452317861</v>
      </c>
      <c r="U30" s="122">
        <v>1661.2892293582947</v>
      </c>
      <c r="V30" s="122">
        <v>1542.5214114387586</v>
      </c>
      <c r="W30" s="122">
        <v>1316.4797051678206</v>
      </c>
      <c r="X30" s="122">
        <v>1522.2063610846371</v>
      </c>
      <c r="Y30" s="122">
        <v>1375.6884543005146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1456.2990946805085</v>
      </c>
      <c r="C35" s="101">
        <v>1213.1498678379428</v>
      </c>
      <c r="D35" s="101">
        <v>1480.4729253288594</v>
      </c>
      <c r="E35" s="101">
        <v>1441.1782697096594</v>
      </c>
      <c r="F35" s="101">
        <v>1730.1404618759466</v>
      </c>
      <c r="G35" s="101">
        <v>1771.7585260904661</v>
      </c>
      <c r="H35" s="101">
        <v>1809.5839464972191</v>
      </c>
      <c r="I35" s="101">
        <v>1771.4417531314491</v>
      </c>
      <c r="J35" s="101">
        <v>1749.1040186031532</v>
      </c>
      <c r="K35" s="101">
        <v>1188.3749498676</v>
      </c>
      <c r="L35" s="101">
        <v>1585.5388380129798</v>
      </c>
      <c r="M35" s="101">
        <v>1584.9480009682982</v>
      </c>
      <c r="N35" s="101">
        <v>1373.3995106535226</v>
      </c>
      <c r="O35" s="101">
        <v>1482.2832004398701</v>
      </c>
      <c r="P35" s="101">
        <v>1467.0352056465285</v>
      </c>
      <c r="Q35" s="101">
        <v>1529.9237783655208</v>
      </c>
      <c r="R35" s="101">
        <v>1482.6477639845371</v>
      </c>
      <c r="S35" s="101">
        <v>1547.620413390868</v>
      </c>
      <c r="T35" s="101">
        <v>1838.322236382176</v>
      </c>
      <c r="U35" s="101">
        <v>1824.6774041875815</v>
      </c>
      <c r="V35" s="101">
        <v>1675.0049964482996</v>
      </c>
      <c r="W35" s="101">
        <v>1394.3737243140424</v>
      </c>
      <c r="X35" s="101">
        <v>1588.1729416098133</v>
      </c>
      <c r="Y35" s="101">
        <v>1434.4243148373914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890.78669556156922</v>
      </c>
      <c r="E36" s="104">
        <v>870.06154415622927</v>
      </c>
      <c r="F36" s="104">
        <v>1048.6973865473226</v>
      </c>
      <c r="G36" s="104">
        <v>1080.6288636155382</v>
      </c>
      <c r="H36" s="104">
        <v>1112.9263178427684</v>
      </c>
      <c r="I36" s="104">
        <v>1093.5208058365372</v>
      </c>
      <c r="J36" s="104">
        <v>1081.4666264750194</v>
      </c>
      <c r="K36" s="104">
        <v>880.92821155592208</v>
      </c>
      <c r="L36" s="104">
        <v>932.13838923529636</v>
      </c>
      <c r="M36" s="104">
        <v>985.50845588707944</v>
      </c>
      <c r="N36" s="104">
        <v>809.99329801538113</v>
      </c>
      <c r="O36" s="104">
        <v>920.50465844907035</v>
      </c>
      <c r="P36" s="104">
        <v>896.16331593675704</v>
      </c>
      <c r="Q36" s="104">
        <v>954.75840527702485</v>
      </c>
      <c r="R36" s="104">
        <v>920.08363607562251</v>
      </c>
      <c r="S36" s="104">
        <v>990.69730393297687</v>
      </c>
      <c r="T36" s="104">
        <v>1270.0026649650883</v>
      </c>
      <c r="U36" s="104">
        <v>1263.4329999303563</v>
      </c>
      <c r="V36" s="104">
        <v>1148.3166244639087</v>
      </c>
      <c r="W36" s="104">
        <v>1008.8272242369212</v>
      </c>
      <c r="X36" s="104">
        <v>1276.5518192383317</v>
      </c>
      <c r="Y36" s="104">
        <v>1137.8031903709814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252.61916681428696</v>
      </c>
      <c r="E37" s="98">
        <v>245.41141032585915</v>
      </c>
      <c r="F37" s="98">
        <v>294.0359779765792</v>
      </c>
      <c r="G37" s="98">
        <v>301.86191400130542</v>
      </c>
      <c r="H37" s="98">
        <v>308.97811682743844</v>
      </c>
      <c r="I37" s="98">
        <v>300.71376353105865</v>
      </c>
      <c r="J37" s="98">
        <v>297.47626191770036</v>
      </c>
      <c r="K37" s="98">
        <v>525.46154653224357</v>
      </c>
      <c r="L37" s="98">
        <v>156.25702646462125</v>
      </c>
      <c r="M37" s="98">
        <v>267.3702144259633</v>
      </c>
      <c r="N37" s="98">
        <v>113.31116055860205</v>
      </c>
      <c r="O37" s="98">
        <v>189.83738753810024</v>
      </c>
      <c r="P37" s="98">
        <v>145.46159140548622</v>
      </c>
      <c r="Q37" s="98">
        <v>180.05387894203506</v>
      </c>
      <c r="R37" s="98">
        <v>145.3044123109899</v>
      </c>
      <c r="S37" s="98">
        <v>198.70729155345128</v>
      </c>
      <c r="T37" s="98">
        <v>452.42713228696505</v>
      </c>
      <c r="U37" s="98">
        <v>398.58052873881599</v>
      </c>
      <c r="V37" s="98">
        <v>242.24727498908749</v>
      </c>
      <c r="W37" s="98">
        <v>245.56069673284455</v>
      </c>
      <c r="X37" s="98">
        <v>620.90990665764764</v>
      </c>
      <c r="Y37" s="98">
        <v>504.23449351789986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638.16752874728218</v>
      </c>
      <c r="E38" s="98">
        <v>624.65013383037024</v>
      </c>
      <c r="F38" s="98">
        <v>754.66140857074356</v>
      </c>
      <c r="G38" s="98">
        <v>778.76694961423289</v>
      </c>
      <c r="H38" s="98">
        <v>803.94820101533003</v>
      </c>
      <c r="I38" s="98">
        <v>792.80704230547826</v>
      </c>
      <c r="J38" s="98">
        <v>783.99036455731903</v>
      </c>
      <c r="K38" s="98">
        <v>355.46666502367844</v>
      </c>
      <c r="L38" s="98">
        <v>775.88136277067508</v>
      </c>
      <c r="M38" s="98">
        <v>718.13824146111597</v>
      </c>
      <c r="N38" s="98">
        <v>696.68213745677917</v>
      </c>
      <c r="O38" s="98">
        <v>730.66727091097005</v>
      </c>
      <c r="P38" s="98">
        <v>750.70172453127077</v>
      </c>
      <c r="Q38" s="98">
        <v>774.70452633498996</v>
      </c>
      <c r="R38" s="98">
        <v>774.77922376463232</v>
      </c>
      <c r="S38" s="98">
        <v>791.99001237952552</v>
      </c>
      <c r="T38" s="98">
        <v>817.5755326781233</v>
      </c>
      <c r="U38" s="98">
        <v>864.85247119154042</v>
      </c>
      <c r="V38" s="98">
        <v>906.06934947482125</v>
      </c>
      <c r="W38" s="98">
        <v>763.26652750407675</v>
      </c>
      <c r="X38" s="98">
        <v>655.64191258068411</v>
      </c>
      <c r="Y38" s="98">
        <v>633.56869685308141</v>
      </c>
      <c r="DA38" s="63" t="s">
        <v>2278</v>
      </c>
    </row>
    <row r="39" spans="1:105" ht="12" customHeight="1" x14ac:dyDescent="0.25">
      <c r="A39" s="121" t="s">
        <v>54</v>
      </c>
      <c r="B39" s="122">
        <v>1130.3570774761793</v>
      </c>
      <c r="C39" s="122">
        <v>1034.5316521357154</v>
      </c>
      <c r="D39" s="122">
        <v>1036.7491104288504</v>
      </c>
      <c r="E39" s="122">
        <v>969.35665367619538</v>
      </c>
      <c r="F39" s="122">
        <v>1093.9500933002146</v>
      </c>
      <c r="G39" s="122">
        <v>1059.5774923938768</v>
      </c>
      <c r="H39" s="122">
        <v>939.08700106941183</v>
      </c>
      <c r="I39" s="122">
        <v>871.1479987931732</v>
      </c>
      <c r="J39" s="122">
        <v>971.06114106893574</v>
      </c>
      <c r="K39" s="122">
        <v>1022.8000989954464</v>
      </c>
      <c r="L39" s="122">
        <v>1033.6452559272088</v>
      </c>
      <c r="M39" s="122">
        <v>973.12947532935334</v>
      </c>
      <c r="N39" s="122">
        <v>898.70224331602617</v>
      </c>
      <c r="O39" s="122">
        <v>1017.0284318571611</v>
      </c>
      <c r="P39" s="122">
        <v>948.19678474541081</v>
      </c>
      <c r="Q39" s="122">
        <v>1010.6082988305031</v>
      </c>
      <c r="R39" s="122">
        <v>1041.3990436897338</v>
      </c>
      <c r="S39" s="122">
        <v>827.36304079894433</v>
      </c>
      <c r="T39" s="122">
        <v>857.26724661145659</v>
      </c>
      <c r="U39" s="122">
        <v>801.86926834534245</v>
      </c>
      <c r="V39" s="122">
        <v>753.66494527760813</v>
      </c>
      <c r="W39" s="122">
        <v>703.24230543294561</v>
      </c>
      <c r="X39" s="122">
        <v>618.14824944530835</v>
      </c>
      <c r="Y39" s="122">
        <v>619.16732060533786</v>
      </c>
      <c r="DA39" s="130" t="s">
        <v>2279</v>
      </c>
    </row>
    <row r="40" spans="1:105" ht="12" customHeight="1" x14ac:dyDescent="0.25">
      <c r="A40" s="97" t="s">
        <v>50</v>
      </c>
      <c r="B40" s="98">
        <v>1155.0227434601325</v>
      </c>
      <c r="C40" s="98">
        <v>1124.9152194176904</v>
      </c>
      <c r="D40" s="98">
        <v>1083.9634309013934</v>
      </c>
      <c r="E40" s="98">
        <v>990.89607689855802</v>
      </c>
      <c r="F40" s="98">
        <v>1161.7121900550815</v>
      </c>
      <c r="G40" s="98">
        <v>1122.7311186231034</v>
      </c>
      <c r="H40" s="98">
        <v>975.79864932893508</v>
      </c>
      <c r="I40" s="98">
        <v>909.69084270223527</v>
      </c>
      <c r="J40" s="98">
        <v>1044.8940294638999</v>
      </c>
      <c r="K40" s="98">
        <v>1121.8213370879291</v>
      </c>
      <c r="L40" s="98">
        <v>1057.612881537618</v>
      </c>
      <c r="M40" s="98">
        <v>987.73328181606064</v>
      </c>
      <c r="N40" s="98">
        <v>990.24819567757106</v>
      </c>
      <c r="O40" s="98">
        <v>1079.7371956042077</v>
      </c>
      <c r="P40" s="98">
        <v>1010.8772630458122</v>
      </c>
      <c r="Q40" s="98">
        <v>1066.5916965587762</v>
      </c>
      <c r="R40" s="98">
        <v>1017.3821895025237</v>
      </c>
      <c r="S40" s="98">
        <v>952.28559279788726</v>
      </c>
      <c r="T40" s="98">
        <v>923.53679571602845</v>
      </c>
      <c r="U40" s="98">
        <v>843.8357455172245</v>
      </c>
      <c r="V40" s="98">
        <v>825.22901471142416</v>
      </c>
      <c r="W40" s="98">
        <v>800.59945312724994</v>
      </c>
      <c r="X40" s="98">
        <v>646.2047546768548</v>
      </c>
      <c r="Y40" s="98">
        <v>683.53418611244945</v>
      </c>
      <c r="DA40" s="63" t="s">
        <v>2280</v>
      </c>
    </row>
    <row r="41" spans="1:105" ht="12" customHeight="1" x14ac:dyDescent="0.25">
      <c r="A41" s="109" t="s">
        <v>120</v>
      </c>
      <c r="B41" s="33">
        <v>1024.9016116215364</v>
      </c>
      <c r="C41" s="33">
        <v>649.86203048807226</v>
      </c>
      <c r="D41" s="33">
        <v>865.74403504646568</v>
      </c>
      <c r="E41" s="33">
        <v>898.82440427210508</v>
      </c>
      <c r="F41" s="33">
        <v>884.27733562887067</v>
      </c>
      <c r="G41" s="33">
        <v>869.65792761340265</v>
      </c>
      <c r="H41" s="33">
        <v>826.94904030196119</v>
      </c>
      <c r="I41" s="33">
        <v>746.66093146590424</v>
      </c>
      <c r="J41" s="33">
        <v>709.13087154656819</v>
      </c>
      <c r="K41" s="33">
        <v>654.51935376498579</v>
      </c>
      <c r="L41" s="33">
        <v>943.08417098861901</v>
      </c>
      <c r="M41" s="33">
        <v>921.17319873246822</v>
      </c>
      <c r="N41" s="33">
        <v>558.68298139606497</v>
      </c>
      <c r="O41" s="33">
        <v>817.22249110687335</v>
      </c>
      <c r="P41" s="33">
        <v>763.21623750537617</v>
      </c>
      <c r="Q41" s="33">
        <v>852.9246440503299</v>
      </c>
      <c r="R41" s="33">
        <v>1107.4637261810406</v>
      </c>
      <c r="S41" s="33">
        <v>460.41573968335007</v>
      </c>
      <c r="T41" s="33">
        <v>652.10565858821667</v>
      </c>
      <c r="U41" s="33">
        <v>670.82167576070128</v>
      </c>
      <c r="V41" s="33">
        <v>576.8618204762397</v>
      </c>
      <c r="W41" s="33">
        <v>480.88463339331167</v>
      </c>
      <c r="X41" s="33">
        <v>557.00104523546509</v>
      </c>
      <c r="Y41" s="33">
        <v>488.63277122862081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3307.2479500489262</v>
      </c>
      <c r="C43" s="117">
        <f t="shared" si="14"/>
        <v>3096.3473196208151</v>
      </c>
      <c r="D43" s="117">
        <f t="shared" si="14"/>
        <v>3508.6608180674357</v>
      </c>
      <c r="E43" s="117">
        <f t="shared" si="14"/>
        <v>3738.2940120973467</v>
      </c>
      <c r="F43" s="117">
        <f t="shared" si="14"/>
        <v>3970.1689343459548</v>
      </c>
      <c r="G43" s="117">
        <f t="shared" si="14"/>
        <v>3956.5657173324621</v>
      </c>
      <c r="H43" s="117">
        <f t="shared" si="14"/>
        <v>3903.3494941673298</v>
      </c>
      <c r="I43" s="117">
        <f t="shared" si="14"/>
        <v>3721.9215469214555</v>
      </c>
      <c r="J43" s="117">
        <f t="shared" si="14"/>
        <v>3732.7008199785751</v>
      </c>
      <c r="K43" s="117">
        <f t="shared" si="14"/>
        <v>3233.4383141889675</v>
      </c>
      <c r="L43" s="117">
        <f t="shared" si="14"/>
        <v>3616.4598706103925</v>
      </c>
      <c r="M43" s="117">
        <f t="shared" si="14"/>
        <v>3671.341015811855</v>
      </c>
      <c r="N43" s="117">
        <f t="shared" si="14"/>
        <v>3749.2028229341236</v>
      </c>
      <c r="O43" s="117">
        <f t="shared" si="14"/>
        <v>3848.231217269954</v>
      </c>
      <c r="P43" s="117">
        <f t="shared" si="14"/>
        <v>3810.1351029259581</v>
      </c>
      <c r="Q43" s="117">
        <f t="shared" si="14"/>
        <v>4029.6750785401655</v>
      </c>
      <c r="R43" s="117">
        <f t="shared" ref="R43:V43" si="15">R44+R47+R49+R58</f>
        <v>4058.6034149362113</v>
      </c>
      <c r="S43" s="117">
        <f t="shared" si="15"/>
        <v>4588.3780634563564</v>
      </c>
      <c r="T43" s="117">
        <f t="shared" si="15"/>
        <v>3754.4871201707019</v>
      </c>
      <c r="U43" s="117">
        <f t="shared" si="15"/>
        <v>4053.089993635971</v>
      </c>
      <c r="V43" s="117">
        <f t="shared" si="15"/>
        <v>4143.3997842541694</v>
      </c>
      <c r="W43" s="117">
        <f t="shared" ref="W43:Y43" si="16">W44+W47+W49+W58</f>
        <v>4356.2190825189555</v>
      </c>
      <c r="X43" s="117">
        <f t="shared" si="16"/>
        <v>4926.0307063774026</v>
      </c>
      <c r="Y43" s="117">
        <f t="shared" si="16"/>
        <v>4366.8219321895785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492.15179574345802</v>
      </c>
      <c r="C44" s="122">
        <f t="shared" si="17"/>
        <v>528.4861998952241</v>
      </c>
      <c r="D44" s="122">
        <f t="shared" si="17"/>
        <v>659.75892586058808</v>
      </c>
      <c r="E44" s="122">
        <f t="shared" si="17"/>
        <v>782.73494253823844</v>
      </c>
      <c r="F44" s="122">
        <f t="shared" si="17"/>
        <v>854.85076905208484</v>
      </c>
      <c r="G44" s="122">
        <f t="shared" si="17"/>
        <v>884.91867623402936</v>
      </c>
      <c r="H44" s="122">
        <f t="shared" si="17"/>
        <v>903.85463912550199</v>
      </c>
      <c r="I44" s="122">
        <f t="shared" si="17"/>
        <v>885.49678708019349</v>
      </c>
      <c r="J44" s="122">
        <f t="shared" si="17"/>
        <v>884.0320394945677</v>
      </c>
      <c r="K44" s="122">
        <f t="shared" si="17"/>
        <v>885.7979960691963</v>
      </c>
      <c r="L44" s="122">
        <f t="shared" si="17"/>
        <v>961.63659250769877</v>
      </c>
      <c r="M44" s="122">
        <f t="shared" si="17"/>
        <v>997.9863908373361</v>
      </c>
      <c r="N44" s="122">
        <f t="shared" si="17"/>
        <v>1084.8238673906908</v>
      </c>
      <c r="O44" s="122">
        <f t="shared" si="17"/>
        <v>1125.8628591516424</v>
      </c>
      <c r="P44" s="122">
        <f t="shared" si="17"/>
        <v>1139.2146826893402</v>
      </c>
      <c r="Q44" s="122">
        <f t="shared" si="17"/>
        <v>1274.295180714146</v>
      </c>
      <c r="R44" s="122">
        <f t="shared" ref="R44:V44" si="18">SUM(R45:R46)</f>
        <v>1370.7785083928827</v>
      </c>
      <c r="S44" s="122">
        <f t="shared" si="18"/>
        <v>1921.1121241119097</v>
      </c>
      <c r="T44" s="122">
        <f t="shared" si="18"/>
        <v>841.58979599966517</v>
      </c>
      <c r="U44" s="122">
        <f t="shared" si="18"/>
        <v>1200.4271598908015</v>
      </c>
      <c r="V44" s="122">
        <f t="shared" si="18"/>
        <v>1457.1488265251146</v>
      </c>
      <c r="W44" s="122">
        <f t="shared" ref="W44:Y44" si="19">SUM(W45:W46)</f>
        <v>1996.8278244293681</v>
      </c>
      <c r="X44" s="122">
        <f t="shared" si="19"/>
        <v>2622.4707541690818</v>
      </c>
      <c r="Y44" s="122">
        <f t="shared" si="19"/>
        <v>2260.3396391351462</v>
      </c>
      <c r="DA44" s="130" t="s">
        <v>2283</v>
      </c>
    </row>
    <row r="45" spans="1:105" ht="12" customHeight="1" x14ac:dyDescent="0.25">
      <c r="A45" s="97" t="s">
        <v>211</v>
      </c>
      <c r="B45" s="98">
        <v>487.42614236935412</v>
      </c>
      <c r="C45" s="98">
        <v>523.9054874192899</v>
      </c>
      <c r="D45" s="98">
        <v>653.31283877063288</v>
      </c>
      <c r="E45" s="98">
        <v>776.28489408701671</v>
      </c>
      <c r="F45" s="98">
        <v>846.04946221233467</v>
      </c>
      <c r="G45" s="98">
        <v>875.83506354989822</v>
      </c>
      <c r="H45" s="98">
        <v>895.20631789184006</v>
      </c>
      <c r="I45" s="98">
        <v>877.07904396120148</v>
      </c>
      <c r="J45" s="98">
        <v>875.0994378050973</v>
      </c>
      <c r="K45" s="98">
        <v>876.70452258055695</v>
      </c>
      <c r="L45" s="98">
        <v>950.97326884247968</v>
      </c>
      <c r="M45" s="98">
        <v>986.92451777270844</v>
      </c>
      <c r="N45" s="98">
        <v>1075.5754523990956</v>
      </c>
      <c r="O45" s="98">
        <v>1113.661650793797</v>
      </c>
      <c r="P45" s="98">
        <v>1127.1250530969799</v>
      </c>
      <c r="Q45" s="98">
        <v>1260.5410667857625</v>
      </c>
      <c r="R45" s="98">
        <v>1356.0631807649897</v>
      </c>
      <c r="S45" s="98">
        <v>1900.5681818181713</v>
      </c>
      <c r="T45" s="98">
        <v>822.27784730913936</v>
      </c>
      <c r="U45" s="98">
        <v>1180.2469135802673</v>
      </c>
      <c r="V45" s="98">
        <v>1437.4999999999675</v>
      </c>
      <c r="W45" s="98">
        <v>1968.3544303797962</v>
      </c>
      <c r="X45" s="98">
        <v>2594.2028985507895</v>
      </c>
      <c r="Y45" s="98">
        <v>2235.7723577236261</v>
      </c>
      <c r="DA45" s="63" t="s">
        <v>2284</v>
      </c>
    </row>
    <row r="46" spans="1:105" ht="12" customHeight="1" x14ac:dyDescent="0.25">
      <c r="A46" s="97" t="s">
        <v>53</v>
      </c>
      <c r="B46" s="98">
        <v>4.7256533741039126</v>
      </c>
      <c r="C46" s="98">
        <v>4.5807124759342024</v>
      </c>
      <c r="D46" s="98">
        <v>6.4460870899551805</v>
      </c>
      <c r="E46" s="98">
        <v>6.45004845122173</v>
      </c>
      <c r="F46" s="98">
        <v>8.8013068397501719</v>
      </c>
      <c r="G46" s="98">
        <v>9.0836126841311238</v>
      </c>
      <c r="H46" s="98">
        <v>8.6483212336619246</v>
      </c>
      <c r="I46" s="98">
        <v>8.4177431189919627</v>
      </c>
      <c r="J46" s="98">
        <v>8.9326016894703741</v>
      </c>
      <c r="K46" s="98">
        <v>9.0934734886393827</v>
      </c>
      <c r="L46" s="98">
        <v>10.663323665219108</v>
      </c>
      <c r="M46" s="98">
        <v>11.061873064627626</v>
      </c>
      <c r="N46" s="98">
        <v>9.2484149915951068</v>
      </c>
      <c r="O46" s="98">
        <v>12.201208357845426</v>
      </c>
      <c r="P46" s="98">
        <v>12.08962959236027</v>
      </c>
      <c r="Q46" s="98">
        <v>13.754113928383424</v>
      </c>
      <c r="R46" s="98">
        <v>14.715327627893076</v>
      </c>
      <c r="S46" s="98">
        <v>20.543942293738379</v>
      </c>
      <c r="T46" s="98">
        <v>19.31194869052586</v>
      </c>
      <c r="U46" s="98">
        <v>20.180246310534049</v>
      </c>
      <c r="V46" s="98">
        <v>19.648826525147033</v>
      </c>
      <c r="W46" s="98">
        <v>28.473394049571827</v>
      </c>
      <c r="X46" s="98">
        <v>28.267855618292085</v>
      </c>
      <c r="Y46" s="98">
        <v>24.56728141152022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228.44913820236903</v>
      </c>
      <c r="C47" s="122">
        <f t="shared" si="20"/>
        <v>317.81739540784616</v>
      </c>
      <c r="D47" s="122">
        <f t="shared" si="20"/>
        <v>316.25751408089724</v>
      </c>
      <c r="E47" s="122">
        <f t="shared" si="20"/>
        <v>528.96964035030021</v>
      </c>
      <c r="F47" s="122">
        <f t="shared" si="20"/>
        <v>274.19581424556043</v>
      </c>
      <c r="G47" s="122">
        <f t="shared" si="20"/>
        <v>243.86980420909467</v>
      </c>
      <c r="H47" s="122">
        <f t="shared" si="20"/>
        <v>277.76194286751843</v>
      </c>
      <c r="I47" s="122">
        <f t="shared" si="20"/>
        <v>236.17077134790361</v>
      </c>
      <c r="J47" s="122">
        <f t="shared" si="20"/>
        <v>173.97988886215074</v>
      </c>
      <c r="K47" s="122">
        <f t="shared" si="20"/>
        <v>181.36490971114935</v>
      </c>
      <c r="L47" s="122">
        <f t="shared" si="20"/>
        <v>209.59607190151766</v>
      </c>
      <c r="M47" s="122">
        <f t="shared" si="20"/>
        <v>302.46908532932969</v>
      </c>
      <c r="N47" s="122">
        <f t="shared" si="20"/>
        <v>585.06375694899975</v>
      </c>
      <c r="O47" s="122">
        <f t="shared" si="20"/>
        <v>418.52581588145938</v>
      </c>
      <c r="P47" s="122">
        <f t="shared" si="20"/>
        <v>461.72189598486159</v>
      </c>
      <c r="Q47" s="122">
        <f t="shared" si="20"/>
        <v>434.67906925605911</v>
      </c>
      <c r="R47" s="122">
        <f t="shared" si="20"/>
        <v>393.34520060495993</v>
      </c>
      <c r="S47" s="122">
        <f t="shared" si="20"/>
        <v>505.56833175301</v>
      </c>
      <c r="T47" s="122">
        <f t="shared" si="20"/>
        <v>420.16050156306318</v>
      </c>
      <c r="U47" s="122">
        <f t="shared" si="20"/>
        <v>393.34539975398883</v>
      </c>
      <c r="V47" s="122">
        <f t="shared" si="20"/>
        <v>370.0025572196937</v>
      </c>
      <c r="W47" s="122">
        <f t="shared" si="20"/>
        <v>312.10430702205019</v>
      </c>
      <c r="X47" s="122">
        <f t="shared" si="20"/>
        <v>124.45728230749687</v>
      </c>
      <c r="Y47" s="122">
        <f t="shared" si="20"/>
        <v>87.103157049990386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228.44913820236903</v>
      </c>
      <c r="C48" s="98">
        <f>IF(RES_hhdet_fec!C48=0,0,RES_hhdet_fec!C48*1000*11630/RES_hhdet_num!C43)</f>
        <v>317.81739540784616</v>
      </c>
      <c r="D48" s="98">
        <f>IF(RES_hhdet_fec!D48=0,0,RES_hhdet_fec!D48*1000*11630/RES_hhdet_num!D43)</f>
        <v>316.25751408089724</v>
      </c>
      <c r="E48" s="98">
        <f>IF(RES_hhdet_fec!E48=0,0,RES_hhdet_fec!E48*1000*11630/RES_hhdet_num!E43)</f>
        <v>528.96964035030021</v>
      </c>
      <c r="F48" s="98">
        <f>IF(RES_hhdet_fec!F48=0,0,RES_hhdet_fec!F48*1000*11630/RES_hhdet_num!F43)</f>
        <v>274.19581424556043</v>
      </c>
      <c r="G48" s="98">
        <f>IF(RES_hhdet_fec!G48=0,0,RES_hhdet_fec!G48*1000*11630/RES_hhdet_num!G43)</f>
        <v>243.86980420909467</v>
      </c>
      <c r="H48" s="98">
        <f>IF(RES_hhdet_fec!H48=0,0,RES_hhdet_fec!H48*1000*11630/RES_hhdet_num!H43)</f>
        <v>277.76194286751843</v>
      </c>
      <c r="I48" s="98">
        <f>IF(RES_hhdet_fec!I48=0,0,RES_hhdet_fec!I48*1000*11630/RES_hhdet_num!I43)</f>
        <v>236.17077134790361</v>
      </c>
      <c r="J48" s="98">
        <f>IF(RES_hhdet_fec!J48=0,0,RES_hhdet_fec!J48*1000*11630/RES_hhdet_num!J43)</f>
        <v>173.97988886215074</v>
      </c>
      <c r="K48" s="98">
        <f>IF(RES_hhdet_fec!K48=0,0,RES_hhdet_fec!K48*1000*11630/RES_hhdet_num!K43)</f>
        <v>181.36490971114935</v>
      </c>
      <c r="L48" s="98">
        <f>IF(RES_hhdet_fec!L48=0,0,RES_hhdet_fec!L48*1000*11630/RES_hhdet_num!L43)</f>
        <v>209.59607190151766</v>
      </c>
      <c r="M48" s="98">
        <f>IF(RES_hhdet_fec!M48=0,0,RES_hhdet_fec!M48*1000*11630/RES_hhdet_num!M43)</f>
        <v>302.46908532932969</v>
      </c>
      <c r="N48" s="98">
        <f>IF(RES_hhdet_fec!N48=0,0,RES_hhdet_fec!N48*1000*11630/RES_hhdet_num!N43)</f>
        <v>585.06375694899975</v>
      </c>
      <c r="O48" s="98">
        <f>IF(RES_hhdet_fec!O48=0,0,RES_hhdet_fec!O48*1000*11630/RES_hhdet_num!O43)</f>
        <v>418.52581588145938</v>
      </c>
      <c r="P48" s="98">
        <f>IF(RES_hhdet_fec!P48=0,0,RES_hhdet_fec!P48*1000*11630/RES_hhdet_num!P43)</f>
        <v>461.72189598486159</v>
      </c>
      <c r="Q48" s="98">
        <f>IF(RES_hhdet_fec!Q48=0,0,RES_hhdet_fec!Q48*1000*11630/RES_hhdet_num!Q43)</f>
        <v>434.67906925605911</v>
      </c>
      <c r="R48" s="98">
        <f>IF(RES_hhdet_fec!R48=0,0,RES_hhdet_fec!R48*1000*11630/RES_hhdet_num!R43)</f>
        <v>393.34520060495993</v>
      </c>
      <c r="S48" s="98">
        <f>IF(RES_hhdet_fec!S48=0,0,RES_hhdet_fec!S48*1000*11630/RES_hhdet_num!S43)</f>
        <v>505.56833175301</v>
      </c>
      <c r="T48" s="98">
        <f>IF(RES_hhdet_fec!T48=0,0,RES_hhdet_fec!T48*1000*11630/RES_hhdet_num!T43)</f>
        <v>420.16050156306318</v>
      </c>
      <c r="U48" s="98">
        <f>IF(RES_hhdet_fec!U48=0,0,RES_hhdet_fec!U48*1000*11630/RES_hhdet_num!U43)</f>
        <v>393.34539975398883</v>
      </c>
      <c r="V48" s="98">
        <f>IF(RES_hhdet_fec!V48=0,0,RES_hhdet_fec!V48*1000*11630/RES_hhdet_num!V43)</f>
        <v>370.0025572196937</v>
      </c>
      <c r="W48" s="98">
        <f>IF(RES_hhdet_fec!W48=0,0,RES_hhdet_fec!W48*1000*11630/RES_hhdet_num!W43)</f>
        <v>312.10430702205019</v>
      </c>
      <c r="X48" s="98">
        <f>IF(RES_hhdet_fec!X48=0,0,RES_hhdet_fec!X48*1000*11630/RES_hhdet_num!X43)</f>
        <v>124.45728230749687</v>
      </c>
      <c r="Y48" s="98">
        <f>IF(RES_hhdet_fec!Y48=0,0,RES_hhdet_fec!Y48*1000*11630/RES_hhdet_num!Y43)</f>
        <v>87.103157049990386</v>
      </c>
      <c r="DA48" s="63" t="s">
        <v>2287</v>
      </c>
    </row>
    <row r="49" spans="1:105" ht="12" customHeight="1" x14ac:dyDescent="0.25">
      <c r="A49" s="121" t="s">
        <v>55</v>
      </c>
      <c r="B49" s="122">
        <v>1456.2990946805085</v>
      </c>
      <c r="C49" s="122">
        <v>1214.8919669926368</v>
      </c>
      <c r="D49" s="122">
        <v>1487.9298560616862</v>
      </c>
      <c r="E49" s="122">
        <v>1450.6799107615473</v>
      </c>
      <c r="F49" s="122">
        <v>1734.6315328444509</v>
      </c>
      <c r="G49" s="122">
        <v>1757.5963458038188</v>
      </c>
      <c r="H49" s="122">
        <v>1776.3709294473044</v>
      </c>
      <c r="I49" s="122">
        <v>1720.5429146845529</v>
      </c>
      <c r="J49" s="122">
        <v>1684.9348340302654</v>
      </c>
      <c r="K49" s="122">
        <v>1123.5642119981044</v>
      </c>
      <c r="L49" s="122">
        <v>1407.9048091449793</v>
      </c>
      <c r="M49" s="122">
        <v>1395.6305535355391</v>
      </c>
      <c r="N49" s="122">
        <v>1168.8616376621287</v>
      </c>
      <c r="O49" s="122">
        <v>1279.1127009620266</v>
      </c>
      <c r="P49" s="122">
        <v>1256.3949480737108</v>
      </c>
      <c r="Q49" s="122">
        <v>1309.427502508966</v>
      </c>
      <c r="R49" s="122">
        <v>1254.9740701731075</v>
      </c>
      <c r="S49" s="122">
        <v>1340.8232296901258</v>
      </c>
      <c r="T49" s="122">
        <v>1640.9257567268394</v>
      </c>
      <c r="U49" s="122">
        <v>1659.3026631456976</v>
      </c>
      <c r="V49" s="122">
        <v>1559.1542945463339</v>
      </c>
      <c r="W49" s="122">
        <v>1326.737987000482</v>
      </c>
      <c r="X49" s="122">
        <v>1551.6728777505518</v>
      </c>
      <c r="Y49" s="122">
        <v>1386.0498723769458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1456.2990946805085</v>
      </c>
      <c r="C54" s="101">
        <v>1214.8919669926368</v>
      </c>
      <c r="D54" s="101">
        <v>1487.9298560616862</v>
      </c>
      <c r="E54" s="101">
        <v>1452.0368742483556</v>
      </c>
      <c r="F54" s="101">
        <v>1739.2411211529213</v>
      </c>
      <c r="G54" s="101">
        <v>1774.8392652576524</v>
      </c>
      <c r="H54" s="101">
        <v>1806.6433819489234</v>
      </c>
      <c r="I54" s="101">
        <v>1764.7721111982057</v>
      </c>
      <c r="J54" s="101">
        <v>1740.33839436075</v>
      </c>
      <c r="K54" s="101">
        <v>1183.0468798964932</v>
      </c>
      <c r="L54" s="101">
        <v>1579.7159487924384</v>
      </c>
      <c r="M54" s="101">
        <v>1582.5998203359059</v>
      </c>
      <c r="N54" s="101">
        <v>1378.87218965529</v>
      </c>
      <c r="O54" s="101">
        <v>1495.5114952037584</v>
      </c>
      <c r="P54" s="101">
        <v>1477.1728037491459</v>
      </c>
      <c r="Q54" s="101">
        <v>1531.3566127302261</v>
      </c>
      <c r="R54" s="101">
        <v>1469.5132875890565</v>
      </c>
      <c r="S54" s="101">
        <v>1533.2340906048059</v>
      </c>
      <c r="T54" s="101">
        <v>1821.0601119896703</v>
      </c>
      <c r="U54" s="101">
        <v>1827.451458747508</v>
      </c>
      <c r="V54" s="101">
        <v>1701.3266224536328</v>
      </c>
      <c r="W54" s="101">
        <v>1419.4708470610203</v>
      </c>
      <c r="X54" s="101">
        <v>1625.7549475370101</v>
      </c>
      <c r="Y54" s="101">
        <v>1451.3100138267275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869.89953840745204</v>
      </c>
      <c r="F55" s="104">
        <v>1048.0223790875204</v>
      </c>
      <c r="G55" s="104">
        <v>1079.3748472863706</v>
      </c>
      <c r="H55" s="104">
        <v>1111.5688032503342</v>
      </c>
      <c r="I55" s="104">
        <v>1090.0465039664944</v>
      </c>
      <c r="J55" s="104">
        <v>1076.6081916867138</v>
      </c>
      <c r="K55" s="104">
        <v>877.33833841871888</v>
      </c>
      <c r="L55" s="104">
        <v>930.09944971216862</v>
      </c>
      <c r="M55" s="104">
        <v>983.97620227765924</v>
      </c>
      <c r="N55" s="104">
        <v>809.37988832858366</v>
      </c>
      <c r="O55" s="104">
        <v>920.30173933662945</v>
      </c>
      <c r="P55" s="104">
        <v>896.12562903970513</v>
      </c>
      <c r="Q55" s="104">
        <v>954.61157141131673</v>
      </c>
      <c r="R55" s="104">
        <v>918.86262955478685</v>
      </c>
      <c r="S55" s="104">
        <v>989.22908625165439</v>
      </c>
      <c r="T55" s="104">
        <v>1267.493381778125</v>
      </c>
      <c r="U55" s="104">
        <v>1264.6393742951673</v>
      </c>
      <c r="V55" s="104">
        <v>1153.6998779218152</v>
      </c>
      <c r="W55" s="104">
        <v>1012.4766279064362</v>
      </c>
      <c r="X55" s="104">
        <v>1295.9702497779385</v>
      </c>
      <c r="Y55" s="104">
        <v>1154.0138138888328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244.93459337950665</v>
      </c>
      <c r="F56" s="98">
        <v>293.00223441551361</v>
      </c>
      <c r="G56" s="98">
        <v>300.29089646118069</v>
      </c>
      <c r="H56" s="98">
        <v>307.32261312324448</v>
      </c>
      <c r="I56" s="98">
        <v>298.4315975021272</v>
      </c>
      <c r="J56" s="98">
        <v>294.82735351762335</v>
      </c>
      <c r="K56" s="98">
        <v>522.89927480249867</v>
      </c>
      <c r="L56" s="98">
        <v>156.05973073825604</v>
      </c>
      <c r="M56" s="98">
        <v>267.21980891689395</v>
      </c>
      <c r="N56" s="98">
        <v>113.50023898646401</v>
      </c>
      <c r="O56" s="98">
        <v>190.22547877192608</v>
      </c>
      <c r="P56" s="98">
        <v>145.48759719916146</v>
      </c>
      <c r="Q56" s="98">
        <v>179.55284387377003</v>
      </c>
      <c r="R56" s="98">
        <v>143.26550726410201</v>
      </c>
      <c r="S56" s="98">
        <v>195.75252819676723</v>
      </c>
      <c r="T56" s="98">
        <v>447.81618687379472</v>
      </c>
      <c r="U56" s="98">
        <v>398.07046278711721</v>
      </c>
      <c r="V56" s="98">
        <v>246.43799644228275</v>
      </c>
      <c r="W56" s="98">
        <v>249.49762300853914</v>
      </c>
      <c r="X56" s="98">
        <v>638.58324545061396</v>
      </c>
      <c r="Y56" s="98">
        <v>518.34885852892273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624.96494502794542</v>
      </c>
      <c r="F57" s="98">
        <v>755.02014467200706</v>
      </c>
      <c r="G57" s="98">
        <v>779.08395082518996</v>
      </c>
      <c r="H57" s="98">
        <v>804.2461901270899</v>
      </c>
      <c r="I57" s="98">
        <v>791.61490646436698</v>
      </c>
      <c r="J57" s="98">
        <v>781.78083816909032</v>
      </c>
      <c r="K57" s="98">
        <v>354.43906361622021</v>
      </c>
      <c r="L57" s="98">
        <v>774.03971897391261</v>
      </c>
      <c r="M57" s="98">
        <v>716.75639336076529</v>
      </c>
      <c r="N57" s="98">
        <v>695.87964934211971</v>
      </c>
      <c r="O57" s="98">
        <v>730.07626056470326</v>
      </c>
      <c r="P57" s="98">
        <v>750.63803184054359</v>
      </c>
      <c r="Q57" s="98">
        <v>775.0587275375467</v>
      </c>
      <c r="R57" s="98">
        <v>775.59712229068487</v>
      </c>
      <c r="S57" s="98">
        <v>793.47655805488705</v>
      </c>
      <c r="T57" s="98">
        <v>819.67719490433024</v>
      </c>
      <c r="U57" s="98">
        <v>866.56891150805006</v>
      </c>
      <c r="V57" s="98">
        <v>907.26188147953235</v>
      </c>
      <c r="W57" s="98">
        <v>762.97900489789708</v>
      </c>
      <c r="X57" s="98">
        <v>657.38700432732458</v>
      </c>
      <c r="Y57" s="98">
        <v>635.6649553599101</v>
      </c>
      <c r="DA57" s="63" t="s">
        <v>2296</v>
      </c>
    </row>
    <row r="58" spans="1:105" ht="12" customHeight="1" x14ac:dyDescent="0.25">
      <c r="A58" s="121" t="s">
        <v>54</v>
      </c>
      <c r="B58" s="122">
        <v>1130.3479214225908</v>
      </c>
      <c r="C58" s="122">
        <v>1035.1517573251083</v>
      </c>
      <c r="D58" s="122">
        <v>1044.7145220642644</v>
      </c>
      <c r="E58" s="122">
        <v>975.90951844726067</v>
      </c>
      <c r="F58" s="122">
        <v>1106.4908182038591</v>
      </c>
      <c r="G58" s="122">
        <v>1070.1808910855193</v>
      </c>
      <c r="H58" s="122">
        <v>945.36198272700506</v>
      </c>
      <c r="I58" s="122">
        <v>879.71107380880528</v>
      </c>
      <c r="J58" s="122">
        <v>989.75405759159105</v>
      </c>
      <c r="K58" s="122">
        <v>1042.7111964105177</v>
      </c>
      <c r="L58" s="122">
        <v>1037.3223970561969</v>
      </c>
      <c r="M58" s="122">
        <v>975.25498610965019</v>
      </c>
      <c r="N58" s="122">
        <v>910.45356093230419</v>
      </c>
      <c r="O58" s="122">
        <v>1024.7298412748262</v>
      </c>
      <c r="P58" s="122">
        <v>952.80357617804532</v>
      </c>
      <c r="Q58" s="122">
        <v>1011.2733260609942</v>
      </c>
      <c r="R58" s="122">
        <v>1039.5056357652609</v>
      </c>
      <c r="S58" s="122">
        <v>820.87437790131105</v>
      </c>
      <c r="T58" s="122">
        <v>851.81106588113437</v>
      </c>
      <c r="U58" s="122">
        <v>800.01477084548321</v>
      </c>
      <c r="V58" s="122">
        <v>757.09410596302746</v>
      </c>
      <c r="W58" s="122">
        <v>720.54896406705552</v>
      </c>
      <c r="X58" s="122">
        <v>627.42979215027185</v>
      </c>
      <c r="Y58" s="122">
        <v>633.32926362749629</v>
      </c>
      <c r="DA58" s="130" t="s">
        <v>2297</v>
      </c>
    </row>
    <row r="59" spans="1:105" ht="12" customHeight="1" x14ac:dyDescent="0.25">
      <c r="A59" s="97" t="s">
        <v>50</v>
      </c>
      <c r="B59" s="98">
        <v>1155.0227434601322</v>
      </c>
      <c r="C59" s="98">
        <v>1125.4600021119472</v>
      </c>
      <c r="D59" s="98">
        <v>1085.7378598857335</v>
      </c>
      <c r="E59" s="98">
        <v>993.27477936636387</v>
      </c>
      <c r="F59" s="98">
        <v>1163.7013407931231</v>
      </c>
      <c r="G59" s="98">
        <v>1123.349569085384</v>
      </c>
      <c r="H59" s="98">
        <v>975.37537311818846</v>
      </c>
      <c r="I59" s="98">
        <v>908.99306828534407</v>
      </c>
      <c r="J59" s="98">
        <v>1044.0435908295024</v>
      </c>
      <c r="K59" s="98">
        <v>1121.2518329912034</v>
      </c>
      <c r="L59" s="98">
        <v>1057.4362864467334</v>
      </c>
      <c r="M59" s="98">
        <v>987.79900871198333</v>
      </c>
      <c r="N59" s="98">
        <v>990.59812429327167</v>
      </c>
      <c r="O59" s="98">
        <v>1080.2008037062212</v>
      </c>
      <c r="P59" s="98">
        <v>1011.1971242088504</v>
      </c>
      <c r="Q59" s="98">
        <v>1066.6209436455597</v>
      </c>
      <c r="R59" s="98">
        <v>1016.4873897651207</v>
      </c>
      <c r="S59" s="98">
        <v>951.5037004072509</v>
      </c>
      <c r="T59" s="98">
        <v>922.81213733858124</v>
      </c>
      <c r="U59" s="98">
        <v>844.97268748078352</v>
      </c>
      <c r="V59" s="98">
        <v>828.16400509147184</v>
      </c>
      <c r="W59" s="98">
        <v>805.05987380559611</v>
      </c>
      <c r="X59" s="98">
        <v>649.74126860827369</v>
      </c>
      <c r="Y59" s="98">
        <v>685.79376225286501</v>
      </c>
      <c r="DA59" s="63" t="s">
        <v>2298</v>
      </c>
    </row>
    <row r="60" spans="1:105" ht="12" customHeight="1" x14ac:dyDescent="0.25">
      <c r="A60" s="109" t="s">
        <v>120</v>
      </c>
      <c r="B60" s="33">
        <v>1024.9016116215362</v>
      </c>
      <c r="C60" s="33">
        <v>650.37244000820044</v>
      </c>
      <c r="D60" s="33">
        <v>869.87570293611986</v>
      </c>
      <c r="E60" s="33">
        <v>904.45573991127901</v>
      </c>
      <c r="F60" s="33">
        <v>887.8116997003325</v>
      </c>
      <c r="G60" s="33">
        <v>870.86094907032918</v>
      </c>
      <c r="H60" s="33">
        <v>826.02546461871657</v>
      </c>
      <c r="I60" s="33">
        <v>745.00270151329437</v>
      </c>
      <c r="J60" s="33">
        <v>707.35819031247593</v>
      </c>
      <c r="K60" s="33">
        <v>653.10626347082609</v>
      </c>
      <c r="L60" s="33">
        <v>942.88726906701856</v>
      </c>
      <c r="M60" s="33">
        <v>921.70165884584219</v>
      </c>
      <c r="N60" s="33">
        <v>559.31019684966088</v>
      </c>
      <c r="O60" s="33">
        <v>817.84410465196913</v>
      </c>
      <c r="P60" s="33">
        <v>763.0513311091355</v>
      </c>
      <c r="Q60" s="33">
        <v>851.78346992477793</v>
      </c>
      <c r="R60" s="33">
        <v>1102.8618996097007</v>
      </c>
      <c r="S60" s="33">
        <v>458.40427389689296</v>
      </c>
      <c r="T60" s="33">
        <v>650.07244457656191</v>
      </c>
      <c r="U60" s="33">
        <v>674.80487217894586</v>
      </c>
      <c r="V60" s="33">
        <v>589.73595640249687</v>
      </c>
      <c r="W60" s="33">
        <v>494.53141476630776</v>
      </c>
      <c r="X60" s="33">
        <v>570.79296729534428</v>
      </c>
      <c r="Y60" s="33">
        <v>495.99572310814847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2301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2302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X67" s="98">
        <f>IF(RES_hhdet_fec!X67=0,0,RES_hhdet_fec!X67*1000*11630/RES_hhdet_num!X62)</f>
        <v>0</v>
      </c>
      <c r="Y67" s="98">
        <f>IF(RES_hhdet_fec!Y67=0,0,RES_hhdet_fec!Y67*1000*11630/RES_hhdet_num!Y62)</f>
        <v>0</v>
      </c>
      <c r="DA67" s="63" t="s">
        <v>2305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2306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2315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2316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2943.1793264418602</v>
      </c>
      <c r="M81" s="117">
        <f t="shared" si="28"/>
        <v>3060.3076517940244</v>
      </c>
      <c r="N81" s="117">
        <f t="shared" si="28"/>
        <v>3210.3213524383873</v>
      </c>
      <c r="O81" s="117">
        <f t="shared" si="28"/>
        <v>3286.4626608257504</v>
      </c>
      <c r="P81" s="117">
        <f t="shared" si="28"/>
        <v>3337.3643767655226</v>
      </c>
      <c r="Q81" s="117">
        <f t="shared" si="28"/>
        <v>3545.9402601364018</v>
      </c>
      <c r="R81" s="117">
        <f t="shared" ref="R81:V81" si="29">R82+R85+R87+R100</f>
        <v>3446.3888014951813</v>
      </c>
      <c r="S81" s="117">
        <f t="shared" si="29"/>
        <v>3643.1330801099675</v>
      </c>
      <c r="T81" s="117">
        <f t="shared" si="29"/>
        <v>3754.7471061613337</v>
      </c>
      <c r="U81" s="117">
        <f t="shared" si="29"/>
        <v>3866.0108049332193</v>
      </c>
      <c r="V81" s="117">
        <f t="shared" si="29"/>
        <v>3662.7263448017975</v>
      </c>
      <c r="W81" s="117">
        <f t="shared" ref="W81:Y81" si="30">W82+W85+W87+W100</f>
        <v>3840.6528271266652</v>
      </c>
      <c r="X81" s="117">
        <f t="shared" si="30"/>
        <v>3954.6812364673829</v>
      </c>
      <c r="Y81" s="117">
        <f t="shared" si="30"/>
        <v>3812.4017376434799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930.79037192893861</v>
      </c>
      <c r="M82" s="122">
        <f t="shared" si="31"/>
        <v>690.20581977619804</v>
      </c>
      <c r="N82" s="122">
        <f t="shared" si="31"/>
        <v>790.60586842096984</v>
      </c>
      <c r="O82" s="122">
        <f t="shared" si="31"/>
        <v>705.76958012066268</v>
      </c>
      <c r="P82" s="122">
        <f t="shared" si="31"/>
        <v>826.84335815400823</v>
      </c>
      <c r="Q82" s="122">
        <f t="shared" si="31"/>
        <v>908.24474430237467</v>
      </c>
      <c r="R82" s="122">
        <f t="shared" ref="R82:V82" si="32">SUM(R83:R84)</f>
        <v>842.30087145725463</v>
      </c>
      <c r="S82" s="122">
        <f t="shared" si="32"/>
        <v>1087.3861649191456</v>
      </c>
      <c r="T82" s="122">
        <f t="shared" si="32"/>
        <v>1063.8061865706393</v>
      </c>
      <c r="U82" s="122">
        <f t="shared" si="32"/>
        <v>1349.079151464889</v>
      </c>
      <c r="V82" s="122">
        <f t="shared" si="32"/>
        <v>1293.734394300961</v>
      </c>
      <c r="W82" s="122">
        <f t="shared" ref="W82:Y82" si="33">SUM(W83:W84)</f>
        <v>1649.5241062620285</v>
      </c>
      <c r="X82" s="122">
        <f t="shared" si="33"/>
        <v>1601.1247222303632</v>
      </c>
      <c r="Y82" s="122">
        <f t="shared" si="33"/>
        <v>1587.0183224694924</v>
      </c>
      <c r="DA82" s="130" t="s">
        <v>2319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924.12534878729321</v>
      </c>
      <c r="M83" s="98">
        <v>685.3923342655047</v>
      </c>
      <c r="N83" s="98">
        <v>786.50810504707283</v>
      </c>
      <c r="O83" s="98">
        <v>701.31145241601735</v>
      </c>
      <c r="P83" s="98">
        <v>821.71969497764917</v>
      </c>
      <c r="Q83" s="98">
        <v>902.52487646381803</v>
      </c>
      <c r="R83" s="98">
        <v>837.01986754966867</v>
      </c>
      <c r="S83" s="98">
        <v>1080.6009054740014</v>
      </c>
      <c r="T83" s="98">
        <v>1049.4435075885322</v>
      </c>
      <c r="U83" s="98">
        <v>1335.7574094401759</v>
      </c>
      <c r="V83" s="98">
        <v>1283.5706629918843</v>
      </c>
      <c r="W83" s="98">
        <v>1635.8573609988339</v>
      </c>
      <c r="X83" s="98">
        <v>1591.1436457458306</v>
      </c>
      <c r="Y83" s="98">
        <v>1577.1136574790937</v>
      </c>
      <c r="DA83" s="63" t="s">
        <v>2320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6.6650231416453698</v>
      </c>
      <c r="M84" s="98">
        <v>4.8134855106932983</v>
      </c>
      <c r="N84" s="98">
        <v>4.0977633738970436</v>
      </c>
      <c r="O84" s="98">
        <v>4.4581277046452961</v>
      </c>
      <c r="P84" s="98">
        <v>5.1236631763590283</v>
      </c>
      <c r="Q84" s="98">
        <v>5.7198678385566506</v>
      </c>
      <c r="R84" s="98">
        <v>5.2810039075859132</v>
      </c>
      <c r="S84" s="98">
        <v>6.7852594451442174</v>
      </c>
      <c r="T84" s="98">
        <v>14.362678982107209</v>
      </c>
      <c r="U84" s="98">
        <v>13.321742024713094</v>
      </c>
      <c r="V84" s="98">
        <v>10.163731309076709</v>
      </c>
      <c r="W84" s="98">
        <v>13.666745263194551</v>
      </c>
      <c r="X84" s="98">
        <v>9.9810764845326236</v>
      </c>
      <c r="Y84" s="98">
        <v>9.9046649903987358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54.835767950063897</v>
      </c>
      <c r="M85" s="122">
        <f t="shared" si="34"/>
        <v>330.34848971648142</v>
      </c>
      <c r="N85" s="122">
        <f t="shared" si="34"/>
        <v>636.55389054031639</v>
      </c>
      <c r="O85" s="122">
        <f t="shared" si="34"/>
        <v>515.52348356296045</v>
      </c>
      <c r="P85" s="122">
        <f t="shared" si="34"/>
        <v>506.73479088317316</v>
      </c>
      <c r="Q85" s="122">
        <f t="shared" si="34"/>
        <v>481.11120797220491</v>
      </c>
      <c r="R85" s="122">
        <f t="shared" si="34"/>
        <v>418.6953657851484</v>
      </c>
      <c r="S85" s="122">
        <f t="shared" si="34"/>
        <v>498.11900848606541</v>
      </c>
      <c r="T85" s="122">
        <f t="shared" si="34"/>
        <v>299.61676160796276</v>
      </c>
      <c r="U85" s="122">
        <f t="shared" si="34"/>
        <v>170.88853601013446</v>
      </c>
      <c r="V85" s="122">
        <f t="shared" si="34"/>
        <v>141.48520996911301</v>
      </c>
      <c r="W85" s="122">
        <f t="shared" si="34"/>
        <v>180.14918111362965</v>
      </c>
      <c r="X85" s="122">
        <f t="shared" si="34"/>
        <v>205.58488964819739</v>
      </c>
      <c r="Y85" s="122">
        <f t="shared" si="34"/>
        <v>206.51619230090986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</v>
      </c>
      <c r="C86" s="98">
        <f>IF(RES_hhdet_fec!C86=0,0,RES_hhdet_fec!C86*1000*11630/RES_hhdet_num!C81)</f>
        <v>0</v>
      </c>
      <c r="D86" s="98">
        <f>IF(RES_hhdet_fec!D86=0,0,RES_hhdet_fec!D86*1000*11630/RES_hhdet_num!D81)</f>
        <v>0</v>
      </c>
      <c r="E86" s="98">
        <f>IF(RES_hhdet_fec!E86=0,0,RES_hhdet_fec!E86*1000*11630/RES_hhdet_num!E81)</f>
        <v>0</v>
      </c>
      <c r="F86" s="98">
        <f>IF(RES_hhdet_fec!F86=0,0,RES_hhdet_fec!F86*1000*11630/RES_hhdet_num!F81)</f>
        <v>0</v>
      </c>
      <c r="G86" s="98">
        <f>IF(RES_hhdet_fec!G86=0,0,RES_hhdet_fec!G86*1000*11630/RES_hhdet_num!G81)</f>
        <v>0</v>
      </c>
      <c r="H86" s="98">
        <f>IF(RES_hhdet_fec!H86=0,0,RES_hhdet_fec!H86*1000*11630/RES_hhdet_num!H81)</f>
        <v>0</v>
      </c>
      <c r="I86" s="98">
        <f>IF(RES_hhdet_fec!I86=0,0,RES_hhdet_fec!I86*1000*11630/RES_hhdet_num!I81)</f>
        <v>0</v>
      </c>
      <c r="J86" s="98">
        <f>IF(RES_hhdet_fec!J86=0,0,RES_hhdet_fec!J86*1000*11630/RES_hhdet_num!J81)</f>
        <v>0</v>
      </c>
      <c r="K86" s="98">
        <f>IF(RES_hhdet_fec!K86=0,0,RES_hhdet_fec!K86*1000*11630/RES_hhdet_num!K81)</f>
        <v>0</v>
      </c>
      <c r="L86" s="98">
        <f>IF(RES_hhdet_fec!L86=0,0,RES_hhdet_fec!L86*1000*11630/RES_hhdet_num!L81)</f>
        <v>54.835767950063897</v>
      </c>
      <c r="M86" s="98">
        <f>IF(RES_hhdet_fec!M86=0,0,RES_hhdet_fec!M86*1000*11630/RES_hhdet_num!M81)</f>
        <v>330.34848971648142</v>
      </c>
      <c r="N86" s="98">
        <f>IF(RES_hhdet_fec!N86=0,0,RES_hhdet_fec!N86*1000*11630/RES_hhdet_num!N81)</f>
        <v>636.55389054031639</v>
      </c>
      <c r="O86" s="98">
        <f>IF(RES_hhdet_fec!O86=0,0,RES_hhdet_fec!O86*1000*11630/RES_hhdet_num!O81)</f>
        <v>515.52348356296045</v>
      </c>
      <c r="P86" s="98">
        <f>IF(RES_hhdet_fec!P86=0,0,RES_hhdet_fec!P86*1000*11630/RES_hhdet_num!P81)</f>
        <v>506.73479088317316</v>
      </c>
      <c r="Q86" s="98">
        <f>IF(RES_hhdet_fec!Q86=0,0,RES_hhdet_fec!Q86*1000*11630/RES_hhdet_num!Q81)</f>
        <v>481.11120797220491</v>
      </c>
      <c r="R86" s="98">
        <f>IF(RES_hhdet_fec!R86=0,0,RES_hhdet_fec!R86*1000*11630/RES_hhdet_num!R81)</f>
        <v>418.6953657851484</v>
      </c>
      <c r="S86" s="98">
        <f>IF(RES_hhdet_fec!S86=0,0,RES_hhdet_fec!S86*1000*11630/RES_hhdet_num!S81)</f>
        <v>498.11900848606541</v>
      </c>
      <c r="T86" s="98">
        <f>IF(RES_hhdet_fec!T86=0,0,RES_hhdet_fec!T86*1000*11630/RES_hhdet_num!T81)</f>
        <v>299.61676160796276</v>
      </c>
      <c r="U86" s="98">
        <f>IF(RES_hhdet_fec!U86=0,0,RES_hhdet_fec!U86*1000*11630/RES_hhdet_num!U81)</f>
        <v>170.88853601013446</v>
      </c>
      <c r="V86" s="98">
        <f>IF(RES_hhdet_fec!V86=0,0,RES_hhdet_fec!V86*1000*11630/RES_hhdet_num!V81)</f>
        <v>141.48520996911301</v>
      </c>
      <c r="W86" s="98">
        <f>IF(RES_hhdet_fec!W86=0,0,RES_hhdet_fec!W86*1000*11630/RES_hhdet_num!W81)</f>
        <v>180.14918111362965</v>
      </c>
      <c r="X86" s="98">
        <f>IF(RES_hhdet_fec!X86=0,0,RES_hhdet_fec!X86*1000*11630/RES_hhdet_num!X81)</f>
        <v>205.58488964819739</v>
      </c>
      <c r="Y86" s="98">
        <f>IF(RES_hhdet_fec!Y86=0,0,RES_hhdet_fec!Y86*1000*11630/RES_hhdet_num!Y81)</f>
        <v>206.51619230090986</v>
      </c>
      <c r="DA86" s="63" t="s">
        <v>2323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948.25514816427972</v>
      </c>
      <c r="M87" s="122">
        <v>1079.0049283111628</v>
      </c>
      <c r="N87" s="122">
        <v>938.46577988646186</v>
      </c>
      <c r="O87" s="122">
        <v>1071.8061797449566</v>
      </c>
      <c r="P87" s="122">
        <v>1074.9806231342247</v>
      </c>
      <c r="Q87" s="122">
        <v>1158.7917331643787</v>
      </c>
      <c r="R87" s="122">
        <v>1141.0482176018099</v>
      </c>
      <c r="S87" s="122">
        <v>1235.3024972016226</v>
      </c>
      <c r="T87" s="122">
        <v>1541.0771123958309</v>
      </c>
      <c r="U87" s="122">
        <v>1551.4958709493442</v>
      </c>
      <c r="V87" s="122">
        <v>1462.6274574754975</v>
      </c>
      <c r="W87" s="122">
        <v>1279.1400148389059</v>
      </c>
      <c r="X87" s="122">
        <v>1514.1615883924608</v>
      </c>
      <c r="Y87" s="122">
        <v>1371.2179241907627</v>
      </c>
      <c r="DA87" s="130" t="s">
        <v>2324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1542.76540561969</v>
      </c>
      <c r="M96" s="101">
        <v>1540.6633294613653</v>
      </c>
      <c r="N96" s="101">
        <v>1345.55390269331</v>
      </c>
      <c r="O96" s="101">
        <v>1485.4566615256024</v>
      </c>
      <c r="P96" s="101">
        <v>1456.8499540956395</v>
      </c>
      <c r="Q96" s="101">
        <v>1523.0659024993613</v>
      </c>
      <c r="R96" s="101">
        <v>1458.1266762314031</v>
      </c>
      <c r="S96" s="101">
        <v>1503.9174246941977</v>
      </c>
      <c r="T96" s="101">
        <v>1735.7880172135419</v>
      </c>
      <c r="U96" s="101">
        <v>1732.2391238895182</v>
      </c>
      <c r="V96" s="101">
        <v>1642.6585377574579</v>
      </c>
      <c r="W96" s="101">
        <v>1422.5321051847345</v>
      </c>
      <c r="X96" s="101">
        <v>1632.4880163645619</v>
      </c>
      <c r="Y96" s="101">
        <v>1484.198900958276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926.70150671293811</v>
      </c>
      <c r="M97" s="104">
        <v>980.72290236797301</v>
      </c>
      <c r="N97" s="104">
        <v>807.93270881723788</v>
      </c>
      <c r="O97" s="104">
        <v>920.00347202217722</v>
      </c>
      <c r="P97" s="104">
        <v>895.43154657799766</v>
      </c>
      <c r="Q97" s="104">
        <v>955.46519544465207</v>
      </c>
      <c r="R97" s="104">
        <v>919.25388778943807</v>
      </c>
      <c r="S97" s="104">
        <v>988.87488714497226</v>
      </c>
      <c r="T97" s="104">
        <v>1244.1189380238698</v>
      </c>
      <c r="U97" s="104">
        <v>1242.91637967407</v>
      </c>
      <c r="V97" s="104">
        <v>1143.0694214109603</v>
      </c>
      <c r="W97" s="104">
        <v>1007.2396645447475</v>
      </c>
      <c r="X97" s="104">
        <v>1292.0135259324081</v>
      </c>
      <c r="Y97" s="104">
        <v>1157.3032253468953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154.58976208476662</v>
      </c>
      <c r="M98" s="98">
        <v>265.37535927932697</v>
      </c>
      <c r="N98" s="98">
        <v>113.12784732970881</v>
      </c>
      <c r="O98" s="98">
        <v>190.61737320414019</v>
      </c>
      <c r="P98" s="98">
        <v>146.13596407195013</v>
      </c>
      <c r="Q98" s="98">
        <v>181.82846445471401</v>
      </c>
      <c r="R98" s="98">
        <v>145.46204612417671</v>
      </c>
      <c r="S98" s="98">
        <v>197.34401322190703</v>
      </c>
      <c r="T98" s="98">
        <v>427.3730983880597</v>
      </c>
      <c r="U98" s="98">
        <v>379.17104212430621</v>
      </c>
      <c r="V98" s="98">
        <v>238.18243855629063</v>
      </c>
      <c r="W98" s="98">
        <v>245.22230725896958</v>
      </c>
      <c r="X98" s="98">
        <v>635.74460714240865</v>
      </c>
      <c r="Y98" s="98">
        <v>522.73795000018504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772.11174462817155</v>
      </c>
      <c r="M99" s="98">
        <v>715.34754308864603</v>
      </c>
      <c r="N99" s="98">
        <v>694.80486148752902</v>
      </c>
      <c r="O99" s="98">
        <v>729.38609881803688</v>
      </c>
      <c r="P99" s="98">
        <v>749.29558250604737</v>
      </c>
      <c r="Q99" s="98">
        <v>773.6367309899382</v>
      </c>
      <c r="R99" s="98">
        <v>773.79184166526147</v>
      </c>
      <c r="S99" s="98">
        <v>791.53087392306531</v>
      </c>
      <c r="T99" s="98">
        <v>816.74583963581017</v>
      </c>
      <c r="U99" s="98">
        <v>863.74533754976358</v>
      </c>
      <c r="V99" s="98">
        <v>904.88698285466978</v>
      </c>
      <c r="W99" s="98">
        <v>762.01735728577785</v>
      </c>
      <c r="X99" s="98">
        <v>656.26891878999913</v>
      </c>
      <c r="Y99" s="98">
        <v>634.56527534671034</v>
      </c>
      <c r="DA99" s="63" t="s">
        <v>2336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1009.2980383985781</v>
      </c>
      <c r="M100" s="122">
        <v>960.74841399018214</v>
      </c>
      <c r="N100" s="122">
        <v>844.69581359063943</v>
      </c>
      <c r="O100" s="122">
        <v>993.36341739717056</v>
      </c>
      <c r="P100" s="122">
        <v>928.80560459411618</v>
      </c>
      <c r="Q100" s="122">
        <v>997.79257469744334</v>
      </c>
      <c r="R100" s="122">
        <v>1044.3443466509684</v>
      </c>
      <c r="S100" s="122">
        <v>822.32540950313364</v>
      </c>
      <c r="T100" s="122">
        <v>850.24704558690109</v>
      </c>
      <c r="U100" s="122">
        <v>794.54724650885134</v>
      </c>
      <c r="V100" s="122">
        <v>764.8792830562262</v>
      </c>
      <c r="W100" s="122">
        <v>731.83952491210118</v>
      </c>
      <c r="X100" s="122">
        <v>633.81003619636158</v>
      </c>
      <c r="Y100" s="122">
        <v>647.64929868231491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1054.9374701194524</v>
      </c>
      <c r="M102" s="98">
        <v>985.85235779498714</v>
      </c>
      <c r="N102" s="98">
        <v>989.24511199724509</v>
      </c>
      <c r="O102" s="98">
        <v>1079.5340682497913</v>
      </c>
      <c r="P102" s="98">
        <v>1010.7625637495991</v>
      </c>
      <c r="Q102" s="98">
        <v>1066.6855043099056</v>
      </c>
      <c r="R102" s="98">
        <v>1016.2643259484311</v>
      </c>
      <c r="S102" s="98">
        <v>949.17645936247334</v>
      </c>
      <c r="T102" s="98">
        <v>914.40215679852145</v>
      </c>
      <c r="U102" s="98">
        <v>836.39348968512638</v>
      </c>
      <c r="V102" s="98">
        <v>823.71766491279664</v>
      </c>
      <c r="W102" s="98">
        <v>805.827553763482</v>
      </c>
      <c r="X102" s="98">
        <v>652.26630613741816</v>
      </c>
      <c r="Y102" s="98">
        <v>691.57125648406009</v>
      </c>
      <c r="DA102" s="63" t="s">
        <v>2339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936.34621948501081</v>
      </c>
      <c r="M103" s="33">
        <v>917.48010224417646</v>
      </c>
      <c r="N103" s="33">
        <v>558.06944928818314</v>
      </c>
      <c r="O103" s="33">
        <v>820.31311666592626</v>
      </c>
      <c r="P103" s="33">
        <v>765.72929671477107</v>
      </c>
      <c r="Q103" s="33">
        <v>856.79578495232647</v>
      </c>
      <c r="R103" s="33">
        <v>1108.2600544379761</v>
      </c>
      <c r="S103" s="33">
        <v>458.92338278520532</v>
      </c>
      <c r="T103" s="33">
        <v>631.84139514900471</v>
      </c>
      <c r="U103" s="33">
        <v>651.8395288568704</v>
      </c>
      <c r="V103" s="33">
        <v>574.02729980216566</v>
      </c>
      <c r="W103" s="33">
        <v>491.19473283054793</v>
      </c>
      <c r="X103" s="33">
        <v>573.23439585025244</v>
      </c>
      <c r="Y103" s="33">
        <v>505.45051929005041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X129" s="98">
        <f>IF(RES_hhdet_fec!X129=0,0,RES_hhdet_fec!X129*1000*11630/RES_hhdet_num!X124)</f>
        <v>0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5019.0228558688059</v>
      </c>
      <c r="C143" s="117">
        <f t="shared" si="49"/>
        <v>4558.0115153215465</v>
      </c>
      <c r="D143" s="117">
        <f t="shared" si="49"/>
        <v>4127.5657710001296</v>
      </c>
      <c r="E143" s="117">
        <f t="shared" si="49"/>
        <v>4430.9667626976197</v>
      </c>
      <c r="F143" s="117">
        <f t="shared" si="49"/>
        <v>3813.2245079189206</v>
      </c>
      <c r="G143" s="117">
        <f t="shared" si="49"/>
        <v>3682.4380138358947</v>
      </c>
      <c r="H143" s="117">
        <f t="shared" si="49"/>
        <v>3774.2445081160895</v>
      </c>
      <c r="I143" s="117">
        <f t="shared" si="49"/>
        <v>3665.2950689788267</v>
      </c>
      <c r="J143" s="117">
        <f t="shared" si="49"/>
        <v>3575.6595932386977</v>
      </c>
      <c r="K143" s="117">
        <f t="shared" si="49"/>
        <v>3090.4733762760143</v>
      </c>
      <c r="L143" s="117">
        <f t="shared" si="49"/>
        <v>3298.9355000306668</v>
      </c>
      <c r="M143" s="117">
        <f t="shared" si="49"/>
        <v>3217.0581271358233</v>
      </c>
      <c r="N143" s="117">
        <f t="shared" si="49"/>
        <v>3429.4855869078001</v>
      </c>
      <c r="O143" s="117">
        <f t="shared" si="49"/>
        <v>3308.4355623223178</v>
      </c>
      <c r="P143" s="117">
        <f t="shared" si="49"/>
        <v>3164.9818047550407</v>
      </c>
      <c r="Q143" s="117">
        <f t="shared" si="49"/>
        <v>3288.0468205989641</v>
      </c>
      <c r="R143" s="117">
        <f t="shared" ref="R143:V143" si="50">R144+R146+R148+R157</f>
        <v>3155.261524244585</v>
      </c>
      <c r="S143" s="117">
        <f t="shared" si="50"/>
        <v>3305.0462445879984</v>
      </c>
      <c r="T143" s="117">
        <f t="shared" si="50"/>
        <v>3406.9816353488536</v>
      </c>
      <c r="U143" s="117">
        <f t="shared" si="50"/>
        <v>3445.9927358578639</v>
      </c>
      <c r="V143" s="117">
        <f t="shared" si="50"/>
        <v>3362.7685870199493</v>
      </c>
      <c r="W143" s="117">
        <f t="shared" ref="W143:Y143" si="51">W144+W146+W148+W157</f>
        <v>3499.8835015153809</v>
      </c>
      <c r="X143" s="117">
        <f t="shared" si="51"/>
        <v>3486.9988959862258</v>
      </c>
      <c r="Y143" s="117">
        <f t="shared" si="51"/>
        <v>3194.9758138863917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145.7993713352466</v>
      </c>
      <c r="C144" s="122">
        <f t="shared" si="52"/>
        <v>132.06212195514524</v>
      </c>
      <c r="D144" s="122">
        <f t="shared" si="52"/>
        <v>175.04774965510569</v>
      </c>
      <c r="E144" s="122">
        <f t="shared" si="52"/>
        <v>251.5488454966567</v>
      </c>
      <c r="F144" s="122">
        <f t="shared" si="52"/>
        <v>225.5944788385971</v>
      </c>
      <c r="G144" s="122">
        <f t="shared" si="52"/>
        <v>198.95768212873361</v>
      </c>
      <c r="H144" s="122">
        <f t="shared" si="52"/>
        <v>220.10982679866424</v>
      </c>
      <c r="I144" s="122">
        <f t="shared" si="52"/>
        <v>225.59351722767727</v>
      </c>
      <c r="J144" s="122">
        <f t="shared" si="52"/>
        <v>198.55662709021095</v>
      </c>
      <c r="K144" s="122">
        <f t="shared" si="52"/>
        <v>164.89743093926728</v>
      </c>
      <c r="L144" s="122">
        <f t="shared" si="52"/>
        <v>239.86168161758326</v>
      </c>
      <c r="M144" s="122">
        <f t="shared" si="52"/>
        <v>221.15302387709181</v>
      </c>
      <c r="N144" s="122">
        <f t="shared" si="52"/>
        <v>257.60190400337154</v>
      </c>
      <c r="O144" s="122">
        <f t="shared" si="52"/>
        <v>245.76212244118915</v>
      </c>
      <c r="P144" s="122">
        <f t="shared" si="52"/>
        <v>229.22764808296967</v>
      </c>
      <c r="Q144" s="122">
        <f t="shared" si="52"/>
        <v>292.68400109527647</v>
      </c>
      <c r="R144" s="122">
        <f t="shared" si="52"/>
        <v>231.52265685394056</v>
      </c>
      <c r="S144" s="122">
        <f t="shared" si="52"/>
        <v>301.36281500134203</v>
      </c>
      <c r="T144" s="122">
        <f t="shared" si="52"/>
        <v>281.07826053897469</v>
      </c>
      <c r="U144" s="122">
        <f t="shared" si="52"/>
        <v>313.25719677190494</v>
      </c>
      <c r="V144" s="122">
        <f t="shared" si="52"/>
        <v>311.31253977292067</v>
      </c>
      <c r="W144" s="122">
        <f t="shared" si="52"/>
        <v>361.81975643702037</v>
      </c>
      <c r="X144" s="122">
        <f t="shared" si="52"/>
        <v>380.64009691516998</v>
      </c>
      <c r="Y144" s="122">
        <f t="shared" si="52"/>
        <v>391.7239110027673</v>
      </c>
      <c r="DA144" s="130" t="s">
        <v>2378</v>
      </c>
    </row>
    <row r="145" spans="1:105" ht="12" customHeight="1" x14ac:dyDescent="0.25">
      <c r="A145" s="97" t="s">
        <v>53</v>
      </c>
      <c r="B145" s="98">
        <v>145.7993713352466</v>
      </c>
      <c r="C145" s="98">
        <v>132.06212195514524</v>
      </c>
      <c r="D145" s="98">
        <v>175.04774965510569</v>
      </c>
      <c r="E145" s="98">
        <v>251.5488454966567</v>
      </c>
      <c r="F145" s="98">
        <v>225.5944788385971</v>
      </c>
      <c r="G145" s="98">
        <v>198.95768212873361</v>
      </c>
      <c r="H145" s="98">
        <v>220.10982679866424</v>
      </c>
      <c r="I145" s="98">
        <v>225.59351722767727</v>
      </c>
      <c r="J145" s="98">
        <v>198.55662709021095</v>
      </c>
      <c r="K145" s="98">
        <v>164.89743093926728</v>
      </c>
      <c r="L145" s="98">
        <v>239.86168161758326</v>
      </c>
      <c r="M145" s="98">
        <v>221.15302387709181</v>
      </c>
      <c r="N145" s="98">
        <v>257.60190400337154</v>
      </c>
      <c r="O145" s="98">
        <v>245.76212244118915</v>
      </c>
      <c r="P145" s="98">
        <v>229.22764808296967</v>
      </c>
      <c r="Q145" s="98">
        <v>292.68400109527647</v>
      </c>
      <c r="R145" s="98">
        <v>231.52265685394056</v>
      </c>
      <c r="S145" s="98">
        <v>301.36281500134203</v>
      </c>
      <c r="T145" s="98">
        <v>281.07826053897469</v>
      </c>
      <c r="U145" s="98">
        <v>313.25719677190494</v>
      </c>
      <c r="V145" s="98">
        <v>311.31253977292067</v>
      </c>
      <c r="W145" s="98">
        <v>361.81975643702037</v>
      </c>
      <c r="X145" s="98">
        <v>380.64009691516998</v>
      </c>
      <c r="Y145" s="98">
        <v>391.7239110027673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2286.5684819463445</v>
      </c>
      <c r="C146" s="122">
        <f t="shared" si="53"/>
        <v>2183.2143572124728</v>
      </c>
      <c r="D146" s="122">
        <f t="shared" si="53"/>
        <v>1474.9439797815369</v>
      </c>
      <c r="E146" s="122">
        <f t="shared" si="53"/>
        <v>1819.170286493214</v>
      </c>
      <c r="F146" s="122">
        <f t="shared" si="53"/>
        <v>829.10192832918051</v>
      </c>
      <c r="G146" s="122">
        <f t="shared" si="53"/>
        <v>717.27126667271409</v>
      </c>
      <c r="H146" s="122">
        <f t="shared" si="53"/>
        <v>862.85176568515487</v>
      </c>
      <c r="I146" s="122">
        <f t="shared" si="53"/>
        <v>856.8016398211289</v>
      </c>
      <c r="J146" s="122">
        <f t="shared" si="53"/>
        <v>719.46931921926819</v>
      </c>
      <c r="K146" s="122">
        <f t="shared" si="53"/>
        <v>776.22711838557109</v>
      </c>
      <c r="L146" s="122">
        <f t="shared" si="53"/>
        <v>665.02058740594759</v>
      </c>
      <c r="M146" s="122">
        <f t="shared" si="53"/>
        <v>668.83310235358488</v>
      </c>
      <c r="N146" s="122">
        <f t="shared" si="53"/>
        <v>1131.474517466771</v>
      </c>
      <c r="O146" s="122">
        <f t="shared" si="53"/>
        <v>777.59068036693066</v>
      </c>
      <c r="P146" s="122">
        <f t="shared" si="53"/>
        <v>759.00243072517424</v>
      </c>
      <c r="Q146" s="122">
        <f t="shared" si="53"/>
        <v>703.29700558665161</v>
      </c>
      <c r="R146" s="122">
        <f t="shared" si="53"/>
        <v>656.56037434362077</v>
      </c>
      <c r="S146" s="122">
        <f t="shared" si="53"/>
        <v>882.6685714969932</v>
      </c>
      <c r="T146" s="122">
        <f t="shared" si="53"/>
        <v>721.21385251600793</v>
      </c>
      <c r="U146" s="122">
        <f t="shared" si="53"/>
        <v>777.0647548862305</v>
      </c>
      <c r="V146" s="122">
        <f t="shared" si="53"/>
        <v>829.40561736546954</v>
      </c>
      <c r="W146" s="122">
        <f t="shared" si="53"/>
        <v>1143.3006033567335</v>
      </c>
      <c r="X146" s="122">
        <f t="shared" si="53"/>
        <v>996.7861468548964</v>
      </c>
      <c r="Y146" s="122">
        <f t="shared" si="53"/>
        <v>846.25391530533864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2286.5684819463445</v>
      </c>
      <c r="C147" s="98">
        <f>IF(RES_hhdet_fec!C147=0,0,RES_hhdet_fec!C147*1000*11630/RES_hhdet_num!C143)</f>
        <v>2183.2143572124728</v>
      </c>
      <c r="D147" s="98">
        <f>IF(RES_hhdet_fec!D147=0,0,RES_hhdet_fec!D147*1000*11630/RES_hhdet_num!D143)</f>
        <v>1474.9439797815369</v>
      </c>
      <c r="E147" s="98">
        <f>IF(RES_hhdet_fec!E147=0,0,RES_hhdet_fec!E147*1000*11630/RES_hhdet_num!E143)</f>
        <v>1819.170286493214</v>
      </c>
      <c r="F147" s="98">
        <f>IF(RES_hhdet_fec!F147=0,0,RES_hhdet_fec!F147*1000*11630/RES_hhdet_num!F143)</f>
        <v>829.10192832918051</v>
      </c>
      <c r="G147" s="98">
        <f>IF(RES_hhdet_fec!G147=0,0,RES_hhdet_fec!G147*1000*11630/RES_hhdet_num!G143)</f>
        <v>717.27126667271409</v>
      </c>
      <c r="H147" s="98">
        <f>IF(RES_hhdet_fec!H147=0,0,RES_hhdet_fec!H147*1000*11630/RES_hhdet_num!H143)</f>
        <v>862.85176568515487</v>
      </c>
      <c r="I147" s="98">
        <f>IF(RES_hhdet_fec!I147=0,0,RES_hhdet_fec!I147*1000*11630/RES_hhdet_num!I143)</f>
        <v>856.8016398211289</v>
      </c>
      <c r="J147" s="98">
        <f>IF(RES_hhdet_fec!J147=0,0,RES_hhdet_fec!J147*1000*11630/RES_hhdet_num!J143)</f>
        <v>719.46931921926819</v>
      </c>
      <c r="K147" s="98">
        <f>IF(RES_hhdet_fec!K147=0,0,RES_hhdet_fec!K147*1000*11630/RES_hhdet_num!K143)</f>
        <v>776.22711838557109</v>
      </c>
      <c r="L147" s="98">
        <f>IF(RES_hhdet_fec!L147=0,0,RES_hhdet_fec!L147*1000*11630/RES_hhdet_num!L143)</f>
        <v>665.02058740594759</v>
      </c>
      <c r="M147" s="98">
        <f>IF(RES_hhdet_fec!M147=0,0,RES_hhdet_fec!M147*1000*11630/RES_hhdet_num!M143)</f>
        <v>668.83310235358488</v>
      </c>
      <c r="N147" s="98">
        <f>IF(RES_hhdet_fec!N147=0,0,RES_hhdet_fec!N147*1000*11630/RES_hhdet_num!N143)</f>
        <v>1131.474517466771</v>
      </c>
      <c r="O147" s="98">
        <f>IF(RES_hhdet_fec!O147=0,0,RES_hhdet_fec!O147*1000*11630/RES_hhdet_num!O143)</f>
        <v>777.59068036693066</v>
      </c>
      <c r="P147" s="98">
        <f>IF(RES_hhdet_fec!P147=0,0,RES_hhdet_fec!P147*1000*11630/RES_hhdet_num!P143)</f>
        <v>759.00243072517424</v>
      </c>
      <c r="Q147" s="98">
        <f>IF(RES_hhdet_fec!Q147=0,0,RES_hhdet_fec!Q147*1000*11630/RES_hhdet_num!Q143)</f>
        <v>703.29700558665161</v>
      </c>
      <c r="R147" s="98">
        <f>IF(RES_hhdet_fec!R147=0,0,RES_hhdet_fec!R147*1000*11630/RES_hhdet_num!R143)</f>
        <v>656.56037434362077</v>
      </c>
      <c r="S147" s="98">
        <f>IF(RES_hhdet_fec!S147=0,0,RES_hhdet_fec!S147*1000*11630/RES_hhdet_num!S143)</f>
        <v>882.6685714969932</v>
      </c>
      <c r="T147" s="98">
        <f>IF(RES_hhdet_fec!T147=0,0,RES_hhdet_fec!T147*1000*11630/RES_hhdet_num!T143)</f>
        <v>721.21385251600793</v>
      </c>
      <c r="U147" s="98">
        <f>IF(RES_hhdet_fec!U147=0,0,RES_hhdet_fec!U147*1000*11630/RES_hhdet_num!U143)</f>
        <v>777.0647548862305</v>
      </c>
      <c r="V147" s="98">
        <f>IF(RES_hhdet_fec!V147=0,0,RES_hhdet_fec!V147*1000*11630/RES_hhdet_num!V143)</f>
        <v>829.40561736546954</v>
      </c>
      <c r="W147" s="98">
        <f>IF(RES_hhdet_fec!W147=0,0,RES_hhdet_fec!W147*1000*11630/RES_hhdet_num!W143)</f>
        <v>1143.3006033567335</v>
      </c>
      <c r="X147" s="98">
        <f>IF(RES_hhdet_fec!X147=0,0,RES_hhdet_fec!X147*1000*11630/RES_hhdet_num!X143)</f>
        <v>996.7861468548964</v>
      </c>
      <c r="Y147" s="98">
        <f>IF(RES_hhdet_fec!Y147=0,0,RES_hhdet_fec!Y147*1000*11630/RES_hhdet_num!Y143)</f>
        <v>846.25391530533864</v>
      </c>
      <c r="DA147" s="63" t="s">
        <v>2381</v>
      </c>
    </row>
    <row r="148" spans="1:105" ht="12" customHeight="1" x14ac:dyDescent="0.25">
      <c r="A148" s="121" t="s">
        <v>55</v>
      </c>
      <c r="B148" s="122">
        <v>1456.2990946805085</v>
      </c>
      <c r="C148" s="122">
        <v>1209.546760622693</v>
      </c>
      <c r="D148" s="122">
        <v>1446.8276346580017</v>
      </c>
      <c r="E148" s="122">
        <v>1397.3570156702312</v>
      </c>
      <c r="F148" s="122">
        <v>1676.3846597029892</v>
      </c>
      <c r="G148" s="122">
        <v>1713.4006276072705</v>
      </c>
      <c r="H148" s="122">
        <v>1753.2762733588268</v>
      </c>
      <c r="I148" s="122">
        <v>1708.2910512717428</v>
      </c>
      <c r="J148" s="122">
        <v>1675.9703416404936</v>
      </c>
      <c r="K148" s="122">
        <v>1115.275056024775</v>
      </c>
      <c r="L148" s="122">
        <v>1359.972085159138</v>
      </c>
      <c r="M148" s="122">
        <v>1353.9944416061383</v>
      </c>
      <c r="N148" s="122">
        <v>1139.9684514827159</v>
      </c>
      <c r="O148" s="122">
        <v>1264.6554378460487</v>
      </c>
      <c r="P148" s="122">
        <v>1231.0191316289358</v>
      </c>
      <c r="Q148" s="122">
        <v>1286.0032675426428</v>
      </c>
      <c r="R148" s="122">
        <v>1229.2015497810737</v>
      </c>
      <c r="S148" s="122">
        <v>1292.5040862643275</v>
      </c>
      <c r="T148" s="122">
        <v>1554.2833192037813</v>
      </c>
      <c r="U148" s="122">
        <v>1561.6941223881586</v>
      </c>
      <c r="V148" s="122">
        <v>1465.4893214917072</v>
      </c>
      <c r="W148" s="122">
        <v>1279.2099993268603</v>
      </c>
      <c r="X148" s="122">
        <v>1487.0926033638684</v>
      </c>
      <c r="Y148" s="122">
        <v>1336.0947292615078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1456.2990946805085</v>
      </c>
      <c r="C153" s="101">
        <v>1209.546760622693</v>
      </c>
      <c r="D153" s="101">
        <v>1472.8322302492988</v>
      </c>
      <c r="E153" s="101">
        <v>1427.9708205116842</v>
      </c>
      <c r="F153" s="101">
        <v>1711.0200030385638</v>
      </c>
      <c r="G153" s="101">
        <v>1754.0260467584806</v>
      </c>
      <c r="H153" s="101">
        <v>1798.2600493205111</v>
      </c>
      <c r="I153" s="101">
        <v>1763.1999287316942</v>
      </c>
      <c r="J153" s="101">
        <v>1739.041147964115</v>
      </c>
      <c r="K153" s="101">
        <v>1182.2100684941554</v>
      </c>
      <c r="L153" s="101">
        <v>1578.0049566920331</v>
      </c>
      <c r="M153" s="101">
        <v>1578.8831238332834</v>
      </c>
      <c r="N153" s="101">
        <v>1375.4845587762134</v>
      </c>
      <c r="O153" s="101">
        <v>1498.5129623759628</v>
      </c>
      <c r="P153" s="101">
        <v>1466.0480088869385</v>
      </c>
      <c r="Q153" s="101">
        <v>1508.3739741835338</v>
      </c>
      <c r="R153" s="101">
        <v>1443.6915249246676</v>
      </c>
      <c r="S153" s="101">
        <v>1494.9706313341626</v>
      </c>
      <c r="T153" s="101">
        <v>1743.9035937596286</v>
      </c>
      <c r="U153" s="101">
        <v>1727.8395308243364</v>
      </c>
      <c r="V153" s="101">
        <v>1614.9349911356346</v>
      </c>
      <c r="W153" s="101">
        <v>1379.3380447547825</v>
      </c>
      <c r="X153" s="101">
        <v>1570.1566772879571</v>
      </c>
      <c r="Y153" s="101">
        <v>1405.1524279608898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890.38157500365878</v>
      </c>
      <c r="E154" s="104">
        <v>869.30278789955753</v>
      </c>
      <c r="F154" s="104">
        <v>1047.5638349304918</v>
      </c>
      <c r="G154" s="104">
        <v>1078.7819928876825</v>
      </c>
      <c r="H154" s="104">
        <v>1110.3818483770967</v>
      </c>
      <c r="I154" s="104">
        <v>1089.6717717866813</v>
      </c>
      <c r="J154" s="104">
        <v>1076.8918659931392</v>
      </c>
      <c r="K154" s="104">
        <v>878.5129643312066</v>
      </c>
      <c r="L154" s="104">
        <v>931.70819959212986</v>
      </c>
      <c r="M154" s="104">
        <v>985.82010203671041</v>
      </c>
      <c r="N154" s="104">
        <v>811.18054635343856</v>
      </c>
      <c r="O154" s="104">
        <v>922.66940809961909</v>
      </c>
      <c r="P154" s="104">
        <v>895.97748831140927</v>
      </c>
      <c r="Q154" s="104">
        <v>951.08309596361153</v>
      </c>
      <c r="R154" s="104">
        <v>912.39789694107174</v>
      </c>
      <c r="S154" s="104">
        <v>977.35052676886335</v>
      </c>
      <c r="T154" s="104">
        <v>1237.6432535058393</v>
      </c>
      <c r="U154" s="104">
        <v>1233.7200164740163</v>
      </c>
      <c r="V154" s="104">
        <v>1129.5472113940175</v>
      </c>
      <c r="W154" s="104">
        <v>993.48964040069598</v>
      </c>
      <c r="X154" s="104">
        <v>1260.3128374805087</v>
      </c>
      <c r="Y154" s="104">
        <v>1118.8213446459429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252.5042782351147</v>
      </c>
      <c r="E155" s="98">
        <v>245.12431712178287</v>
      </c>
      <c r="F155" s="98">
        <v>293.58304544283578</v>
      </c>
      <c r="G155" s="98">
        <v>301.11728878933747</v>
      </c>
      <c r="H155" s="98">
        <v>307.97566820721437</v>
      </c>
      <c r="I155" s="98">
        <v>298.9917687640089</v>
      </c>
      <c r="J155" s="98">
        <v>295.33283347297981</v>
      </c>
      <c r="K155" s="98">
        <v>523.62611848959887</v>
      </c>
      <c r="L155" s="98">
        <v>156.11168705086243</v>
      </c>
      <c r="M155" s="98">
        <v>267.40464944060341</v>
      </c>
      <c r="N155" s="98">
        <v>113.60138902604702</v>
      </c>
      <c r="O155" s="98">
        <v>190.64190459041546</v>
      </c>
      <c r="P155" s="98">
        <v>144.90044375478163</v>
      </c>
      <c r="Q155" s="98">
        <v>177.55255980815758</v>
      </c>
      <c r="R155" s="98">
        <v>140.53189778166276</v>
      </c>
      <c r="S155" s="98">
        <v>189.98212439111686</v>
      </c>
      <c r="T155" s="98">
        <v>426.88301477654397</v>
      </c>
      <c r="U155" s="98">
        <v>378.03882756566787</v>
      </c>
      <c r="V155" s="98">
        <v>235.5524868472335</v>
      </c>
      <c r="W155" s="98">
        <v>241.44818577122771</v>
      </c>
      <c r="X155" s="98">
        <v>614.79779967232719</v>
      </c>
      <c r="Y155" s="98">
        <v>496.893683801522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637.87729676854417</v>
      </c>
      <c r="E156" s="98">
        <v>624.17847077777458</v>
      </c>
      <c r="F156" s="98">
        <v>753.98078948765601</v>
      </c>
      <c r="G156" s="98">
        <v>777.66470409834494</v>
      </c>
      <c r="H156" s="98">
        <v>802.40618016988253</v>
      </c>
      <c r="I156" s="98">
        <v>790.68000302267251</v>
      </c>
      <c r="J156" s="98">
        <v>781.55903252015946</v>
      </c>
      <c r="K156" s="98">
        <v>354.88684584160779</v>
      </c>
      <c r="L156" s="98">
        <v>775.59651254126732</v>
      </c>
      <c r="M156" s="98">
        <v>718.41545259610712</v>
      </c>
      <c r="N156" s="98">
        <v>697.57915732739139</v>
      </c>
      <c r="O156" s="98">
        <v>732.0275035092036</v>
      </c>
      <c r="P156" s="98">
        <v>751.0770445566277</v>
      </c>
      <c r="Q156" s="98">
        <v>773.53053615545389</v>
      </c>
      <c r="R156" s="98">
        <v>771.86599915940906</v>
      </c>
      <c r="S156" s="98">
        <v>787.36840237774641</v>
      </c>
      <c r="T156" s="98">
        <v>810.76023872929545</v>
      </c>
      <c r="U156" s="98">
        <v>855.68118890834876</v>
      </c>
      <c r="V156" s="98">
        <v>893.99472454678369</v>
      </c>
      <c r="W156" s="98">
        <v>752.04145462946826</v>
      </c>
      <c r="X156" s="98">
        <v>645.51503780818155</v>
      </c>
      <c r="Y156" s="98">
        <v>621.92766084442076</v>
      </c>
      <c r="DA156" s="63" t="s">
        <v>2390</v>
      </c>
    </row>
    <row r="157" spans="1:105" ht="12" customHeight="1" x14ac:dyDescent="0.25">
      <c r="A157" s="121" t="s">
        <v>54</v>
      </c>
      <c r="B157" s="122">
        <v>1130.3559079067065</v>
      </c>
      <c r="C157" s="122">
        <v>1033.1882755312356</v>
      </c>
      <c r="D157" s="122">
        <v>1030.7464069054852</v>
      </c>
      <c r="E157" s="122">
        <v>962.89061503751748</v>
      </c>
      <c r="F157" s="122">
        <v>1082.143441048154</v>
      </c>
      <c r="G157" s="122">
        <v>1052.8084374271768</v>
      </c>
      <c r="H157" s="122">
        <v>938.00664227344328</v>
      </c>
      <c r="I157" s="122">
        <v>874.60886065827799</v>
      </c>
      <c r="J157" s="122">
        <v>981.66330528872504</v>
      </c>
      <c r="K157" s="122">
        <v>1034.073770926401</v>
      </c>
      <c r="L157" s="122">
        <v>1034.081145847998</v>
      </c>
      <c r="M157" s="122">
        <v>973.0775592990085</v>
      </c>
      <c r="N157" s="122">
        <v>900.44071395494143</v>
      </c>
      <c r="O157" s="122">
        <v>1020.4273216681489</v>
      </c>
      <c r="P157" s="122">
        <v>945.73259431796146</v>
      </c>
      <c r="Q157" s="122">
        <v>1006.0625463743933</v>
      </c>
      <c r="R157" s="122">
        <v>1037.97694326595</v>
      </c>
      <c r="S157" s="122">
        <v>828.5107718253355</v>
      </c>
      <c r="T157" s="122">
        <v>850.40620309009</v>
      </c>
      <c r="U157" s="122">
        <v>793.97666181156956</v>
      </c>
      <c r="V157" s="122">
        <v>756.56110838985228</v>
      </c>
      <c r="W157" s="122">
        <v>715.55314239476672</v>
      </c>
      <c r="X157" s="122">
        <v>622.48004885229079</v>
      </c>
      <c r="Y157" s="122">
        <v>620.90325831677808</v>
      </c>
      <c r="DA157" s="130" t="s">
        <v>2391</v>
      </c>
    </row>
    <row r="158" spans="1:105" ht="12" customHeight="1" x14ac:dyDescent="0.25">
      <c r="A158" s="97" t="s">
        <v>50</v>
      </c>
      <c r="B158" s="98">
        <v>1155.0227434601322</v>
      </c>
      <c r="C158" s="98">
        <v>1123.7869495522461</v>
      </c>
      <c r="D158" s="98">
        <v>1082.1355149944593</v>
      </c>
      <c r="E158" s="98">
        <v>988.11911630353973</v>
      </c>
      <c r="F158" s="98">
        <v>1157.8767775224624</v>
      </c>
      <c r="G158" s="98">
        <v>1119.6200135924005</v>
      </c>
      <c r="H158" s="98">
        <v>974.56019074393669</v>
      </c>
      <c r="I158" s="98">
        <v>909.19700520170261</v>
      </c>
      <c r="J158" s="98">
        <v>1044.1930154592058</v>
      </c>
      <c r="K158" s="98">
        <v>1121.3011579543534</v>
      </c>
      <c r="L158" s="98">
        <v>1057.2586543309876</v>
      </c>
      <c r="M158" s="98">
        <v>987.50065143572942</v>
      </c>
      <c r="N158" s="98">
        <v>990.32821557867499</v>
      </c>
      <c r="O158" s="98">
        <v>1080.1274743015429</v>
      </c>
      <c r="P158" s="98">
        <v>1010.9485273773139</v>
      </c>
      <c r="Q158" s="98">
        <v>1066.188147850688</v>
      </c>
      <c r="R158" s="98">
        <v>1015.6021318365437</v>
      </c>
      <c r="S158" s="98">
        <v>949.05281773386093</v>
      </c>
      <c r="T158" s="98">
        <v>917.06666424619118</v>
      </c>
      <c r="U158" s="98">
        <v>837.59131947415153</v>
      </c>
      <c r="V158" s="98">
        <v>822.67126374707004</v>
      </c>
      <c r="W158" s="98">
        <v>802.57302182300623</v>
      </c>
      <c r="X158" s="98">
        <v>648.00997765576551</v>
      </c>
      <c r="Y158" s="98">
        <v>685.01820111420159</v>
      </c>
      <c r="DA158" s="63" t="s">
        <v>2392</v>
      </c>
    </row>
    <row r="159" spans="1:105" ht="12" customHeight="1" x14ac:dyDescent="0.25">
      <c r="A159" s="109" t="s">
        <v>120</v>
      </c>
      <c r="B159" s="33">
        <v>1024.9016116215364</v>
      </c>
      <c r="C159" s="33">
        <v>648.81120797795825</v>
      </c>
      <c r="D159" s="33">
        <v>862.92586651266083</v>
      </c>
      <c r="E159" s="33">
        <v>894.54836658053091</v>
      </c>
      <c r="F159" s="33">
        <v>880.10535597755745</v>
      </c>
      <c r="G159" s="33">
        <v>866.46600960328203</v>
      </c>
      <c r="H159" s="33">
        <v>825.4271871547204</v>
      </c>
      <c r="I159" s="33">
        <v>745.97927843450725</v>
      </c>
      <c r="J159" s="33">
        <v>708.21477809805845</v>
      </c>
      <c r="K159" s="33">
        <v>653.57148176764747</v>
      </c>
      <c r="L159" s="33">
        <v>941.99143452750604</v>
      </c>
      <c r="M159" s="33">
        <v>920.41663950058717</v>
      </c>
      <c r="N159" s="33">
        <v>558.76504233738149</v>
      </c>
      <c r="O159" s="33">
        <v>818.33173081732684</v>
      </c>
      <c r="P159" s="33">
        <v>761.77668935940301</v>
      </c>
      <c r="Q159" s="33">
        <v>849.03539308880079</v>
      </c>
      <c r="R159" s="33">
        <v>1097.5894915993406</v>
      </c>
      <c r="S159" s="33">
        <v>455.1797845005031</v>
      </c>
      <c r="T159" s="33">
        <v>637.18851076506974</v>
      </c>
      <c r="U159" s="33">
        <v>655.4571691096636</v>
      </c>
      <c r="V159" s="33">
        <v>570.78430473430501</v>
      </c>
      <c r="W159" s="33">
        <v>483.89081426853727</v>
      </c>
      <c r="X159" s="33">
        <v>560.48486780393443</v>
      </c>
      <c r="Y159" s="33">
        <v>489.20815426331023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4262.0841573462658</v>
      </c>
      <c r="C161" s="117">
        <f t="shared" si="54"/>
        <v>3936.4576858796809</v>
      </c>
      <c r="D161" s="117">
        <f t="shared" si="54"/>
        <v>3968.1326987591929</v>
      </c>
      <c r="E161" s="117">
        <f t="shared" si="54"/>
        <v>4443.3825831586082</v>
      </c>
      <c r="F161" s="117">
        <f t="shared" si="54"/>
        <v>4140.3303794459971</v>
      </c>
      <c r="G161" s="117">
        <f t="shared" si="54"/>
        <v>3992.6837070897518</v>
      </c>
      <c r="H161" s="117">
        <f t="shared" si="54"/>
        <v>4136.6903902687782</v>
      </c>
      <c r="I161" s="117">
        <f t="shared" si="54"/>
        <v>4030.1886083005616</v>
      </c>
      <c r="J161" s="117">
        <f t="shared" si="54"/>
        <v>3998.4463471528315</v>
      </c>
      <c r="K161" s="117">
        <f t="shared" si="54"/>
        <v>3376.7877443408797</v>
      </c>
      <c r="L161" s="117">
        <f t="shared" si="54"/>
        <v>3964.6688470627528</v>
      </c>
      <c r="M161" s="117">
        <f t="shared" si="54"/>
        <v>3901.4183266798796</v>
      </c>
      <c r="N161" s="117">
        <f t="shared" si="54"/>
        <v>4087.908974450339</v>
      </c>
      <c r="O161" s="117">
        <f t="shared" si="54"/>
        <v>3860.4857719851725</v>
      </c>
      <c r="P161" s="117">
        <f t="shared" si="54"/>
        <v>3620.4011335420687</v>
      </c>
      <c r="Q161" s="117">
        <f t="shared" si="54"/>
        <v>3565.1808745716121</v>
      </c>
      <c r="R161" s="117">
        <f t="shared" ref="R161:V161" si="55">R162+R164+R166+R175</f>
        <v>3235.7465599601828</v>
      </c>
      <c r="S161" s="117">
        <f t="shared" si="55"/>
        <v>4136.4885300440583</v>
      </c>
      <c r="T161" s="117">
        <f t="shared" si="55"/>
        <v>4226.9916092967142</v>
      </c>
      <c r="U161" s="117">
        <f t="shared" si="55"/>
        <v>4079.4844781319193</v>
      </c>
      <c r="V161" s="117">
        <f t="shared" si="55"/>
        <v>4224.8666063685178</v>
      </c>
      <c r="W161" s="117">
        <f t="shared" ref="W161:Y161" si="56">W162+W164+W166+W175</f>
        <v>4480.6249854476464</v>
      </c>
      <c r="X161" s="117">
        <f t="shared" si="56"/>
        <v>4786.6931191141084</v>
      </c>
      <c r="Y161" s="117">
        <f t="shared" si="56"/>
        <v>4359.0714639071266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532.11283801337152</v>
      </c>
      <c r="C162" s="122">
        <f t="shared" si="57"/>
        <v>337.18262334090747</v>
      </c>
      <c r="D162" s="122">
        <f t="shared" si="57"/>
        <v>470.40069621053652</v>
      </c>
      <c r="E162" s="122">
        <f t="shared" si="57"/>
        <v>629.54114631807056</v>
      </c>
      <c r="F162" s="122">
        <f t="shared" si="57"/>
        <v>696.97459056807941</v>
      </c>
      <c r="G162" s="122">
        <f t="shared" si="57"/>
        <v>616.88132628799656</v>
      </c>
      <c r="H162" s="122">
        <f t="shared" si="57"/>
        <v>718.64971555261707</v>
      </c>
      <c r="I162" s="122">
        <f t="shared" si="57"/>
        <v>706.57870688185926</v>
      </c>
      <c r="J162" s="122">
        <f t="shared" si="57"/>
        <v>739.77032281005097</v>
      </c>
      <c r="K162" s="122">
        <f t="shared" si="57"/>
        <v>561.2801452240451</v>
      </c>
      <c r="L162" s="122">
        <f t="shared" si="57"/>
        <v>958.94358674880391</v>
      </c>
      <c r="M162" s="122">
        <f t="shared" si="57"/>
        <v>925.80499730727706</v>
      </c>
      <c r="N162" s="122">
        <f t="shared" si="57"/>
        <v>954.83664116606201</v>
      </c>
      <c r="O162" s="122">
        <f t="shared" si="57"/>
        <v>926.23939870690378</v>
      </c>
      <c r="P162" s="122">
        <f t="shared" si="57"/>
        <v>873.07787757461472</v>
      </c>
      <c r="Q162" s="122">
        <f t="shared" si="57"/>
        <v>899.75658919571219</v>
      </c>
      <c r="R162" s="122">
        <f t="shared" si="57"/>
        <v>693.49377591965629</v>
      </c>
      <c r="S162" s="122">
        <f t="shared" si="57"/>
        <v>1522.9040084946764</v>
      </c>
      <c r="T162" s="122">
        <f t="shared" si="57"/>
        <v>1339.7401472327801</v>
      </c>
      <c r="U162" s="122">
        <f t="shared" si="57"/>
        <v>1122.964032238262</v>
      </c>
      <c r="V162" s="122">
        <f t="shared" si="57"/>
        <v>1346.7905581204102</v>
      </c>
      <c r="W162" s="122">
        <f t="shared" si="57"/>
        <v>1532.7816017254893</v>
      </c>
      <c r="X162" s="122">
        <f t="shared" si="57"/>
        <v>1811.3349993030854</v>
      </c>
      <c r="Y162" s="122">
        <f t="shared" si="57"/>
        <v>1791.8733791554175</v>
      </c>
      <c r="DA162" s="130" t="s">
        <v>2395</v>
      </c>
    </row>
    <row r="163" spans="1:105" ht="12" customHeight="1" x14ac:dyDescent="0.25">
      <c r="A163" s="97" t="s">
        <v>53</v>
      </c>
      <c r="B163" s="33">
        <v>532.11283801337152</v>
      </c>
      <c r="C163" s="33">
        <v>337.18262334090747</v>
      </c>
      <c r="D163" s="33">
        <v>470.40069621053652</v>
      </c>
      <c r="E163" s="33">
        <v>629.54114631807056</v>
      </c>
      <c r="F163" s="33">
        <v>696.97459056807941</v>
      </c>
      <c r="G163" s="33">
        <v>616.88132628799656</v>
      </c>
      <c r="H163" s="33">
        <v>718.64971555261707</v>
      </c>
      <c r="I163" s="33">
        <v>706.57870688185926</v>
      </c>
      <c r="J163" s="33">
        <v>739.77032281005097</v>
      </c>
      <c r="K163" s="33">
        <v>561.2801452240451</v>
      </c>
      <c r="L163" s="33">
        <v>958.94358674880391</v>
      </c>
      <c r="M163" s="33">
        <v>925.80499730727706</v>
      </c>
      <c r="N163" s="33">
        <v>954.83664116606201</v>
      </c>
      <c r="O163" s="33">
        <v>926.23939870690378</v>
      </c>
      <c r="P163" s="33">
        <v>873.07787757461472</v>
      </c>
      <c r="Q163" s="33">
        <v>899.75658919571219</v>
      </c>
      <c r="R163" s="33">
        <v>693.49377591965629</v>
      </c>
      <c r="S163" s="33">
        <v>1522.9040084946764</v>
      </c>
      <c r="T163" s="33">
        <v>1339.7401472327801</v>
      </c>
      <c r="U163" s="33">
        <v>1122.964032238262</v>
      </c>
      <c r="V163" s="33">
        <v>1346.7905581204102</v>
      </c>
      <c r="W163" s="33">
        <v>1532.7816017254893</v>
      </c>
      <c r="X163" s="33">
        <v>1811.3349993030854</v>
      </c>
      <c r="Y163" s="33">
        <v>1791.8733791554175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1143.3094792841575</v>
      </c>
      <c r="C164" s="122">
        <f t="shared" si="58"/>
        <v>1353.8198855589289</v>
      </c>
      <c r="D164" s="122">
        <f t="shared" si="58"/>
        <v>1011.6922400472978</v>
      </c>
      <c r="E164" s="122">
        <f t="shared" si="58"/>
        <v>1442.7236658507695</v>
      </c>
      <c r="F164" s="122">
        <f t="shared" si="58"/>
        <v>674.08701524764138</v>
      </c>
      <c r="G164" s="122">
        <f t="shared" si="58"/>
        <v>603.28872581546466</v>
      </c>
      <c r="H164" s="122">
        <f t="shared" si="58"/>
        <v>725.44476827237008</v>
      </c>
      <c r="I164" s="122">
        <f t="shared" si="58"/>
        <v>738.84235031470234</v>
      </c>
      <c r="J164" s="122">
        <f t="shared" si="58"/>
        <v>598.02703234696924</v>
      </c>
      <c r="K164" s="122">
        <f t="shared" si="58"/>
        <v>640.74038520416548</v>
      </c>
      <c r="L164" s="122">
        <f t="shared" si="58"/>
        <v>527.8651210470008</v>
      </c>
      <c r="M164" s="122">
        <f t="shared" si="58"/>
        <v>567.95313750077651</v>
      </c>
      <c r="N164" s="122">
        <f t="shared" si="58"/>
        <v>1013.0859592481315</v>
      </c>
      <c r="O164" s="122">
        <f t="shared" si="58"/>
        <v>593.24740977782164</v>
      </c>
      <c r="P164" s="122">
        <f t="shared" si="58"/>
        <v>532.91180344579482</v>
      </c>
      <c r="Q164" s="122">
        <f t="shared" si="58"/>
        <v>362.85597416761857</v>
      </c>
      <c r="R164" s="122">
        <f t="shared" si="58"/>
        <v>307.36574599026113</v>
      </c>
      <c r="S164" s="122">
        <f t="shared" si="58"/>
        <v>526.49507667425974</v>
      </c>
      <c r="T164" s="122">
        <f t="shared" si="58"/>
        <v>532.75618381793754</v>
      </c>
      <c r="U164" s="122">
        <f t="shared" si="58"/>
        <v>639.36823723612349</v>
      </c>
      <c r="V164" s="122">
        <f t="shared" si="58"/>
        <v>680.61144651699317</v>
      </c>
      <c r="W164" s="122">
        <f t="shared" si="58"/>
        <v>964.57701442463497</v>
      </c>
      <c r="X164" s="122">
        <f t="shared" si="58"/>
        <v>874.92723024965687</v>
      </c>
      <c r="Y164" s="122">
        <f t="shared" si="58"/>
        <v>627.78188173438264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1143.3094792841575</v>
      </c>
      <c r="C165" s="98">
        <f>IF(RES_hhdet_fec!C165=0,0,RES_hhdet_fec!C165*1000*11630/RES_hhdet_num!C161)</f>
        <v>1353.8198855589289</v>
      </c>
      <c r="D165" s="98">
        <f>IF(RES_hhdet_fec!D165=0,0,RES_hhdet_fec!D165*1000*11630/RES_hhdet_num!D161)</f>
        <v>1011.6922400472978</v>
      </c>
      <c r="E165" s="98">
        <f>IF(RES_hhdet_fec!E165=0,0,RES_hhdet_fec!E165*1000*11630/RES_hhdet_num!E161)</f>
        <v>1442.7236658507695</v>
      </c>
      <c r="F165" s="98">
        <f>IF(RES_hhdet_fec!F165=0,0,RES_hhdet_fec!F165*1000*11630/RES_hhdet_num!F161)</f>
        <v>674.08701524764138</v>
      </c>
      <c r="G165" s="98">
        <f>IF(RES_hhdet_fec!G165=0,0,RES_hhdet_fec!G165*1000*11630/RES_hhdet_num!G161)</f>
        <v>603.28872581546466</v>
      </c>
      <c r="H165" s="98">
        <f>IF(RES_hhdet_fec!H165=0,0,RES_hhdet_fec!H165*1000*11630/RES_hhdet_num!H161)</f>
        <v>725.44476827237008</v>
      </c>
      <c r="I165" s="98">
        <f>IF(RES_hhdet_fec!I165=0,0,RES_hhdet_fec!I165*1000*11630/RES_hhdet_num!I161)</f>
        <v>738.84235031470234</v>
      </c>
      <c r="J165" s="98">
        <f>IF(RES_hhdet_fec!J165=0,0,RES_hhdet_fec!J165*1000*11630/RES_hhdet_num!J161)</f>
        <v>598.02703234696924</v>
      </c>
      <c r="K165" s="98">
        <f>IF(RES_hhdet_fec!K165=0,0,RES_hhdet_fec!K165*1000*11630/RES_hhdet_num!K161)</f>
        <v>640.74038520416548</v>
      </c>
      <c r="L165" s="98">
        <f>IF(RES_hhdet_fec!L165=0,0,RES_hhdet_fec!L165*1000*11630/RES_hhdet_num!L161)</f>
        <v>527.8651210470008</v>
      </c>
      <c r="M165" s="98">
        <f>IF(RES_hhdet_fec!M165=0,0,RES_hhdet_fec!M165*1000*11630/RES_hhdet_num!M161)</f>
        <v>567.95313750077651</v>
      </c>
      <c r="N165" s="98">
        <f>IF(RES_hhdet_fec!N165=0,0,RES_hhdet_fec!N165*1000*11630/RES_hhdet_num!N161)</f>
        <v>1013.0859592481315</v>
      </c>
      <c r="O165" s="98">
        <f>IF(RES_hhdet_fec!O165=0,0,RES_hhdet_fec!O165*1000*11630/RES_hhdet_num!O161)</f>
        <v>593.24740977782164</v>
      </c>
      <c r="P165" s="98">
        <f>IF(RES_hhdet_fec!P165=0,0,RES_hhdet_fec!P165*1000*11630/RES_hhdet_num!P161)</f>
        <v>532.91180344579482</v>
      </c>
      <c r="Q165" s="98">
        <f>IF(RES_hhdet_fec!Q165=0,0,RES_hhdet_fec!Q165*1000*11630/RES_hhdet_num!Q161)</f>
        <v>362.85597416761857</v>
      </c>
      <c r="R165" s="98">
        <f>IF(RES_hhdet_fec!R165=0,0,RES_hhdet_fec!R165*1000*11630/RES_hhdet_num!R161)</f>
        <v>307.36574599026113</v>
      </c>
      <c r="S165" s="98">
        <f>IF(RES_hhdet_fec!S165=0,0,RES_hhdet_fec!S165*1000*11630/RES_hhdet_num!S161)</f>
        <v>526.49507667425974</v>
      </c>
      <c r="T165" s="98">
        <f>IF(RES_hhdet_fec!T165=0,0,RES_hhdet_fec!T165*1000*11630/RES_hhdet_num!T161)</f>
        <v>532.75618381793754</v>
      </c>
      <c r="U165" s="98">
        <f>IF(RES_hhdet_fec!U165=0,0,RES_hhdet_fec!U165*1000*11630/RES_hhdet_num!U161)</f>
        <v>639.36823723612349</v>
      </c>
      <c r="V165" s="98">
        <f>IF(RES_hhdet_fec!V165=0,0,RES_hhdet_fec!V165*1000*11630/RES_hhdet_num!V161)</f>
        <v>680.61144651699317</v>
      </c>
      <c r="W165" s="98">
        <f>IF(RES_hhdet_fec!W165=0,0,RES_hhdet_fec!W165*1000*11630/RES_hhdet_num!W161)</f>
        <v>964.57701442463497</v>
      </c>
      <c r="X165" s="98">
        <f>IF(RES_hhdet_fec!X165=0,0,RES_hhdet_fec!X165*1000*11630/RES_hhdet_num!X161)</f>
        <v>874.92723024965687</v>
      </c>
      <c r="Y165" s="98">
        <f>IF(RES_hhdet_fec!Y165=0,0,RES_hhdet_fec!Y165*1000*11630/RES_hhdet_num!Y161)</f>
        <v>627.78188173438264</v>
      </c>
      <c r="DA165" s="63" t="s">
        <v>2398</v>
      </c>
    </row>
    <row r="166" spans="1:105" ht="12" customHeight="1" x14ac:dyDescent="0.25">
      <c r="A166" s="121" t="s">
        <v>55</v>
      </c>
      <c r="B166" s="122">
        <v>1456.2990946805085</v>
      </c>
      <c r="C166" s="122">
        <v>1211.5188151919881</v>
      </c>
      <c r="D166" s="122">
        <v>1453.1988457799298</v>
      </c>
      <c r="E166" s="122">
        <v>1405.7161922152661</v>
      </c>
      <c r="F166" s="122">
        <v>1683.5061975209783</v>
      </c>
      <c r="G166" s="122">
        <v>1717.5084468398504</v>
      </c>
      <c r="H166" s="122">
        <v>1753.5959658513436</v>
      </c>
      <c r="I166" s="122">
        <v>1710.4108038511349</v>
      </c>
      <c r="J166" s="122">
        <v>1680.5781832820931</v>
      </c>
      <c r="K166" s="122">
        <v>1139.4396689198159</v>
      </c>
      <c r="L166" s="122">
        <v>1441.0478204276681</v>
      </c>
      <c r="M166" s="122">
        <v>1431.6944448764791</v>
      </c>
      <c r="N166" s="122">
        <v>1206.9136007531984</v>
      </c>
      <c r="O166" s="122">
        <v>1314.6457849350691</v>
      </c>
      <c r="P166" s="122">
        <v>1264.9721316764078</v>
      </c>
      <c r="Q166" s="122">
        <v>1297.0589220633422</v>
      </c>
      <c r="R166" s="122">
        <v>1202.388199309202</v>
      </c>
      <c r="S166" s="122">
        <v>1241.4011068249342</v>
      </c>
      <c r="T166" s="122">
        <v>1499.8102818346867</v>
      </c>
      <c r="U166" s="122">
        <v>1519.7870422685789</v>
      </c>
      <c r="V166" s="122">
        <v>1435.6048361374774</v>
      </c>
      <c r="W166" s="122">
        <v>1266.1155040837839</v>
      </c>
      <c r="X166" s="122">
        <v>1477.9392432913403</v>
      </c>
      <c r="Y166" s="122">
        <v>1322.8566892893484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1456.2990946805085</v>
      </c>
      <c r="C171" s="101">
        <v>1211.5188151919881</v>
      </c>
      <c r="D171" s="101">
        <v>1476.0742215405464</v>
      </c>
      <c r="E171" s="101">
        <v>1433.4617204411602</v>
      </c>
      <c r="F171" s="101">
        <v>1716.2092940564016</v>
      </c>
      <c r="G171" s="101">
        <v>1757.2477615814025</v>
      </c>
      <c r="H171" s="101">
        <v>1798.8955841585521</v>
      </c>
      <c r="I171" s="101">
        <v>1763.8000221038619</v>
      </c>
      <c r="J171" s="101">
        <v>1740.4852415233242</v>
      </c>
      <c r="K171" s="101">
        <v>1184.0281602856539</v>
      </c>
      <c r="L171" s="101">
        <v>1580.6856363478423</v>
      </c>
      <c r="M171" s="101">
        <v>1586.4980203334399</v>
      </c>
      <c r="N171" s="101">
        <v>1387.4614396701252</v>
      </c>
      <c r="O171" s="101">
        <v>1510.7639789049356</v>
      </c>
      <c r="P171" s="101">
        <v>1480.1807623813716</v>
      </c>
      <c r="Q171" s="101">
        <v>1498.5250826572783</v>
      </c>
      <c r="R171" s="101">
        <v>1409.8464178734105</v>
      </c>
      <c r="S171" s="101">
        <v>1446.8642166560085</v>
      </c>
      <c r="T171" s="101">
        <v>1693.5810866268857</v>
      </c>
      <c r="U171" s="101">
        <v>1702.1140380469644</v>
      </c>
      <c r="V171" s="101">
        <v>1599.4470687284236</v>
      </c>
      <c r="W171" s="101">
        <v>1364.6699497447362</v>
      </c>
      <c r="X171" s="101">
        <v>1559.9896055477072</v>
      </c>
      <c r="Y171" s="101">
        <v>1386.8163003387074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890.4758430396497</v>
      </c>
      <c r="E172" s="104">
        <v>869.54153790158807</v>
      </c>
      <c r="F172" s="104">
        <v>1047.8363577093096</v>
      </c>
      <c r="G172" s="104">
        <v>1079.0167261693218</v>
      </c>
      <c r="H172" s="104">
        <v>1110.4966466775354</v>
      </c>
      <c r="I172" s="104">
        <v>1090.2287223962869</v>
      </c>
      <c r="J172" s="104">
        <v>1077.6310267207459</v>
      </c>
      <c r="K172" s="104">
        <v>882.08611108822095</v>
      </c>
      <c r="L172" s="104">
        <v>934.3908468394327</v>
      </c>
      <c r="M172" s="104">
        <v>989.071594694027</v>
      </c>
      <c r="N172" s="104">
        <v>813.95653958106357</v>
      </c>
      <c r="O172" s="104">
        <v>925.88769780473399</v>
      </c>
      <c r="P172" s="104">
        <v>900.54894867882513</v>
      </c>
      <c r="Q172" s="104">
        <v>950.67933724925035</v>
      </c>
      <c r="R172" s="104">
        <v>904.69822526734083</v>
      </c>
      <c r="S172" s="104">
        <v>965.42541723436011</v>
      </c>
      <c r="T172" s="104">
        <v>1222.274933137709</v>
      </c>
      <c r="U172" s="104">
        <v>1224.02303400955</v>
      </c>
      <c r="V172" s="104">
        <v>1123.8698385219056</v>
      </c>
      <c r="W172" s="104">
        <v>989.152554656392</v>
      </c>
      <c r="X172" s="104">
        <v>1257.6572637041754</v>
      </c>
      <c r="Y172" s="104">
        <v>1111.9923388028203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252.53101180986147</v>
      </c>
      <c r="E173" s="98">
        <v>245.22923261553041</v>
      </c>
      <c r="F173" s="98">
        <v>293.69775575294858</v>
      </c>
      <c r="G173" s="98">
        <v>301.18961148384403</v>
      </c>
      <c r="H173" s="98">
        <v>307.96672115031549</v>
      </c>
      <c r="I173" s="98">
        <v>299.25122719625165</v>
      </c>
      <c r="J173" s="98">
        <v>295.71413039761956</v>
      </c>
      <c r="K173" s="98">
        <v>526.37484158928055</v>
      </c>
      <c r="L173" s="98">
        <v>156.82636063344719</v>
      </c>
      <c r="M173" s="98">
        <v>268.70111122895577</v>
      </c>
      <c r="N173" s="98">
        <v>114.25718478787995</v>
      </c>
      <c r="O173" s="98">
        <v>191.46081617842526</v>
      </c>
      <c r="P173" s="98">
        <v>145.69562985995634</v>
      </c>
      <c r="Q173" s="98">
        <v>175.83857728309744</v>
      </c>
      <c r="R173" s="98">
        <v>135.80735828566745</v>
      </c>
      <c r="S173" s="98">
        <v>182.88948405326576</v>
      </c>
      <c r="T173" s="98">
        <v>415.92096351952125</v>
      </c>
      <c r="U173" s="98">
        <v>372.15240385586458</v>
      </c>
      <c r="V173" s="98">
        <v>233.523387319085</v>
      </c>
      <c r="W173" s="98">
        <v>240.10334785909546</v>
      </c>
      <c r="X173" s="98">
        <v>614.16064706836028</v>
      </c>
      <c r="Y173" s="98">
        <v>493.11157166994531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637.94483122978818</v>
      </c>
      <c r="E174" s="33">
        <v>624.31230528605772</v>
      </c>
      <c r="F174" s="33">
        <v>754.13860195636096</v>
      </c>
      <c r="G174" s="33">
        <v>777.82711468547768</v>
      </c>
      <c r="H174" s="33">
        <v>802.5299255272198</v>
      </c>
      <c r="I174" s="33">
        <v>790.97749520003515</v>
      </c>
      <c r="J174" s="33">
        <v>781.91689632312625</v>
      </c>
      <c r="K174" s="33">
        <v>355.71126949894034</v>
      </c>
      <c r="L174" s="33">
        <v>777.56448620598542</v>
      </c>
      <c r="M174" s="33">
        <v>720.37048346507106</v>
      </c>
      <c r="N174" s="33">
        <v>699.6993547931836</v>
      </c>
      <c r="O174" s="33">
        <v>734.42688162630861</v>
      </c>
      <c r="P174" s="33">
        <v>754.85331881886884</v>
      </c>
      <c r="Q174" s="33">
        <v>774.84075996615286</v>
      </c>
      <c r="R174" s="33">
        <v>768.89086698167341</v>
      </c>
      <c r="S174" s="33">
        <v>782.53593318109426</v>
      </c>
      <c r="T174" s="33">
        <v>806.35396961818776</v>
      </c>
      <c r="U174" s="33">
        <v>851.87063015368551</v>
      </c>
      <c r="V174" s="33">
        <v>890.34645120282073</v>
      </c>
      <c r="W174" s="33">
        <v>749.04920679729639</v>
      </c>
      <c r="X174" s="33">
        <v>643.49661663581526</v>
      </c>
      <c r="Y174" s="33">
        <v>618.88076713287501</v>
      </c>
      <c r="DA174" s="60" t="s">
        <v>2407</v>
      </c>
    </row>
    <row r="175" spans="1:105" ht="12" customHeight="1" x14ac:dyDescent="0.25">
      <c r="A175" s="121" t="s">
        <v>54</v>
      </c>
      <c r="B175" s="122">
        <v>1130.3627453682288</v>
      </c>
      <c r="C175" s="122">
        <v>1033.9363617878564</v>
      </c>
      <c r="D175" s="122">
        <v>1032.8409167214284</v>
      </c>
      <c r="E175" s="122">
        <v>965.40157877450213</v>
      </c>
      <c r="F175" s="122">
        <v>1085.7625761092982</v>
      </c>
      <c r="G175" s="122">
        <v>1055.0052081464401</v>
      </c>
      <c r="H175" s="122">
        <v>938.99994059244693</v>
      </c>
      <c r="I175" s="122">
        <v>874.35674725286526</v>
      </c>
      <c r="J175" s="122">
        <v>980.07080871371841</v>
      </c>
      <c r="K175" s="122">
        <v>1035.3275449928535</v>
      </c>
      <c r="L175" s="122">
        <v>1036.8123188392797</v>
      </c>
      <c r="M175" s="122">
        <v>975.96574699534676</v>
      </c>
      <c r="N175" s="122">
        <v>913.07277328294731</v>
      </c>
      <c r="O175" s="122">
        <v>1026.3531785653784</v>
      </c>
      <c r="P175" s="122">
        <v>949.43932084525147</v>
      </c>
      <c r="Q175" s="122">
        <v>1005.5093891449391</v>
      </c>
      <c r="R175" s="122">
        <v>1032.4988387410633</v>
      </c>
      <c r="S175" s="122">
        <v>845.68833805018767</v>
      </c>
      <c r="T175" s="122">
        <v>854.6849964113095</v>
      </c>
      <c r="U175" s="122">
        <v>797.36516638895466</v>
      </c>
      <c r="V175" s="122">
        <v>761.85976559363667</v>
      </c>
      <c r="W175" s="122">
        <v>717.15086521373803</v>
      </c>
      <c r="X175" s="122">
        <v>622.49164627002608</v>
      </c>
      <c r="Y175" s="122">
        <v>616.55951372797767</v>
      </c>
      <c r="DA175" s="130" t="s">
        <v>2408</v>
      </c>
    </row>
    <row r="176" spans="1:105" ht="12" customHeight="1" x14ac:dyDescent="0.25">
      <c r="A176" s="97" t="s">
        <v>50</v>
      </c>
      <c r="B176" s="98">
        <v>1155.022743460132</v>
      </c>
      <c r="C176" s="98">
        <v>1124.4050748982725</v>
      </c>
      <c r="D176" s="98">
        <v>1082.9206063334366</v>
      </c>
      <c r="E176" s="98">
        <v>989.28434603414871</v>
      </c>
      <c r="F176" s="98">
        <v>1158.9465100766793</v>
      </c>
      <c r="G176" s="98">
        <v>1120.2119378548884</v>
      </c>
      <c r="H176" s="98">
        <v>974.63676280191191</v>
      </c>
      <c r="I176" s="98">
        <v>909.22973430458228</v>
      </c>
      <c r="J176" s="98">
        <v>1044.314568432133</v>
      </c>
      <c r="K176" s="98">
        <v>1121.6834344243366</v>
      </c>
      <c r="L176" s="98">
        <v>1057.7268393614156</v>
      </c>
      <c r="M176" s="98">
        <v>988.10384986506278</v>
      </c>
      <c r="N176" s="98">
        <v>991.00237395769875</v>
      </c>
      <c r="O176" s="98">
        <v>1080.5874214825651</v>
      </c>
      <c r="P176" s="98">
        <v>1011.2006233365693</v>
      </c>
      <c r="Q176" s="98">
        <v>1065.8191341935017</v>
      </c>
      <c r="R176" s="98">
        <v>1013.4020150755274</v>
      </c>
      <c r="S176" s="98">
        <v>944.98892133367553</v>
      </c>
      <c r="T176" s="98">
        <v>913.5819735453133</v>
      </c>
      <c r="U176" s="98">
        <v>836.5097121198512</v>
      </c>
      <c r="V176" s="98">
        <v>822.51261244461091</v>
      </c>
      <c r="W176" s="98">
        <v>802.05645541722299</v>
      </c>
      <c r="X176" s="98">
        <v>648.12029316480596</v>
      </c>
      <c r="Y176" s="98">
        <v>684.62222398193364</v>
      </c>
      <c r="DA176" s="63" t="s">
        <v>2409</v>
      </c>
    </row>
    <row r="177" spans="1:105" ht="12" customHeight="1" x14ac:dyDescent="0.25">
      <c r="A177" s="109" t="s">
        <v>120</v>
      </c>
      <c r="B177" s="33">
        <v>1024.9016116215362</v>
      </c>
      <c r="C177" s="33">
        <v>649.3837601572925</v>
      </c>
      <c r="D177" s="33">
        <v>863.9611912820252</v>
      </c>
      <c r="E177" s="33">
        <v>896.12125675218465</v>
      </c>
      <c r="F177" s="33">
        <v>881.15965565104875</v>
      </c>
      <c r="G177" s="33">
        <v>867.03654209300942</v>
      </c>
      <c r="H177" s="33">
        <v>825.49042887418136</v>
      </c>
      <c r="I177" s="33">
        <v>745.93264422730397</v>
      </c>
      <c r="J177" s="33">
        <v>708.28587127362698</v>
      </c>
      <c r="K177" s="33">
        <v>654.4225929168897</v>
      </c>
      <c r="L177" s="33">
        <v>943.88401684362702</v>
      </c>
      <c r="M177" s="33">
        <v>922.7396182103945</v>
      </c>
      <c r="N177" s="33">
        <v>560.01566434365805</v>
      </c>
      <c r="O177" s="33">
        <v>818.65861497634296</v>
      </c>
      <c r="P177" s="33">
        <v>761.85926017347947</v>
      </c>
      <c r="Q177" s="33">
        <v>846.01474329907182</v>
      </c>
      <c r="R177" s="33">
        <v>1087.3321266926334</v>
      </c>
      <c r="S177" s="33">
        <v>449.33060282994876</v>
      </c>
      <c r="T177" s="33">
        <v>628.5198608026966</v>
      </c>
      <c r="U177" s="33">
        <v>651.04165722908567</v>
      </c>
      <c r="V177" s="33">
        <v>567.92626252802893</v>
      </c>
      <c r="W177" s="33">
        <v>480.62228076898089</v>
      </c>
      <c r="X177" s="33">
        <v>559.01515775872758</v>
      </c>
      <c r="Y177" s="33">
        <v>486.53440897679428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2071.4180442416709</v>
      </c>
      <c r="C24" s="117">
        <f t="shared" si="7"/>
        <v>2117.938584940639</v>
      </c>
      <c r="D24" s="117">
        <f t="shared" si="7"/>
        <v>2315.3588457179512</v>
      </c>
      <c r="E24" s="117">
        <f t="shared" si="7"/>
        <v>2782.2485282055864</v>
      </c>
      <c r="F24" s="117">
        <f t="shared" si="7"/>
        <v>2531.8240612632831</v>
      </c>
      <c r="G24" s="117">
        <f t="shared" si="7"/>
        <v>2580.9352108898438</v>
      </c>
      <c r="H24" s="117">
        <f t="shared" si="7"/>
        <v>2810.3445342739324</v>
      </c>
      <c r="I24" s="117">
        <f t="shared" si="7"/>
        <v>2737.6505101023795</v>
      </c>
      <c r="J24" s="117">
        <f t="shared" si="7"/>
        <v>2580.6155388873581</v>
      </c>
      <c r="K24" s="117">
        <f t="shared" si="7"/>
        <v>2273.332685054741</v>
      </c>
      <c r="L24" s="117">
        <f t="shared" si="7"/>
        <v>2483.1184666164959</v>
      </c>
      <c r="M24" s="117">
        <f t="shared" si="7"/>
        <v>2658.9546971911795</v>
      </c>
      <c r="N24" s="117">
        <f t="shared" si="7"/>
        <v>3402.3137134251006</v>
      </c>
      <c r="O24" s="117">
        <f t="shared" si="7"/>
        <v>3334.3219462939273</v>
      </c>
      <c r="P24" s="117">
        <f t="shared" si="7"/>
        <v>3536.1893370792895</v>
      </c>
      <c r="Q24" s="117">
        <f t="shared" si="7"/>
        <v>3859.0478181048634</v>
      </c>
      <c r="R24" s="117">
        <f t="shared" ref="R24:V24" si="8">R25+R28+R30+R39</f>
        <v>3762.765891730005</v>
      </c>
      <c r="S24" s="117">
        <f t="shared" si="8"/>
        <v>4898.3948942384413</v>
      </c>
      <c r="T24" s="117">
        <f t="shared" si="8"/>
        <v>4134.1067981378328</v>
      </c>
      <c r="U24" s="117">
        <f t="shared" si="8"/>
        <v>4517.8379054183624</v>
      </c>
      <c r="V24" s="117">
        <f t="shared" si="8"/>
        <v>4238.7621711385536</v>
      </c>
      <c r="W24" s="117">
        <f t="shared" ref="W24:Y24" si="9">W25+W28+W30+W39</f>
        <v>3368.2323077516285</v>
      </c>
      <c r="X24" s="117">
        <f t="shared" si="9"/>
        <v>3777.6164940881908</v>
      </c>
      <c r="Y24" s="117">
        <f t="shared" si="9"/>
        <v>3137.0611580785858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209.74270427203996</v>
      </c>
      <c r="C25" s="122">
        <f t="shared" si="10"/>
        <v>226.18459534625472</v>
      </c>
      <c r="D25" s="122">
        <f t="shared" si="10"/>
        <v>323.36792575934084</v>
      </c>
      <c r="E25" s="122">
        <f t="shared" si="10"/>
        <v>412.72552033612766</v>
      </c>
      <c r="F25" s="122">
        <f t="shared" si="10"/>
        <v>360.8438041494922</v>
      </c>
      <c r="G25" s="122">
        <f t="shared" si="10"/>
        <v>385.40920852691721</v>
      </c>
      <c r="H25" s="122">
        <f t="shared" si="10"/>
        <v>428.80281576400756</v>
      </c>
      <c r="I25" s="122">
        <f t="shared" si="10"/>
        <v>402.70810243970425</v>
      </c>
      <c r="J25" s="122">
        <f t="shared" si="10"/>
        <v>381.9006643024008</v>
      </c>
      <c r="K25" s="122">
        <f t="shared" si="10"/>
        <v>425.66670290246122</v>
      </c>
      <c r="L25" s="122">
        <f t="shared" si="10"/>
        <v>441.3431172323094</v>
      </c>
      <c r="M25" s="122">
        <f t="shared" si="10"/>
        <v>434.97947751355127</v>
      </c>
      <c r="N25" s="122">
        <f t="shared" si="10"/>
        <v>576.461764707626</v>
      </c>
      <c r="O25" s="122">
        <f t="shared" si="10"/>
        <v>628.70028515940476</v>
      </c>
      <c r="P25" s="122">
        <f t="shared" si="10"/>
        <v>590.293317752701</v>
      </c>
      <c r="Q25" s="122">
        <f t="shared" si="10"/>
        <v>831.15156715894682</v>
      </c>
      <c r="R25" s="122">
        <f t="shared" ref="R25:V25" si="11">SUM(R26:R27)</f>
        <v>592.18742921817181</v>
      </c>
      <c r="S25" s="122">
        <f t="shared" si="11"/>
        <v>1171.5356830820785</v>
      </c>
      <c r="T25" s="122">
        <f t="shared" si="11"/>
        <v>338.26922182909908</v>
      </c>
      <c r="U25" s="122">
        <f t="shared" si="11"/>
        <v>890.11923043219304</v>
      </c>
      <c r="V25" s="122">
        <f t="shared" si="11"/>
        <v>1260.4358139764952</v>
      </c>
      <c r="W25" s="122">
        <f t="shared" ref="W25:Y25" si="12">SUM(W26:W27)</f>
        <v>971.07185698059516</v>
      </c>
      <c r="X25" s="122">
        <f t="shared" si="12"/>
        <v>1681.8898943233266</v>
      </c>
      <c r="Y25" s="122">
        <f t="shared" si="12"/>
        <v>1149.0281284948082</v>
      </c>
      <c r="DA25" s="130" t="s">
        <v>2433</v>
      </c>
    </row>
    <row r="26" spans="1:105" ht="12" customHeight="1" x14ac:dyDescent="0.25">
      <c r="A26" s="97" t="s">
        <v>74</v>
      </c>
      <c r="B26" s="98">
        <v>205.19063849788739</v>
      </c>
      <c r="C26" s="98">
        <v>221.75225417948764</v>
      </c>
      <c r="D26" s="98">
        <v>316.2356244668394</v>
      </c>
      <c r="E26" s="98">
        <v>405.03298407293505</v>
      </c>
      <c r="F26" s="98">
        <v>352.46265783679354</v>
      </c>
      <c r="G26" s="98">
        <v>376.48401673074198</v>
      </c>
      <c r="H26" s="98">
        <v>419.54597662991063</v>
      </c>
      <c r="I26" s="98">
        <v>394.26136996503783</v>
      </c>
      <c r="J26" s="98">
        <v>373.60723874300635</v>
      </c>
      <c r="K26" s="98">
        <v>416.52157368625927</v>
      </c>
      <c r="L26" s="98">
        <v>431.29581147534901</v>
      </c>
      <c r="M26" s="98">
        <v>425.36497163755183</v>
      </c>
      <c r="N26" s="98">
        <v>566.98729480456689</v>
      </c>
      <c r="O26" s="98">
        <v>616.14342341464135</v>
      </c>
      <c r="P26" s="98">
        <v>578.75473110468215</v>
      </c>
      <c r="Q26" s="98">
        <v>814.64484468323599</v>
      </c>
      <c r="R26" s="98">
        <v>580.49554894287678</v>
      </c>
      <c r="S26" s="98">
        <v>1148.5185660112375</v>
      </c>
      <c r="T26" s="98">
        <v>324.16417266415164</v>
      </c>
      <c r="U26" s="98">
        <v>862.84893153281018</v>
      </c>
      <c r="V26" s="98">
        <v>1229.6060490313764</v>
      </c>
      <c r="W26" s="98">
        <v>946.06277349635843</v>
      </c>
      <c r="X26" s="98">
        <v>1649.1708701061764</v>
      </c>
      <c r="Y26" s="98">
        <v>1126.6501262929105</v>
      </c>
      <c r="DA26" s="63" t="s">
        <v>2434</v>
      </c>
    </row>
    <row r="27" spans="1:105" ht="12" customHeight="1" x14ac:dyDescent="0.25">
      <c r="A27" s="97" t="s">
        <v>53</v>
      </c>
      <c r="B27" s="98">
        <v>4.5520657741525774</v>
      </c>
      <c r="C27" s="98">
        <v>4.4323411667670776</v>
      </c>
      <c r="D27" s="98">
        <v>7.1323012925014266</v>
      </c>
      <c r="E27" s="98">
        <v>7.6925362631925829</v>
      </c>
      <c r="F27" s="98">
        <v>8.3811463126986503</v>
      </c>
      <c r="G27" s="98">
        <v>8.9251917961752181</v>
      </c>
      <c r="H27" s="98">
        <v>9.2568391340969232</v>
      </c>
      <c r="I27" s="98">
        <v>8.4467324746664065</v>
      </c>
      <c r="J27" s="98">
        <v>8.2934255593944641</v>
      </c>
      <c r="K27" s="98">
        <v>9.1451292162019246</v>
      </c>
      <c r="L27" s="98">
        <v>10.047305756960363</v>
      </c>
      <c r="M27" s="98">
        <v>9.6145058759994395</v>
      </c>
      <c r="N27" s="98">
        <v>9.4744699030591608</v>
      </c>
      <c r="O27" s="98">
        <v>12.556861744763378</v>
      </c>
      <c r="P27" s="98">
        <v>11.538586648018871</v>
      </c>
      <c r="Q27" s="98">
        <v>16.506722475710795</v>
      </c>
      <c r="R27" s="98">
        <v>11.691880275295054</v>
      </c>
      <c r="S27" s="98">
        <v>23.017117070841174</v>
      </c>
      <c r="T27" s="98">
        <v>14.105049164947424</v>
      </c>
      <c r="U27" s="98">
        <v>27.270298899382812</v>
      </c>
      <c r="V27" s="98">
        <v>30.829764945118818</v>
      </c>
      <c r="W27" s="98">
        <v>25.009083484236747</v>
      </c>
      <c r="X27" s="98">
        <v>32.719024217150221</v>
      </c>
      <c r="Y27" s="98">
        <v>22.378002201897697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426.27443820112484</v>
      </c>
      <c r="C28" s="122">
        <f t="shared" si="13"/>
        <v>645.00080395032069</v>
      </c>
      <c r="D28" s="122">
        <f t="shared" si="13"/>
        <v>590.27780916718928</v>
      </c>
      <c r="E28" s="122">
        <f t="shared" si="13"/>
        <v>1019.2206338137214</v>
      </c>
      <c r="F28" s="122">
        <f t="shared" si="13"/>
        <v>590.20134690231066</v>
      </c>
      <c r="G28" s="122">
        <f t="shared" si="13"/>
        <v>604.14270767532082</v>
      </c>
      <c r="H28" s="122">
        <f t="shared" si="13"/>
        <v>830.68777798269912</v>
      </c>
      <c r="I28" s="122">
        <f t="shared" si="13"/>
        <v>842.64782118613891</v>
      </c>
      <c r="J28" s="122">
        <f t="shared" si="13"/>
        <v>661.5560148841621</v>
      </c>
      <c r="K28" s="122">
        <f t="shared" si="13"/>
        <v>583.81786480822927</v>
      </c>
      <c r="L28" s="122">
        <f t="shared" si="13"/>
        <v>543.39948980585677</v>
      </c>
      <c r="M28" s="122">
        <f t="shared" si="13"/>
        <v>754.55729494342177</v>
      </c>
      <c r="N28" s="122">
        <f t="shared" si="13"/>
        <v>1519.8365048701833</v>
      </c>
      <c r="O28" s="122">
        <f t="shared" si="13"/>
        <v>1237.6372506729185</v>
      </c>
      <c r="P28" s="122">
        <f t="shared" si="13"/>
        <v>1521.2139298168961</v>
      </c>
      <c r="Q28" s="122">
        <f t="shared" si="13"/>
        <v>1514.8463789977825</v>
      </c>
      <c r="R28" s="122">
        <f t="shared" si="13"/>
        <v>1645.5003865639983</v>
      </c>
      <c r="S28" s="122">
        <f t="shared" si="13"/>
        <v>2312.3751065836555</v>
      </c>
      <c r="T28" s="122">
        <f t="shared" si="13"/>
        <v>2178.6142055758173</v>
      </c>
      <c r="U28" s="122">
        <f t="shared" si="13"/>
        <v>2014.6563960966876</v>
      </c>
      <c r="V28" s="122">
        <f t="shared" si="13"/>
        <v>1429.7007308230986</v>
      </c>
      <c r="W28" s="122">
        <f t="shared" si="13"/>
        <v>1012.0399994430973</v>
      </c>
      <c r="X28" s="122">
        <f t="shared" si="13"/>
        <v>606.71264954551384</v>
      </c>
      <c r="Y28" s="122">
        <f t="shared" si="13"/>
        <v>593.82682654043299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426.27443820112484</v>
      </c>
      <c r="C29" s="98">
        <f>IF(RES_hhdet_tes!C29=0,0,RES_hhdet_tes!C29*1000*11630/RES_hhdet_num!C24)</f>
        <v>645.00080395032069</v>
      </c>
      <c r="D29" s="98">
        <f>IF(RES_hhdet_tes!D29=0,0,RES_hhdet_tes!D29*1000*11630/RES_hhdet_num!D24)</f>
        <v>590.27780916718928</v>
      </c>
      <c r="E29" s="98">
        <f>IF(RES_hhdet_tes!E29=0,0,RES_hhdet_tes!E29*1000*11630/RES_hhdet_num!E24)</f>
        <v>1019.2206338137214</v>
      </c>
      <c r="F29" s="98">
        <f>IF(RES_hhdet_tes!F29=0,0,RES_hhdet_tes!F29*1000*11630/RES_hhdet_num!F24)</f>
        <v>590.20134690231066</v>
      </c>
      <c r="G29" s="98">
        <f>IF(RES_hhdet_tes!G29=0,0,RES_hhdet_tes!G29*1000*11630/RES_hhdet_num!G24)</f>
        <v>604.14270767532082</v>
      </c>
      <c r="H29" s="98">
        <f>IF(RES_hhdet_tes!H29=0,0,RES_hhdet_tes!H29*1000*11630/RES_hhdet_num!H24)</f>
        <v>830.68777798269912</v>
      </c>
      <c r="I29" s="98">
        <f>IF(RES_hhdet_tes!I29=0,0,RES_hhdet_tes!I29*1000*11630/RES_hhdet_num!I24)</f>
        <v>842.64782118613891</v>
      </c>
      <c r="J29" s="98">
        <f>IF(RES_hhdet_tes!J29=0,0,RES_hhdet_tes!J29*1000*11630/RES_hhdet_num!J24)</f>
        <v>661.5560148841621</v>
      </c>
      <c r="K29" s="98">
        <f>IF(RES_hhdet_tes!K29=0,0,RES_hhdet_tes!K29*1000*11630/RES_hhdet_num!K24)</f>
        <v>583.81786480822927</v>
      </c>
      <c r="L29" s="98">
        <f>IF(RES_hhdet_tes!L29=0,0,RES_hhdet_tes!L29*1000*11630/RES_hhdet_num!L24)</f>
        <v>543.39948980585677</v>
      </c>
      <c r="M29" s="98">
        <f>IF(RES_hhdet_tes!M29=0,0,RES_hhdet_tes!M29*1000*11630/RES_hhdet_num!M24)</f>
        <v>754.55729494342177</v>
      </c>
      <c r="N29" s="98">
        <f>IF(RES_hhdet_tes!N29=0,0,RES_hhdet_tes!N29*1000*11630/RES_hhdet_num!N24)</f>
        <v>1519.8365048701833</v>
      </c>
      <c r="O29" s="98">
        <f>IF(RES_hhdet_tes!O29=0,0,RES_hhdet_tes!O29*1000*11630/RES_hhdet_num!O24)</f>
        <v>1237.6372506729185</v>
      </c>
      <c r="P29" s="98">
        <f>IF(RES_hhdet_tes!P29=0,0,RES_hhdet_tes!P29*1000*11630/RES_hhdet_num!P24)</f>
        <v>1521.2139298168961</v>
      </c>
      <c r="Q29" s="98">
        <f>IF(RES_hhdet_tes!Q29=0,0,RES_hhdet_tes!Q29*1000*11630/RES_hhdet_num!Q24)</f>
        <v>1514.8463789977825</v>
      </c>
      <c r="R29" s="98">
        <f>IF(RES_hhdet_tes!R29=0,0,RES_hhdet_tes!R29*1000*11630/RES_hhdet_num!R24)</f>
        <v>1645.5003865639983</v>
      </c>
      <c r="S29" s="98">
        <f>IF(RES_hhdet_tes!S29=0,0,RES_hhdet_tes!S29*1000*11630/RES_hhdet_num!S24)</f>
        <v>2312.3751065836555</v>
      </c>
      <c r="T29" s="98">
        <f>IF(RES_hhdet_tes!T29=0,0,RES_hhdet_tes!T29*1000*11630/RES_hhdet_num!T24)</f>
        <v>2178.6142055758173</v>
      </c>
      <c r="U29" s="98">
        <f>IF(RES_hhdet_tes!U29=0,0,RES_hhdet_tes!U29*1000*11630/RES_hhdet_num!U24)</f>
        <v>2014.6563960966876</v>
      </c>
      <c r="V29" s="98">
        <f>IF(RES_hhdet_tes!V29=0,0,RES_hhdet_tes!V29*1000*11630/RES_hhdet_num!V24)</f>
        <v>1429.7007308230986</v>
      </c>
      <c r="W29" s="98">
        <f>IF(RES_hhdet_tes!W29=0,0,RES_hhdet_tes!W29*1000*11630/RES_hhdet_num!W24)</f>
        <v>1012.0399994430973</v>
      </c>
      <c r="X29" s="98">
        <f>IF(RES_hhdet_tes!X29=0,0,RES_hhdet_tes!X29*1000*11630/RES_hhdet_num!X24)</f>
        <v>606.71264954551384</v>
      </c>
      <c r="Y29" s="98">
        <f>IF(RES_hhdet_tes!Y29=0,0,RES_hhdet_tes!Y29*1000*11630/RES_hhdet_num!Y24)</f>
        <v>593.82682654043299</v>
      </c>
      <c r="DA29" s="63" t="s">
        <v>2437</v>
      </c>
    </row>
    <row r="30" spans="1:105" ht="12" customHeight="1" x14ac:dyDescent="0.25">
      <c r="A30" s="121" t="s">
        <v>55</v>
      </c>
      <c r="B30" s="122">
        <v>754.14846313098451</v>
      </c>
      <c r="C30" s="122">
        <v>630.92927343298402</v>
      </c>
      <c r="D30" s="122">
        <v>773.10986120030418</v>
      </c>
      <c r="E30" s="122">
        <v>755.7790424720589</v>
      </c>
      <c r="F30" s="122">
        <v>912.05185045000883</v>
      </c>
      <c r="G30" s="122">
        <v>940.67769443650423</v>
      </c>
      <c r="H30" s="122">
        <v>970.23741487697578</v>
      </c>
      <c r="I30" s="122">
        <v>954.8733822746118</v>
      </c>
      <c r="J30" s="122">
        <v>944.65761855172093</v>
      </c>
      <c r="K30" s="122">
        <v>643.34512512725962</v>
      </c>
      <c r="L30" s="122">
        <v>860.70542203068942</v>
      </c>
      <c r="M30" s="122">
        <v>865.32107569925267</v>
      </c>
      <c r="N30" s="122">
        <v>759.26663053911375</v>
      </c>
      <c r="O30" s="122">
        <v>837.21242451355818</v>
      </c>
      <c r="P30" s="122">
        <v>834.11345690371252</v>
      </c>
      <c r="Q30" s="122">
        <v>879.59837693248971</v>
      </c>
      <c r="R30" s="122">
        <v>859.53331242546085</v>
      </c>
      <c r="S30" s="122">
        <v>906.65966803533433</v>
      </c>
      <c r="T30" s="122">
        <v>1082.9723814420859</v>
      </c>
      <c r="U30" s="122">
        <v>1106.4734700780575</v>
      </c>
      <c r="V30" s="122">
        <v>1062.0504258056699</v>
      </c>
      <c r="W30" s="122">
        <v>925.84419311164584</v>
      </c>
      <c r="X30" s="122">
        <v>1070.1697478438523</v>
      </c>
      <c r="Y30" s="122">
        <v>975.99586405875289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754.14846313098451</v>
      </c>
      <c r="C35" s="101">
        <v>630.92927343298402</v>
      </c>
      <c r="D35" s="101">
        <v>773.09840524975937</v>
      </c>
      <c r="E35" s="101">
        <v>755.76300737549786</v>
      </c>
      <c r="F35" s="101">
        <v>912.03922119945821</v>
      </c>
      <c r="G35" s="101">
        <v>940.66516314818637</v>
      </c>
      <c r="H35" s="101">
        <v>970.23980754266904</v>
      </c>
      <c r="I35" s="101">
        <v>954.8679996230693</v>
      </c>
      <c r="J35" s="101">
        <v>944.64421407131385</v>
      </c>
      <c r="K35" s="101">
        <v>643.54017403610101</v>
      </c>
      <c r="L35" s="101">
        <v>860.27499453062796</v>
      </c>
      <c r="M35" s="101">
        <v>865.20840976651232</v>
      </c>
      <c r="N35" s="101">
        <v>759.05444095884468</v>
      </c>
      <c r="O35" s="101">
        <v>837.6812566923229</v>
      </c>
      <c r="P35" s="101">
        <v>835.41878183123004</v>
      </c>
      <c r="Q35" s="101">
        <v>881.64362666782586</v>
      </c>
      <c r="R35" s="101">
        <v>860.70935425757136</v>
      </c>
      <c r="S35" s="101">
        <v>906.07503094129152</v>
      </c>
      <c r="T35" s="101">
        <v>1081.798959161039</v>
      </c>
      <c r="U35" s="101">
        <v>1106.5519345583664</v>
      </c>
      <c r="V35" s="101">
        <v>1063.0051890160271</v>
      </c>
      <c r="W35" s="101">
        <v>926.94133636546951</v>
      </c>
      <c r="X35" s="101">
        <v>1070.8837859556545</v>
      </c>
      <c r="Y35" s="101">
        <v>976.70088901272459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773.52856197433573</v>
      </c>
      <c r="E36" s="104">
        <v>756.22035165319244</v>
      </c>
      <c r="F36" s="104">
        <v>912.35052237603088</v>
      </c>
      <c r="G36" s="104">
        <v>940.9020393574898</v>
      </c>
      <c r="H36" s="104">
        <v>970.20413625173273</v>
      </c>
      <c r="I36" s="104">
        <v>954.93520657932595</v>
      </c>
      <c r="J36" s="104">
        <v>944.79745406481061</v>
      </c>
      <c r="K36" s="104">
        <v>642.53059750240141</v>
      </c>
      <c r="L36" s="104">
        <v>861.73018749418475</v>
      </c>
      <c r="M36" s="104">
        <v>865.52513755962991</v>
      </c>
      <c r="N36" s="104">
        <v>759.55871857858904</v>
      </c>
      <c r="O36" s="104">
        <v>836.56177426546674</v>
      </c>
      <c r="P36" s="104">
        <v>832.28057888295439</v>
      </c>
      <c r="Q36" s="104">
        <v>876.5798931020837</v>
      </c>
      <c r="R36" s="104">
        <v>857.71635622127599</v>
      </c>
      <c r="S36" s="104">
        <v>907.71281289782189</v>
      </c>
      <c r="T36" s="104">
        <v>1085.4306135520526</v>
      </c>
      <c r="U36" s="104">
        <v>1106.2824061757144</v>
      </c>
      <c r="V36" s="104">
        <v>1059.2095287396437</v>
      </c>
      <c r="W36" s="104">
        <v>921.5108842430684</v>
      </c>
      <c r="X36" s="104">
        <v>1067.5107240803175</v>
      </c>
      <c r="Y36" s="104">
        <v>973.14045263344303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135.36103322705361</v>
      </c>
      <c r="E37" s="98">
        <v>131.5702178228222</v>
      </c>
      <c r="F37" s="98">
        <v>157.68911380528726</v>
      </c>
      <c r="G37" s="98">
        <v>162.13508974325691</v>
      </c>
      <c r="H37" s="98">
        <v>166.25593523640276</v>
      </c>
      <c r="I37" s="98">
        <v>162.1281642738476</v>
      </c>
      <c r="J37" s="98">
        <v>160.80708950749164</v>
      </c>
      <c r="K37" s="98">
        <v>287.06393247872296</v>
      </c>
      <c r="L37" s="98">
        <v>85.848824723509708</v>
      </c>
      <c r="M37" s="98">
        <v>147.386896098514</v>
      </c>
      <c r="N37" s="98">
        <v>62.876581121809956</v>
      </c>
      <c r="O37" s="98">
        <v>105.89450335449676</v>
      </c>
      <c r="P37" s="98">
        <v>81.578854351683518</v>
      </c>
      <c r="Q37" s="98">
        <v>101.87536676709389</v>
      </c>
      <c r="R37" s="98">
        <v>82.937132456643525</v>
      </c>
      <c r="S37" s="98">
        <v>115.72280051829627</v>
      </c>
      <c r="T37" s="98">
        <v>267.85508087392941</v>
      </c>
      <c r="U37" s="98">
        <v>241.429934984174</v>
      </c>
      <c r="V37" s="98">
        <v>153.14017926482251</v>
      </c>
      <c r="W37" s="98">
        <v>158.24435673899168</v>
      </c>
      <c r="X37" s="98">
        <v>411.86881149963364</v>
      </c>
      <c r="Y37" s="98">
        <v>339.57175578036163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638.16752874728218</v>
      </c>
      <c r="E38" s="98">
        <v>624.65013383037024</v>
      </c>
      <c r="F38" s="98">
        <v>754.66140857074356</v>
      </c>
      <c r="G38" s="98">
        <v>778.76694961423289</v>
      </c>
      <c r="H38" s="98">
        <v>803.94820101533003</v>
      </c>
      <c r="I38" s="98">
        <v>792.80704230547826</v>
      </c>
      <c r="J38" s="98">
        <v>783.99036455731903</v>
      </c>
      <c r="K38" s="98">
        <v>355.46666502367844</v>
      </c>
      <c r="L38" s="98">
        <v>775.88136277067508</v>
      </c>
      <c r="M38" s="98">
        <v>718.13824146111597</v>
      </c>
      <c r="N38" s="98">
        <v>696.68213745677917</v>
      </c>
      <c r="O38" s="98">
        <v>730.66727091097005</v>
      </c>
      <c r="P38" s="98">
        <v>750.70172453127077</v>
      </c>
      <c r="Q38" s="98">
        <v>774.70452633498996</v>
      </c>
      <c r="R38" s="98">
        <v>774.77922376463232</v>
      </c>
      <c r="S38" s="98">
        <v>791.99001237952552</v>
      </c>
      <c r="T38" s="98">
        <v>817.5755326781233</v>
      </c>
      <c r="U38" s="98">
        <v>864.85247119154042</v>
      </c>
      <c r="V38" s="98">
        <v>906.06934947482125</v>
      </c>
      <c r="W38" s="98">
        <v>763.26652750407675</v>
      </c>
      <c r="X38" s="98">
        <v>655.64191258068411</v>
      </c>
      <c r="Y38" s="98">
        <v>633.56869685308141</v>
      </c>
      <c r="DA38" s="63" t="s">
        <v>2446</v>
      </c>
    </row>
    <row r="39" spans="1:105" ht="12" customHeight="1" x14ac:dyDescent="0.25">
      <c r="A39" s="121" t="s">
        <v>54</v>
      </c>
      <c r="B39" s="122">
        <v>681.25243863752166</v>
      </c>
      <c r="C39" s="122">
        <v>615.82391221107946</v>
      </c>
      <c r="D39" s="122">
        <v>628.60324959111654</v>
      </c>
      <c r="E39" s="122">
        <v>594.52333158367844</v>
      </c>
      <c r="F39" s="122">
        <v>668.72705976147142</v>
      </c>
      <c r="G39" s="122">
        <v>650.70560025110171</v>
      </c>
      <c r="H39" s="122">
        <v>580.61652565024974</v>
      </c>
      <c r="I39" s="122">
        <v>537.42120420192464</v>
      </c>
      <c r="J39" s="122">
        <v>592.50124114907442</v>
      </c>
      <c r="K39" s="122">
        <v>620.5029922167912</v>
      </c>
      <c r="L39" s="122">
        <v>637.67043754764029</v>
      </c>
      <c r="M39" s="122">
        <v>604.09684903495383</v>
      </c>
      <c r="N39" s="122">
        <v>546.74881330817732</v>
      </c>
      <c r="O39" s="122">
        <v>630.77198594804577</v>
      </c>
      <c r="P39" s="122">
        <v>590.56863260598016</v>
      </c>
      <c r="Q39" s="122">
        <v>633.45149501564458</v>
      </c>
      <c r="R39" s="122">
        <v>665.54476352237407</v>
      </c>
      <c r="S39" s="122">
        <v>507.82443653737334</v>
      </c>
      <c r="T39" s="122">
        <v>534.25098929083094</v>
      </c>
      <c r="U39" s="122">
        <v>506.58880881142414</v>
      </c>
      <c r="V39" s="122">
        <v>486.57520053329011</v>
      </c>
      <c r="W39" s="122">
        <v>459.27625821629067</v>
      </c>
      <c r="X39" s="122">
        <v>418.84420237549847</v>
      </c>
      <c r="Y39" s="122">
        <v>418.21033898459171</v>
      </c>
      <c r="DA39" s="130" t="s">
        <v>2447</v>
      </c>
    </row>
    <row r="40" spans="1:105" ht="12" customHeight="1" x14ac:dyDescent="0.25">
      <c r="A40" s="97" t="s">
        <v>50</v>
      </c>
      <c r="B40" s="98">
        <v>664.3389708430642</v>
      </c>
      <c r="C40" s="98">
        <v>647.98117119295739</v>
      </c>
      <c r="D40" s="98">
        <v>625.23173794768286</v>
      </c>
      <c r="E40" s="98">
        <v>572.30223992088702</v>
      </c>
      <c r="F40" s="98">
        <v>672.10240518531498</v>
      </c>
      <c r="G40" s="98">
        <v>651.11379457772614</v>
      </c>
      <c r="H40" s="98">
        <v>567.72724497735487</v>
      </c>
      <c r="I40" s="98">
        <v>530.15826218992481</v>
      </c>
      <c r="J40" s="98">
        <v>609.25117224726193</v>
      </c>
      <c r="K40" s="98">
        <v>654.68471685250438</v>
      </c>
      <c r="L40" s="98">
        <v>617.60400312770162</v>
      </c>
      <c r="M40" s="98">
        <v>577.24428002966704</v>
      </c>
      <c r="N40" s="98">
        <v>579.31412636264315</v>
      </c>
      <c r="O40" s="98">
        <v>632.21175816493974</v>
      </c>
      <c r="P40" s="98">
        <v>592.02802422785987</v>
      </c>
      <c r="Q40" s="98">
        <v>624.94958359728093</v>
      </c>
      <c r="R40" s="98">
        <v>596.43034047574565</v>
      </c>
      <c r="S40" s="98">
        <v>559.1413354686581</v>
      </c>
      <c r="T40" s="98">
        <v>542.76773735697191</v>
      </c>
      <c r="U40" s="98">
        <v>498.47680944346155</v>
      </c>
      <c r="V40" s="98">
        <v>492.16718931056704</v>
      </c>
      <c r="W40" s="98">
        <v>482.12688359932719</v>
      </c>
      <c r="X40" s="98">
        <v>390.99784868444192</v>
      </c>
      <c r="Y40" s="98">
        <v>415.04727446146433</v>
      </c>
      <c r="DA40" s="63" t="s">
        <v>2448</v>
      </c>
    </row>
    <row r="41" spans="1:105" ht="12" customHeight="1" x14ac:dyDescent="0.25">
      <c r="A41" s="109" t="s">
        <v>120</v>
      </c>
      <c r="B41" s="33">
        <v>753.56419485129663</v>
      </c>
      <c r="C41" s="33">
        <v>478.96362866868384</v>
      </c>
      <c r="D41" s="33">
        <v>640.81449391206877</v>
      </c>
      <c r="E41" s="33">
        <v>667.28774885757991</v>
      </c>
      <c r="F41" s="33">
        <v>658.28290267361058</v>
      </c>
      <c r="G41" s="33">
        <v>649.47805254739603</v>
      </c>
      <c r="H41" s="33">
        <v>619.98761681455881</v>
      </c>
      <c r="I41" s="33">
        <v>560.87931625445265</v>
      </c>
      <c r="J41" s="33">
        <v>533.07902345714695</v>
      </c>
      <c r="K41" s="33">
        <v>493.37399176594243</v>
      </c>
      <c r="L41" s="33">
        <v>713.49096735137164</v>
      </c>
      <c r="M41" s="33">
        <v>699.63081162515539</v>
      </c>
      <c r="N41" s="33">
        <v>425.7949816713425</v>
      </c>
      <c r="O41" s="33">
        <v>626.18450845569612</v>
      </c>
      <c r="P41" s="33">
        <v>586.26172448765021</v>
      </c>
      <c r="Q41" s="33">
        <v>657.39810275052719</v>
      </c>
      <c r="R41" s="33">
        <v>855.6621860021645</v>
      </c>
      <c r="S41" s="33">
        <v>357.08626105872958</v>
      </c>
      <c r="T41" s="33">
        <v>507.88428570445029</v>
      </c>
      <c r="U41" s="33">
        <v>531.91993164705491</v>
      </c>
      <c r="V41" s="33">
        <v>472.7598725691488</v>
      </c>
      <c r="W41" s="33">
        <v>407.08685060570747</v>
      </c>
      <c r="X41" s="33">
        <v>479.53339590099938</v>
      </c>
      <c r="Y41" s="33">
        <v>424.62496239250464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2079.0310911264532</v>
      </c>
      <c r="C43" s="117">
        <f t="shared" si="14"/>
        <v>2136.4800240088839</v>
      </c>
      <c r="D43" s="117">
        <f t="shared" si="14"/>
        <v>2381.021384253133</v>
      </c>
      <c r="E43" s="117">
        <f t="shared" si="14"/>
        <v>2877.3269191377558</v>
      </c>
      <c r="F43" s="117">
        <f t="shared" si="14"/>
        <v>2598.0904667955956</v>
      </c>
      <c r="G43" s="117">
        <f t="shared" si="14"/>
        <v>2577.6111685284573</v>
      </c>
      <c r="H43" s="117">
        <f t="shared" si="14"/>
        <v>2673.0433933451573</v>
      </c>
      <c r="I43" s="117">
        <f t="shared" si="14"/>
        <v>2536.7457334981104</v>
      </c>
      <c r="J43" s="117">
        <f t="shared" si="14"/>
        <v>2449.9884312579943</v>
      </c>
      <c r="K43" s="117">
        <f t="shared" si="14"/>
        <v>2276.7561578720051</v>
      </c>
      <c r="L43" s="117">
        <f t="shared" si="14"/>
        <v>2682.8568638427155</v>
      </c>
      <c r="M43" s="117">
        <f t="shared" si="14"/>
        <v>3041.0681903566092</v>
      </c>
      <c r="N43" s="117">
        <f t="shared" si="14"/>
        <v>3997.3877695346591</v>
      </c>
      <c r="O43" s="117">
        <f t="shared" si="14"/>
        <v>3646.4080920881488</v>
      </c>
      <c r="P43" s="117">
        <f t="shared" si="14"/>
        <v>3803.8212565510116</v>
      </c>
      <c r="Q43" s="117">
        <f t="shared" si="14"/>
        <v>3883.4178541507799</v>
      </c>
      <c r="R43" s="117">
        <f t="shared" ref="R43:V43" si="15">R44+R47+R49+R58</f>
        <v>3808.2767350700447</v>
      </c>
      <c r="S43" s="117">
        <f t="shared" si="15"/>
        <v>4481.7636236912649</v>
      </c>
      <c r="T43" s="117">
        <f t="shared" si="15"/>
        <v>3807.9090503168281</v>
      </c>
      <c r="U43" s="117">
        <f t="shared" si="15"/>
        <v>3951.1333243427839</v>
      </c>
      <c r="V43" s="117">
        <f t="shared" si="15"/>
        <v>3968.4536607755654</v>
      </c>
      <c r="W43" s="117">
        <f t="shared" ref="W43:Y43" si="16">W44+W47+W49+W58</f>
        <v>3892.3093238172705</v>
      </c>
      <c r="X43" s="117">
        <f t="shared" si="16"/>
        <v>3509.198181075918</v>
      </c>
      <c r="Y43" s="117">
        <f t="shared" si="16"/>
        <v>3055.5183780973002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217.74099218093204</v>
      </c>
      <c r="C44" s="122">
        <f t="shared" si="17"/>
        <v>233.75605775455978</v>
      </c>
      <c r="D44" s="122">
        <f t="shared" si="17"/>
        <v>292.25599509296893</v>
      </c>
      <c r="E44" s="122">
        <f t="shared" si="17"/>
        <v>346.06266543862722</v>
      </c>
      <c r="F44" s="122">
        <f t="shared" si="17"/>
        <v>378.93349227544843</v>
      </c>
      <c r="G44" s="122">
        <f t="shared" si="17"/>
        <v>392.25016729123018</v>
      </c>
      <c r="H44" s="122">
        <f t="shared" si="17"/>
        <v>400.61455567118634</v>
      </c>
      <c r="I44" s="122">
        <f t="shared" si="17"/>
        <v>401.32600013569254</v>
      </c>
      <c r="J44" s="122">
        <f t="shared" si="17"/>
        <v>411.33383241056822</v>
      </c>
      <c r="K44" s="122">
        <f t="shared" si="17"/>
        <v>423.26234942447905</v>
      </c>
      <c r="L44" s="122">
        <f t="shared" si="17"/>
        <v>468.4026365182134</v>
      </c>
      <c r="M44" s="122">
        <f t="shared" si="17"/>
        <v>500.46126426364759</v>
      </c>
      <c r="N44" s="122">
        <f t="shared" si="17"/>
        <v>562.70774843898789</v>
      </c>
      <c r="O44" s="122">
        <f t="shared" si="17"/>
        <v>610.89333702871681</v>
      </c>
      <c r="P44" s="122">
        <f t="shared" si="17"/>
        <v>618.48368263550526</v>
      </c>
      <c r="Q44" s="122">
        <f t="shared" si="17"/>
        <v>692.55137494921246</v>
      </c>
      <c r="R44" s="122">
        <f t="shared" ref="R44:V44" si="18">SUM(R45:R46)</f>
        <v>745.32340674735804</v>
      </c>
      <c r="S44" s="122">
        <f t="shared" si="18"/>
        <v>1045.6549095274684</v>
      </c>
      <c r="T44" s="122">
        <f t="shared" si="18"/>
        <v>463.14179973097754</v>
      </c>
      <c r="U44" s="122">
        <f t="shared" si="18"/>
        <v>658.69557873717451</v>
      </c>
      <c r="V44" s="122">
        <f t="shared" si="18"/>
        <v>803.3173363142306</v>
      </c>
      <c r="W44" s="122">
        <f t="shared" ref="W44:Y44" si="19">SUM(W45:W46)</f>
        <v>1105.5867621732559</v>
      </c>
      <c r="X44" s="122">
        <f t="shared" si="19"/>
        <v>1453.0818640268515</v>
      </c>
      <c r="Y44" s="122">
        <f t="shared" si="19"/>
        <v>1261.439565864845</v>
      </c>
      <c r="DA44" s="130" t="s">
        <v>2451</v>
      </c>
    </row>
    <row r="45" spans="1:105" ht="12" customHeight="1" x14ac:dyDescent="0.25">
      <c r="A45" s="97" t="s">
        <v>211</v>
      </c>
      <c r="B45" s="98">
        <v>213.01533880682814</v>
      </c>
      <c r="C45" s="98">
        <v>229.17534527862557</v>
      </c>
      <c r="D45" s="98">
        <v>285.80990800301373</v>
      </c>
      <c r="E45" s="98">
        <v>339.61261698740549</v>
      </c>
      <c r="F45" s="98">
        <v>370.13218543569826</v>
      </c>
      <c r="G45" s="98">
        <v>383.16655460709904</v>
      </c>
      <c r="H45" s="98">
        <v>391.96623443752441</v>
      </c>
      <c r="I45" s="98">
        <v>392.90825701670059</v>
      </c>
      <c r="J45" s="98">
        <v>402.40123072109782</v>
      </c>
      <c r="K45" s="98">
        <v>414.16887593583965</v>
      </c>
      <c r="L45" s="98">
        <v>457.73931285299432</v>
      </c>
      <c r="M45" s="98">
        <v>489.39939119901999</v>
      </c>
      <c r="N45" s="98">
        <v>553.45933344739274</v>
      </c>
      <c r="O45" s="98">
        <v>598.6921286708714</v>
      </c>
      <c r="P45" s="98">
        <v>606.39405304314494</v>
      </c>
      <c r="Q45" s="98">
        <v>678.79726102082907</v>
      </c>
      <c r="R45" s="98">
        <v>730.60807911946495</v>
      </c>
      <c r="S45" s="98">
        <v>1025.11096723373</v>
      </c>
      <c r="T45" s="98">
        <v>443.82985104045167</v>
      </c>
      <c r="U45" s="98">
        <v>638.5153324266405</v>
      </c>
      <c r="V45" s="98">
        <v>783.6685097890836</v>
      </c>
      <c r="W45" s="98">
        <v>1077.113368123684</v>
      </c>
      <c r="X45" s="98">
        <v>1424.8140084085594</v>
      </c>
      <c r="Y45" s="98">
        <v>1236.8722844533247</v>
      </c>
      <c r="DA45" s="63" t="s">
        <v>2452</v>
      </c>
    </row>
    <row r="46" spans="1:105" ht="12" customHeight="1" x14ac:dyDescent="0.25">
      <c r="A46" s="97" t="s">
        <v>53</v>
      </c>
      <c r="B46" s="98">
        <v>4.7256533741039126</v>
      </c>
      <c r="C46" s="98">
        <v>4.5807124759342024</v>
      </c>
      <c r="D46" s="98">
        <v>6.4460870899551805</v>
      </c>
      <c r="E46" s="98">
        <v>6.45004845122173</v>
      </c>
      <c r="F46" s="98">
        <v>8.8013068397501719</v>
      </c>
      <c r="G46" s="98">
        <v>9.0836126841311238</v>
      </c>
      <c r="H46" s="98">
        <v>8.6483212336619246</v>
      </c>
      <c r="I46" s="98">
        <v>8.4177431189919627</v>
      </c>
      <c r="J46" s="98">
        <v>8.9326016894703741</v>
      </c>
      <c r="K46" s="98">
        <v>9.0934734886393827</v>
      </c>
      <c r="L46" s="98">
        <v>10.663323665219108</v>
      </c>
      <c r="M46" s="98">
        <v>11.061873064627626</v>
      </c>
      <c r="N46" s="98">
        <v>9.2484149915951068</v>
      </c>
      <c r="O46" s="98">
        <v>12.201208357845426</v>
      </c>
      <c r="P46" s="98">
        <v>12.08962959236027</v>
      </c>
      <c r="Q46" s="98">
        <v>13.754113928383424</v>
      </c>
      <c r="R46" s="98">
        <v>14.715327627893076</v>
      </c>
      <c r="S46" s="98">
        <v>20.543942293738379</v>
      </c>
      <c r="T46" s="98">
        <v>19.31194869052586</v>
      </c>
      <c r="U46" s="98">
        <v>20.180246310534049</v>
      </c>
      <c r="V46" s="98">
        <v>19.648826525147033</v>
      </c>
      <c r="W46" s="98">
        <v>28.473394049571827</v>
      </c>
      <c r="X46" s="98">
        <v>28.267855618292085</v>
      </c>
      <c r="Y46" s="98">
        <v>24.56728141152022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425.88291878917067</v>
      </c>
      <c r="C47" s="122">
        <f t="shared" si="20"/>
        <v>655.91979774341894</v>
      </c>
      <c r="D47" s="122">
        <f t="shared" si="20"/>
        <v>687.3953107786291</v>
      </c>
      <c r="E47" s="122">
        <f t="shared" si="20"/>
        <v>1184.5286747006292</v>
      </c>
      <c r="F47" s="122">
        <f t="shared" si="20"/>
        <v>637.746458791235</v>
      </c>
      <c r="G47" s="122">
        <f t="shared" si="20"/>
        <v>593.75855781962264</v>
      </c>
      <c r="H47" s="122">
        <f t="shared" si="20"/>
        <v>723.77750515144362</v>
      </c>
      <c r="I47" s="122">
        <f t="shared" si="20"/>
        <v>645.48207843349519</v>
      </c>
      <c r="J47" s="122">
        <f t="shared" si="20"/>
        <v>498.46147811802979</v>
      </c>
      <c r="K47" s="122">
        <f t="shared" si="20"/>
        <v>583.78933705672955</v>
      </c>
      <c r="L47" s="122">
        <f t="shared" si="20"/>
        <v>721.17218191117718</v>
      </c>
      <c r="M47" s="122">
        <f t="shared" si="20"/>
        <v>1076.3619931161231</v>
      </c>
      <c r="N47" s="122">
        <f t="shared" si="20"/>
        <v>2125.2545880805155</v>
      </c>
      <c r="O47" s="122">
        <f t="shared" si="20"/>
        <v>1567.0906314043816</v>
      </c>
      <c r="P47" s="122">
        <f t="shared" si="20"/>
        <v>1759.5212389192427</v>
      </c>
      <c r="Q47" s="122">
        <f t="shared" si="20"/>
        <v>1676.4118878588458</v>
      </c>
      <c r="R47" s="122">
        <f t="shared" si="20"/>
        <v>1536.1355801319262</v>
      </c>
      <c r="S47" s="122">
        <f t="shared" si="20"/>
        <v>2021.5693318025105</v>
      </c>
      <c r="T47" s="122">
        <f t="shared" si="20"/>
        <v>1725.2163620816459</v>
      </c>
      <c r="U47" s="122">
        <f t="shared" si="20"/>
        <v>1676.1987978336806</v>
      </c>
      <c r="V47" s="122">
        <f t="shared" si="20"/>
        <v>1615.2351239281941</v>
      </c>
      <c r="W47" s="122">
        <f t="shared" si="20"/>
        <v>1398.4782729613542</v>
      </c>
      <c r="X47" s="122">
        <f t="shared" si="20"/>
        <v>567.17169475068829</v>
      </c>
      <c r="Y47" s="122">
        <f t="shared" si="20"/>
        <v>397.53745969815941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425.88291878917067</v>
      </c>
      <c r="C48" s="98">
        <f>IF(RES_hhdet_tes!C48=0,0,RES_hhdet_tes!C48*1000*11630/RES_hhdet_num!C43)</f>
        <v>655.91979774341894</v>
      </c>
      <c r="D48" s="98">
        <f>IF(RES_hhdet_tes!D48=0,0,RES_hhdet_tes!D48*1000*11630/RES_hhdet_num!D43)</f>
        <v>687.3953107786291</v>
      </c>
      <c r="E48" s="98">
        <f>IF(RES_hhdet_tes!E48=0,0,RES_hhdet_tes!E48*1000*11630/RES_hhdet_num!E43)</f>
        <v>1184.5286747006292</v>
      </c>
      <c r="F48" s="98">
        <f>IF(RES_hhdet_tes!F48=0,0,RES_hhdet_tes!F48*1000*11630/RES_hhdet_num!F43)</f>
        <v>637.746458791235</v>
      </c>
      <c r="G48" s="98">
        <f>IF(RES_hhdet_tes!G48=0,0,RES_hhdet_tes!G48*1000*11630/RES_hhdet_num!G43)</f>
        <v>593.75855781962264</v>
      </c>
      <c r="H48" s="98">
        <f>IF(RES_hhdet_tes!H48=0,0,RES_hhdet_tes!H48*1000*11630/RES_hhdet_num!H43)</f>
        <v>723.77750515144362</v>
      </c>
      <c r="I48" s="98">
        <f>IF(RES_hhdet_tes!I48=0,0,RES_hhdet_tes!I48*1000*11630/RES_hhdet_num!I43)</f>
        <v>645.48207843349519</v>
      </c>
      <c r="J48" s="98">
        <f>IF(RES_hhdet_tes!J48=0,0,RES_hhdet_tes!J48*1000*11630/RES_hhdet_num!J43)</f>
        <v>498.46147811802979</v>
      </c>
      <c r="K48" s="98">
        <f>IF(RES_hhdet_tes!K48=0,0,RES_hhdet_tes!K48*1000*11630/RES_hhdet_num!K43)</f>
        <v>583.78933705672955</v>
      </c>
      <c r="L48" s="98">
        <f>IF(RES_hhdet_tes!L48=0,0,RES_hhdet_tes!L48*1000*11630/RES_hhdet_num!L43)</f>
        <v>721.17218191117718</v>
      </c>
      <c r="M48" s="98">
        <f>IF(RES_hhdet_tes!M48=0,0,RES_hhdet_tes!M48*1000*11630/RES_hhdet_num!M43)</f>
        <v>1076.3619931161231</v>
      </c>
      <c r="N48" s="98">
        <f>IF(RES_hhdet_tes!N48=0,0,RES_hhdet_tes!N48*1000*11630/RES_hhdet_num!N43)</f>
        <v>2125.2545880805155</v>
      </c>
      <c r="O48" s="98">
        <f>IF(RES_hhdet_tes!O48=0,0,RES_hhdet_tes!O48*1000*11630/RES_hhdet_num!O43)</f>
        <v>1567.0906314043816</v>
      </c>
      <c r="P48" s="98">
        <f>IF(RES_hhdet_tes!P48=0,0,RES_hhdet_tes!P48*1000*11630/RES_hhdet_num!P43)</f>
        <v>1759.5212389192427</v>
      </c>
      <c r="Q48" s="98">
        <f>IF(RES_hhdet_tes!Q48=0,0,RES_hhdet_tes!Q48*1000*11630/RES_hhdet_num!Q43)</f>
        <v>1676.4118878588458</v>
      </c>
      <c r="R48" s="98">
        <f>IF(RES_hhdet_tes!R48=0,0,RES_hhdet_tes!R48*1000*11630/RES_hhdet_num!R43)</f>
        <v>1536.1355801319262</v>
      </c>
      <c r="S48" s="98">
        <f>IF(RES_hhdet_tes!S48=0,0,RES_hhdet_tes!S48*1000*11630/RES_hhdet_num!S43)</f>
        <v>2021.5693318025105</v>
      </c>
      <c r="T48" s="98">
        <f>IF(RES_hhdet_tes!T48=0,0,RES_hhdet_tes!T48*1000*11630/RES_hhdet_num!T43)</f>
        <v>1725.2163620816459</v>
      </c>
      <c r="U48" s="98">
        <f>IF(RES_hhdet_tes!U48=0,0,RES_hhdet_tes!U48*1000*11630/RES_hhdet_num!U43)</f>
        <v>1676.1987978336806</v>
      </c>
      <c r="V48" s="98">
        <f>IF(RES_hhdet_tes!V48=0,0,RES_hhdet_tes!V48*1000*11630/RES_hhdet_num!V43)</f>
        <v>1615.2351239281941</v>
      </c>
      <c r="W48" s="98">
        <f>IF(RES_hhdet_tes!W48=0,0,RES_hhdet_tes!W48*1000*11630/RES_hhdet_num!W43)</f>
        <v>1398.4782729613542</v>
      </c>
      <c r="X48" s="98">
        <f>IF(RES_hhdet_tes!X48=0,0,RES_hhdet_tes!X48*1000*11630/RES_hhdet_num!X43)</f>
        <v>567.17169475068829</v>
      </c>
      <c r="Y48" s="98">
        <f>IF(RES_hhdet_tes!Y48=0,0,RES_hhdet_tes!Y48*1000*11630/RES_hhdet_num!Y43)</f>
        <v>397.53745969815941</v>
      </c>
      <c r="DA48" s="63" t="s">
        <v>2455</v>
      </c>
    </row>
    <row r="49" spans="1:105" ht="12" customHeight="1" x14ac:dyDescent="0.25">
      <c r="A49" s="121" t="s">
        <v>55</v>
      </c>
      <c r="B49" s="122">
        <v>754.14846313098451</v>
      </c>
      <c r="C49" s="122">
        <v>630.95113288934135</v>
      </c>
      <c r="D49" s="122">
        <v>773.17692898892881</v>
      </c>
      <c r="E49" s="122">
        <v>755.86245431755378</v>
      </c>
      <c r="F49" s="122">
        <v>912.17382510064442</v>
      </c>
      <c r="G49" s="122">
        <v>940.83310096329035</v>
      </c>
      <c r="H49" s="122">
        <v>970.42183175072762</v>
      </c>
      <c r="I49" s="122">
        <v>954.29386481965741</v>
      </c>
      <c r="J49" s="122">
        <v>943.22448403964245</v>
      </c>
      <c r="K49" s="122">
        <v>642.08280470999534</v>
      </c>
      <c r="L49" s="122">
        <v>858.8410598609205</v>
      </c>
      <c r="M49" s="122">
        <v>863.77401191445108</v>
      </c>
      <c r="N49" s="122">
        <v>758.63917408381803</v>
      </c>
      <c r="O49" s="122">
        <v>837.48672724032133</v>
      </c>
      <c r="P49" s="122">
        <v>835.14523363473199</v>
      </c>
      <c r="Q49" s="122">
        <v>881.14544086832632</v>
      </c>
      <c r="R49" s="122">
        <v>861.30380420589802</v>
      </c>
      <c r="S49" s="122">
        <v>908.92542100832873</v>
      </c>
      <c r="T49" s="122">
        <v>1085.8641998878138</v>
      </c>
      <c r="U49" s="122">
        <v>1108.9265480178892</v>
      </c>
      <c r="V49" s="122">
        <v>1063.518884482035</v>
      </c>
      <c r="W49" s="122">
        <v>926.53969254362403</v>
      </c>
      <c r="X49" s="122">
        <v>1072.9258580962126</v>
      </c>
      <c r="Y49" s="122">
        <v>978.84658710002248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754.14846313098451</v>
      </c>
      <c r="C54" s="101">
        <v>630.95113288934135</v>
      </c>
      <c r="D54" s="101">
        <v>773.17692898892881</v>
      </c>
      <c r="E54" s="101">
        <v>755.86072764162759</v>
      </c>
      <c r="F54" s="101">
        <v>912.16972719685145</v>
      </c>
      <c r="G54" s="101">
        <v>940.82161102552629</v>
      </c>
      <c r="H54" s="101">
        <v>970.41536938800346</v>
      </c>
      <c r="I54" s="101">
        <v>954.34960476574042</v>
      </c>
      <c r="J54" s="101">
        <v>943.32373433622979</v>
      </c>
      <c r="K54" s="101">
        <v>642.42334896074306</v>
      </c>
      <c r="L54" s="101">
        <v>858.53767465111287</v>
      </c>
      <c r="M54" s="101">
        <v>863.73509948797141</v>
      </c>
      <c r="N54" s="101">
        <v>758.61310069207923</v>
      </c>
      <c r="O54" s="101">
        <v>838.45266235751228</v>
      </c>
      <c r="P54" s="101">
        <v>836.94400568435196</v>
      </c>
      <c r="Q54" s="101">
        <v>883.75040655949454</v>
      </c>
      <c r="R54" s="101">
        <v>863.01571691069159</v>
      </c>
      <c r="S54" s="101">
        <v>908.6566397912004</v>
      </c>
      <c r="T54" s="101">
        <v>1084.7274234496408</v>
      </c>
      <c r="U54" s="101">
        <v>1109.1176532763909</v>
      </c>
      <c r="V54" s="101">
        <v>1064.5411208918151</v>
      </c>
      <c r="W54" s="101">
        <v>928.12603596000747</v>
      </c>
      <c r="X54" s="101">
        <v>1073.6715356041504</v>
      </c>
      <c r="Y54" s="101">
        <v>979.54587334669384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756.60147161401733</v>
      </c>
      <c r="F55" s="104">
        <v>912.78421762752487</v>
      </c>
      <c r="G55" s="104">
        <v>941.2850385153456</v>
      </c>
      <c r="H55" s="104">
        <v>970.56374930693005</v>
      </c>
      <c r="I55" s="104">
        <v>953.49928027575561</v>
      </c>
      <c r="J55" s="104">
        <v>942.13472375502397</v>
      </c>
      <c r="K55" s="104">
        <v>640.67313684210455</v>
      </c>
      <c r="L55" s="104">
        <v>859.68477162207989</v>
      </c>
      <c r="M55" s="104">
        <v>863.85968626057502</v>
      </c>
      <c r="N55" s="104">
        <v>758.68380473872753</v>
      </c>
      <c r="O55" s="104">
        <v>835.88510968287812</v>
      </c>
      <c r="P55" s="104">
        <v>832.20996469921556</v>
      </c>
      <c r="Q55" s="104">
        <v>876.98067254988541</v>
      </c>
      <c r="R55" s="104">
        <v>858.62180763505489</v>
      </c>
      <c r="S55" s="104">
        <v>909.41656740910571</v>
      </c>
      <c r="T55" s="104">
        <v>1088.2208248884883</v>
      </c>
      <c r="U55" s="104">
        <v>1108.4780034442163</v>
      </c>
      <c r="V55" s="104">
        <v>1060.6036176837727</v>
      </c>
      <c r="W55" s="104">
        <v>921.16375096588047</v>
      </c>
      <c r="X55" s="104">
        <v>1070.352067988169</v>
      </c>
      <c r="Y55" s="104">
        <v>976.36023600074668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131.63652658607185</v>
      </c>
      <c r="F56" s="98">
        <v>157.76407295551778</v>
      </c>
      <c r="G56" s="98">
        <v>162.2010876901557</v>
      </c>
      <c r="H56" s="98">
        <v>166.31755917984015</v>
      </c>
      <c r="I56" s="98">
        <v>161.8843738113886</v>
      </c>
      <c r="J56" s="98">
        <v>160.35388558593377</v>
      </c>
      <c r="K56" s="98">
        <v>286.23407322588434</v>
      </c>
      <c r="L56" s="98">
        <v>85.64505264816718</v>
      </c>
      <c r="M56" s="98">
        <v>147.10329289980965</v>
      </c>
      <c r="N56" s="98">
        <v>62.80415539660779</v>
      </c>
      <c r="O56" s="98">
        <v>105.80884911817482</v>
      </c>
      <c r="P56" s="98">
        <v>81.571932858672071</v>
      </c>
      <c r="Q56" s="98">
        <v>101.92194501233861</v>
      </c>
      <c r="R56" s="98">
        <v>83.024685344370127</v>
      </c>
      <c r="S56" s="98">
        <v>115.94000935421867</v>
      </c>
      <c r="T56" s="98">
        <v>268.54362998415797</v>
      </c>
      <c r="U56" s="98">
        <v>241.90909193616599</v>
      </c>
      <c r="V56" s="98">
        <v>153.34173620424019</v>
      </c>
      <c r="W56" s="98">
        <v>158.18474606798333</v>
      </c>
      <c r="X56" s="98">
        <v>412.96506366084429</v>
      </c>
      <c r="Y56" s="98">
        <v>340.69528064083642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624.96494502794542</v>
      </c>
      <c r="F57" s="98">
        <v>755.02014467200706</v>
      </c>
      <c r="G57" s="98">
        <v>779.08395082518996</v>
      </c>
      <c r="H57" s="98">
        <v>804.2461901270899</v>
      </c>
      <c r="I57" s="98">
        <v>791.61490646436698</v>
      </c>
      <c r="J57" s="98">
        <v>781.78083816909032</v>
      </c>
      <c r="K57" s="98">
        <v>354.43906361622021</v>
      </c>
      <c r="L57" s="98">
        <v>774.03971897391261</v>
      </c>
      <c r="M57" s="98">
        <v>716.75639336076529</v>
      </c>
      <c r="N57" s="98">
        <v>695.87964934211971</v>
      </c>
      <c r="O57" s="98">
        <v>730.07626056470326</v>
      </c>
      <c r="P57" s="98">
        <v>750.63803184054359</v>
      </c>
      <c r="Q57" s="98">
        <v>775.0587275375467</v>
      </c>
      <c r="R57" s="98">
        <v>775.59712229068487</v>
      </c>
      <c r="S57" s="98">
        <v>793.47655805488705</v>
      </c>
      <c r="T57" s="98">
        <v>819.67719490433024</v>
      </c>
      <c r="U57" s="98">
        <v>866.56891150805006</v>
      </c>
      <c r="V57" s="98">
        <v>907.26188147953235</v>
      </c>
      <c r="W57" s="98">
        <v>762.97900489789708</v>
      </c>
      <c r="X57" s="98">
        <v>657.38700432732458</v>
      </c>
      <c r="Y57" s="98">
        <v>635.6649553599101</v>
      </c>
      <c r="DA57" s="63" t="s">
        <v>2464</v>
      </c>
    </row>
    <row r="58" spans="1:105" ht="12" customHeight="1" x14ac:dyDescent="0.25">
      <c r="A58" s="121" t="s">
        <v>54</v>
      </c>
      <c r="B58" s="122">
        <v>681.25871702536608</v>
      </c>
      <c r="C58" s="122">
        <v>615.85303562156389</v>
      </c>
      <c r="D58" s="122">
        <v>628.19314939260653</v>
      </c>
      <c r="E58" s="122">
        <v>590.87312468094558</v>
      </c>
      <c r="F58" s="122">
        <v>669.23669062826764</v>
      </c>
      <c r="G58" s="122">
        <v>650.76934245431414</v>
      </c>
      <c r="H58" s="122">
        <v>578.22950077179974</v>
      </c>
      <c r="I58" s="122">
        <v>535.64379010926552</v>
      </c>
      <c r="J58" s="122">
        <v>596.96863668975391</v>
      </c>
      <c r="K58" s="122">
        <v>627.62166668080101</v>
      </c>
      <c r="L58" s="122">
        <v>634.44098555240419</v>
      </c>
      <c r="M58" s="122">
        <v>600.47092106238745</v>
      </c>
      <c r="N58" s="122">
        <v>550.78625893133744</v>
      </c>
      <c r="O58" s="122">
        <v>630.93739641472951</v>
      </c>
      <c r="P58" s="122">
        <v>590.6711013615319</v>
      </c>
      <c r="Q58" s="122">
        <v>633.30915047439578</v>
      </c>
      <c r="R58" s="122">
        <v>665.51394398486252</v>
      </c>
      <c r="S58" s="122">
        <v>505.61396135295757</v>
      </c>
      <c r="T58" s="122">
        <v>533.68668861639071</v>
      </c>
      <c r="U58" s="122">
        <v>507.31239975403986</v>
      </c>
      <c r="V58" s="122">
        <v>486.38231605110553</v>
      </c>
      <c r="W58" s="122">
        <v>461.7045961390362</v>
      </c>
      <c r="X58" s="122">
        <v>416.01876420216541</v>
      </c>
      <c r="Y58" s="122">
        <v>417.69476543427339</v>
      </c>
      <c r="DA58" s="130" t="s">
        <v>2465</v>
      </c>
    </row>
    <row r="59" spans="1:105" ht="12" customHeight="1" x14ac:dyDescent="0.25">
      <c r="A59" s="97" t="s">
        <v>50</v>
      </c>
      <c r="B59" s="98">
        <v>664.33897084306409</v>
      </c>
      <c r="C59" s="98">
        <v>647.98117119295739</v>
      </c>
      <c r="D59" s="98">
        <v>625.23173794768297</v>
      </c>
      <c r="E59" s="98">
        <v>572.30223992088702</v>
      </c>
      <c r="F59" s="98">
        <v>672.10240518531521</v>
      </c>
      <c r="G59" s="98">
        <v>651.1137945777258</v>
      </c>
      <c r="H59" s="98">
        <v>567.72724497735487</v>
      </c>
      <c r="I59" s="98">
        <v>530.15826218992515</v>
      </c>
      <c r="J59" s="98">
        <v>609.25117224726159</v>
      </c>
      <c r="K59" s="98">
        <v>654.68471685250404</v>
      </c>
      <c r="L59" s="98">
        <v>617.60400312770139</v>
      </c>
      <c r="M59" s="98">
        <v>577.24428002966692</v>
      </c>
      <c r="N59" s="98">
        <v>579.31412636264201</v>
      </c>
      <c r="O59" s="98">
        <v>632.21175816493928</v>
      </c>
      <c r="P59" s="98">
        <v>592.02802422785942</v>
      </c>
      <c r="Q59" s="98">
        <v>624.9495835972798</v>
      </c>
      <c r="R59" s="98">
        <v>596.43034047574315</v>
      </c>
      <c r="S59" s="98">
        <v>559.14133546865537</v>
      </c>
      <c r="T59" s="98">
        <v>542.76773735697248</v>
      </c>
      <c r="U59" s="98">
        <v>498.4768094434603</v>
      </c>
      <c r="V59" s="98">
        <v>492.16718931056698</v>
      </c>
      <c r="W59" s="98">
        <v>482.12688359932469</v>
      </c>
      <c r="X59" s="98">
        <v>390.99784868444232</v>
      </c>
      <c r="Y59" s="98">
        <v>415.04727446146586</v>
      </c>
      <c r="DA59" s="63" t="s">
        <v>2466</v>
      </c>
    </row>
    <row r="60" spans="1:105" ht="12" customHeight="1" x14ac:dyDescent="0.25">
      <c r="A60" s="109" t="s">
        <v>120</v>
      </c>
      <c r="B60" s="33">
        <v>753.56419485129652</v>
      </c>
      <c r="C60" s="33">
        <v>478.96362866868378</v>
      </c>
      <c r="D60" s="33">
        <v>640.81449391206854</v>
      </c>
      <c r="E60" s="33">
        <v>667.2877488575798</v>
      </c>
      <c r="F60" s="33">
        <v>658.28290267361047</v>
      </c>
      <c r="G60" s="33">
        <v>649.47805254739626</v>
      </c>
      <c r="H60" s="33">
        <v>619.98761681455835</v>
      </c>
      <c r="I60" s="33">
        <v>560.87931625445265</v>
      </c>
      <c r="J60" s="33">
        <v>533.07902345714649</v>
      </c>
      <c r="K60" s="33">
        <v>493.37399176594261</v>
      </c>
      <c r="L60" s="33">
        <v>713.49096735137232</v>
      </c>
      <c r="M60" s="33">
        <v>699.63081162515527</v>
      </c>
      <c r="N60" s="33">
        <v>425.79498167134295</v>
      </c>
      <c r="O60" s="33">
        <v>626.1845084556968</v>
      </c>
      <c r="P60" s="33">
        <v>586.26172448764976</v>
      </c>
      <c r="Q60" s="33">
        <v>657.39810275052923</v>
      </c>
      <c r="R60" s="33">
        <v>855.66218600216587</v>
      </c>
      <c r="S60" s="33">
        <v>357.08626105872912</v>
      </c>
      <c r="T60" s="33">
        <v>507.88428570444898</v>
      </c>
      <c r="U60" s="33">
        <v>531.91993164705571</v>
      </c>
      <c r="V60" s="33">
        <v>472.75987256914789</v>
      </c>
      <c r="W60" s="33">
        <v>407.08685060570633</v>
      </c>
      <c r="X60" s="33">
        <v>479.53339590100063</v>
      </c>
      <c r="Y60" s="33">
        <v>424.62496239250481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2469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2470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X67" s="98">
        <f>IF(RES_hhdet_tes!X67=0,0,RES_hhdet_tes!X67*1000*11630/RES_hhdet_num!X62)</f>
        <v>0</v>
      </c>
      <c r="Y67" s="98">
        <f>IF(RES_hhdet_tes!Y67=0,0,RES_hhdet_tes!Y67*1000*11630/RES_hhdet_num!Y62)</f>
        <v>0</v>
      </c>
      <c r="DA67" s="63" t="s">
        <v>2473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2474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2483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2484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2433.7936543646065</v>
      </c>
      <c r="M81" s="117">
        <f t="shared" si="28"/>
        <v>3268.3447710104042</v>
      </c>
      <c r="N81" s="117">
        <f t="shared" si="28"/>
        <v>4330.8222656355692</v>
      </c>
      <c r="O81" s="117">
        <f t="shared" si="28"/>
        <v>4007.4655040104103</v>
      </c>
      <c r="P81" s="117">
        <f t="shared" si="28"/>
        <v>4033.5079630407772</v>
      </c>
      <c r="Q81" s="117">
        <f t="shared" si="28"/>
        <v>4101.8459110477197</v>
      </c>
      <c r="R81" s="117">
        <f t="shared" ref="R81:V81" si="29">R82+R85+R87+R100</f>
        <v>3839.8434077704319</v>
      </c>
      <c r="S81" s="117">
        <f t="shared" si="29"/>
        <v>4246.641417849848</v>
      </c>
      <c r="T81" s="117">
        <f t="shared" si="29"/>
        <v>3675.3322351596821</v>
      </c>
      <c r="U81" s="117">
        <f t="shared" si="29"/>
        <v>3414.9661629972256</v>
      </c>
      <c r="V81" s="117">
        <f t="shared" si="29"/>
        <v>3202.9121828027273</v>
      </c>
      <c r="W81" s="117">
        <f t="shared" ref="W81:Y81" si="30">W82+W85+W87+W100</f>
        <v>3517.2113040145041</v>
      </c>
      <c r="X81" s="117">
        <f t="shared" si="30"/>
        <v>3693.522076161084</v>
      </c>
      <c r="Y81" s="117">
        <f t="shared" si="30"/>
        <v>3602.3588013723192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721.93054653494903</v>
      </c>
      <c r="M82" s="122">
        <f t="shared" si="31"/>
        <v>537.20905376473536</v>
      </c>
      <c r="N82" s="122">
        <f t="shared" si="31"/>
        <v>617.16102545807269</v>
      </c>
      <c r="O82" s="122">
        <f t="shared" si="31"/>
        <v>551.33961007529695</v>
      </c>
      <c r="P82" s="122">
        <f t="shared" si="31"/>
        <v>647.60796267541616</v>
      </c>
      <c r="Q82" s="122">
        <f t="shared" si="31"/>
        <v>711.44155998643566</v>
      </c>
      <c r="R82" s="122">
        <f t="shared" ref="R82:V82" si="32">SUM(R83:R84)</f>
        <v>660.77849236142652</v>
      </c>
      <c r="S82" s="122">
        <f t="shared" si="32"/>
        <v>853.22015656608539</v>
      </c>
      <c r="T82" s="122">
        <f t="shared" si="32"/>
        <v>839.57532004221753</v>
      </c>
      <c r="U82" s="122">
        <f t="shared" si="32"/>
        <v>1067.0919000444683</v>
      </c>
      <c r="V82" s="122">
        <f t="shared" si="32"/>
        <v>1023.5825426929281</v>
      </c>
      <c r="W82" s="122">
        <f t="shared" ref="W82:Y82" si="33">SUM(W83:W84)</f>
        <v>1306.157025496336</v>
      </c>
      <c r="X82" s="122">
        <f t="shared" si="33"/>
        <v>1267.6974192265739</v>
      </c>
      <c r="Y82" s="122">
        <f t="shared" si="33"/>
        <v>1256.5633212952278</v>
      </c>
      <c r="DA82" s="130" t="s">
        <v>2487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715.26552339330362</v>
      </c>
      <c r="M83" s="98">
        <v>532.39556825404202</v>
      </c>
      <c r="N83" s="98">
        <v>613.06326208417568</v>
      </c>
      <c r="O83" s="98">
        <v>546.88148237065161</v>
      </c>
      <c r="P83" s="98">
        <v>642.4842994990571</v>
      </c>
      <c r="Q83" s="98">
        <v>705.72169214787903</v>
      </c>
      <c r="R83" s="98">
        <v>655.49748845384056</v>
      </c>
      <c r="S83" s="98">
        <v>846.43489712094117</v>
      </c>
      <c r="T83" s="98">
        <v>825.21264106011029</v>
      </c>
      <c r="U83" s="98">
        <v>1053.7701580197552</v>
      </c>
      <c r="V83" s="98">
        <v>1013.4188113838513</v>
      </c>
      <c r="W83" s="98">
        <v>1292.4902802331414</v>
      </c>
      <c r="X83" s="98">
        <v>1257.7163427420412</v>
      </c>
      <c r="Y83" s="98">
        <v>1246.658656304829</v>
      </c>
      <c r="DA83" s="63" t="s">
        <v>2488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6.6650231416453698</v>
      </c>
      <c r="M84" s="98">
        <v>4.8134855106932983</v>
      </c>
      <c r="N84" s="98">
        <v>4.0977633738970436</v>
      </c>
      <c r="O84" s="98">
        <v>4.4581277046452961</v>
      </c>
      <c r="P84" s="98">
        <v>5.1236631763590283</v>
      </c>
      <c r="Q84" s="98">
        <v>5.7198678385566506</v>
      </c>
      <c r="R84" s="98">
        <v>5.2810039075859132</v>
      </c>
      <c r="S84" s="98">
        <v>6.7852594451442174</v>
      </c>
      <c r="T84" s="98">
        <v>14.362678982107209</v>
      </c>
      <c r="U84" s="98">
        <v>13.321742024713094</v>
      </c>
      <c r="V84" s="98">
        <v>10.163731309076709</v>
      </c>
      <c r="W84" s="98">
        <v>13.666745263194551</v>
      </c>
      <c r="X84" s="98">
        <v>9.9810764845326236</v>
      </c>
      <c r="Y84" s="98">
        <v>9.9046649903987358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199.98729739389566</v>
      </c>
      <c r="M85" s="122">
        <f t="shared" si="34"/>
        <v>1247.3611918300096</v>
      </c>
      <c r="N85" s="122">
        <f t="shared" si="34"/>
        <v>2428.812701612705</v>
      </c>
      <c r="O85" s="122">
        <f t="shared" si="34"/>
        <v>1990.1979764301134</v>
      </c>
      <c r="P85" s="122">
        <f t="shared" si="34"/>
        <v>1964.1737851412408</v>
      </c>
      <c r="Q85" s="122">
        <f t="shared" si="34"/>
        <v>1877.5628219927778</v>
      </c>
      <c r="R85" s="122">
        <f t="shared" si="34"/>
        <v>1645.491622123837</v>
      </c>
      <c r="S85" s="122">
        <f t="shared" si="34"/>
        <v>1979.9968049294757</v>
      </c>
      <c r="T85" s="122">
        <f t="shared" si="34"/>
        <v>1218.3405375830807</v>
      </c>
      <c r="U85" s="122">
        <f t="shared" si="34"/>
        <v>737.01409937862638</v>
      </c>
      <c r="V85" s="122">
        <f t="shared" si="34"/>
        <v>631.89596899596654</v>
      </c>
      <c r="W85" s="122">
        <f t="shared" si="34"/>
        <v>823.28788782907679</v>
      </c>
      <c r="X85" s="122">
        <f t="shared" si="34"/>
        <v>944.87191663751082</v>
      </c>
      <c r="Y85" s="122">
        <f t="shared" si="34"/>
        <v>953.0426766960785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</v>
      </c>
      <c r="C86" s="98">
        <f>IF(RES_hhdet_tes!C86=0,0,RES_hhdet_tes!C86*1000*11630/RES_hhdet_num!C81)</f>
        <v>0</v>
      </c>
      <c r="D86" s="98">
        <f>IF(RES_hhdet_tes!D86=0,0,RES_hhdet_tes!D86*1000*11630/RES_hhdet_num!D81)</f>
        <v>0</v>
      </c>
      <c r="E86" s="98">
        <f>IF(RES_hhdet_tes!E86=0,0,RES_hhdet_tes!E86*1000*11630/RES_hhdet_num!E81)</f>
        <v>0</v>
      </c>
      <c r="F86" s="98">
        <f>IF(RES_hhdet_tes!F86=0,0,RES_hhdet_tes!F86*1000*11630/RES_hhdet_num!F81)</f>
        <v>0</v>
      </c>
      <c r="G86" s="98">
        <f>IF(RES_hhdet_tes!G86=0,0,RES_hhdet_tes!G86*1000*11630/RES_hhdet_num!G81)</f>
        <v>0</v>
      </c>
      <c r="H86" s="98">
        <f>IF(RES_hhdet_tes!H86=0,0,RES_hhdet_tes!H86*1000*11630/RES_hhdet_num!H81)</f>
        <v>0</v>
      </c>
      <c r="I86" s="98">
        <f>IF(RES_hhdet_tes!I86=0,0,RES_hhdet_tes!I86*1000*11630/RES_hhdet_num!I81)</f>
        <v>0</v>
      </c>
      <c r="J86" s="98">
        <f>IF(RES_hhdet_tes!J86=0,0,RES_hhdet_tes!J86*1000*11630/RES_hhdet_num!J81)</f>
        <v>0</v>
      </c>
      <c r="K86" s="98">
        <f>IF(RES_hhdet_tes!K86=0,0,RES_hhdet_tes!K86*1000*11630/RES_hhdet_num!K81)</f>
        <v>0</v>
      </c>
      <c r="L86" s="98">
        <f>IF(RES_hhdet_tes!L86=0,0,RES_hhdet_tes!L86*1000*11630/RES_hhdet_num!L81)</f>
        <v>199.98729739389566</v>
      </c>
      <c r="M86" s="98">
        <f>IF(RES_hhdet_tes!M86=0,0,RES_hhdet_tes!M86*1000*11630/RES_hhdet_num!M81)</f>
        <v>1247.3611918300096</v>
      </c>
      <c r="N86" s="98">
        <f>IF(RES_hhdet_tes!N86=0,0,RES_hhdet_tes!N86*1000*11630/RES_hhdet_num!N81)</f>
        <v>2428.812701612705</v>
      </c>
      <c r="O86" s="98">
        <f>IF(RES_hhdet_tes!O86=0,0,RES_hhdet_tes!O86*1000*11630/RES_hhdet_num!O81)</f>
        <v>1990.1979764301134</v>
      </c>
      <c r="P86" s="98">
        <f>IF(RES_hhdet_tes!P86=0,0,RES_hhdet_tes!P86*1000*11630/RES_hhdet_num!P81)</f>
        <v>1964.1737851412408</v>
      </c>
      <c r="Q86" s="98">
        <f>IF(RES_hhdet_tes!Q86=0,0,RES_hhdet_tes!Q86*1000*11630/RES_hhdet_num!Q81)</f>
        <v>1877.5628219927778</v>
      </c>
      <c r="R86" s="98">
        <f>IF(RES_hhdet_tes!R86=0,0,RES_hhdet_tes!R86*1000*11630/RES_hhdet_num!R81)</f>
        <v>1645.491622123837</v>
      </c>
      <c r="S86" s="98">
        <f>IF(RES_hhdet_tes!S86=0,0,RES_hhdet_tes!S86*1000*11630/RES_hhdet_num!S81)</f>
        <v>1979.9968049294757</v>
      </c>
      <c r="T86" s="98">
        <f>IF(RES_hhdet_tes!T86=0,0,RES_hhdet_tes!T86*1000*11630/RES_hhdet_num!T81)</f>
        <v>1218.3405375830807</v>
      </c>
      <c r="U86" s="98">
        <f>IF(RES_hhdet_tes!U86=0,0,RES_hhdet_tes!U86*1000*11630/RES_hhdet_num!U81)</f>
        <v>737.01409937862638</v>
      </c>
      <c r="V86" s="98">
        <f>IF(RES_hhdet_tes!V86=0,0,RES_hhdet_tes!V86*1000*11630/RES_hhdet_num!V81)</f>
        <v>631.89596899596654</v>
      </c>
      <c r="W86" s="98">
        <f>IF(RES_hhdet_tes!W86=0,0,RES_hhdet_tes!W86*1000*11630/RES_hhdet_num!W81)</f>
        <v>823.28788782907679</v>
      </c>
      <c r="X86" s="98">
        <f>IF(RES_hhdet_tes!X86=0,0,RES_hhdet_tes!X86*1000*11630/RES_hhdet_num!X81)</f>
        <v>944.87191663751082</v>
      </c>
      <c r="Y86" s="98">
        <f>IF(RES_hhdet_tes!Y86=0,0,RES_hhdet_tes!Y86*1000*11630/RES_hhdet_num!Y81)</f>
        <v>953.0426766960785</v>
      </c>
      <c r="DA86" s="63" t="s">
        <v>2491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857.37004151002589</v>
      </c>
      <c r="M87" s="122">
        <v>861.59411468667849</v>
      </c>
      <c r="N87" s="122">
        <v>757.00087141203051</v>
      </c>
      <c r="O87" s="122">
        <v>835.71974750345271</v>
      </c>
      <c r="P87" s="122">
        <v>831.62686132745819</v>
      </c>
      <c r="Q87" s="122">
        <v>877.24124017276904</v>
      </c>
      <c r="R87" s="122">
        <v>858.01715307225322</v>
      </c>
      <c r="S87" s="122">
        <v>906.56407442344482</v>
      </c>
      <c r="T87" s="122">
        <v>1082.5688896386177</v>
      </c>
      <c r="U87" s="122">
        <v>1104.8003739658191</v>
      </c>
      <c r="V87" s="122">
        <v>1059.8397264005778</v>
      </c>
      <c r="W87" s="122">
        <v>923.28567670956988</v>
      </c>
      <c r="X87" s="122">
        <v>1069.2792436006268</v>
      </c>
      <c r="Y87" s="122">
        <v>975.44532507828046</v>
      </c>
      <c r="DA87" s="130" t="s">
        <v>2492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852.58631162921665</v>
      </c>
      <c r="M96" s="101">
        <v>858.92804859830255</v>
      </c>
      <c r="N96" s="101">
        <v>755.40678670377292</v>
      </c>
      <c r="O96" s="101">
        <v>837.42234302642316</v>
      </c>
      <c r="P96" s="101">
        <v>833.55212667543003</v>
      </c>
      <c r="Q96" s="101">
        <v>880.59069164458447</v>
      </c>
      <c r="R96" s="101">
        <v>860.00984399123615</v>
      </c>
      <c r="S96" s="101">
        <v>905.88551368416995</v>
      </c>
      <c r="T96" s="101">
        <v>1081.4147497603651</v>
      </c>
      <c r="U96" s="101">
        <v>1104.7618131975591</v>
      </c>
      <c r="V96" s="101">
        <v>1060.9734644533282</v>
      </c>
      <c r="W96" s="101">
        <v>925.01700455487276</v>
      </c>
      <c r="X96" s="101">
        <v>1069.6774679483203</v>
      </c>
      <c r="Y96" s="101">
        <v>975.8542051974631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857.54347299814242</v>
      </c>
      <c r="M97" s="104">
        <v>862.16169100676973</v>
      </c>
      <c r="N97" s="104">
        <v>757.51201570943397</v>
      </c>
      <c r="O97" s="104">
        <v>835.09492383727218</v>
      </c>
      <c r="P97" s="104">
        <v>830.72163122038558</v>
      </c>
      <c r="Q97" s="104">
        <v>875.37168029629527</v>
      </c>
      <c r="R97" s="104">
        <v>856.62327867028591</v>
      </c>
      <c r="S97" s="104">
        <v>907.18658674179881</v>
      </c>
      <c r="T97" s="104">
        <v>1084.3290954757622</v>
      </c>
      <c r="U97" s="104">
        <v>1104.8662080263402</v>
      </c>
      <c r="V97" s="104">
        <v>1057.8273232922859</v>
      </c>
      <c r="W97" s="104">
        <v>920.00272960644531</v>
      </c>
      <c r="X97" s="104">
        <v>1068.5316103898499</v>
      </c>
      <c r="Y97" s="104">
        <v>974.67116406409275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85.431728369970884</v>
      </c>
      <c r="M98" s="98">
        <v>146.81414791812367</v>
      </c>
      <c r="N98" s="98">
        <v>62.707154221904851</v>
      </c>
      <c r="O98" s="98">
        <v>105.70882501923525</v>
      </c>
      <c r="P98" s="98">
        <v>81.426048714338009</v>
      </c>
      <c r="Q98" s="98">
        <v>101.73494930635711</v>
      </c>
      <c r="R98" s="98">
        <v>82.831437005024455</v>
      </c>
      <c r="S98" s="98">
        <v>115.65571281873353</v>
      </c>
      <c r="T98" s="98">
        <v>267.58325583995207</v>
      </c>
      <c r="U98" s="98">
        <v>241.12087047657673</v>
      </c>
      <c r="V98" s="98">
        <v>152.94034043761613</v>
      </c>
      <c r="W98" s="98">
        <v>157.98537232066747</v>
      </c>
      <c r="X98" s="98">
        <v>412.26269159985065</v>
      </c>
      <c r="Y98" s="98">
        <v>340.1058887173823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772.11174462817155</v>
      </c>
      <c r="M99" s="98">
        <v>715.34754308864603</v>
      </c>
      <c r="N99" s="98">
        <v>694.80486148752902</v>
      </c>
      <c r="O99" s="98">
        <v>729.38609881803688</v>
      </c>
      <c r="P99" s="98">
        <v>749.29558250604737</v>
      </c>
      <c r="Q99" s="98">
        <v>773.6367309899382</v>
      </c>
      <c r="R99" s="98">
        <v>773.79184166526147</v>
      </c>
      <c r="S99" s="98">
        <v>791.53087392306531</v>
      </c>
      <c r="T99" s="98">
        <v>816.74583963581017</v>
      </c>
      <c r="U99" s="98">
        <v>863.74533754976358</v>
      </c>
      <c r="V99" s="98">
        <v>904.88698285466978</v>
      </c>
      <c r="W99" s="98">
        <v>762.01735728577785</v>
      </c>
      <c r="X99" s="98">
        <v>656.26891878999913</v>
      </c>
      <c r="Y99" s="98">
        <v>634.56527534671034</v>
      </c>
      <c r="DA99" s="63" t="s">
        <v>2504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654.50576892573599</v>
      </c>
      <c r="M100" s="122">
        <v>622.18041072898075</v>
      </c>
      <c r="N100" s="122">
        <v>527.84766715276101</v>
      </c>
      <c r="O100" s="122">
        <v>630.20817000154727</v>
      </c>
      <c r="P100" s="122">
        <v>590.09935389666157</v>
      </c>
      <c r="Q100" s="122">
        <v>635.60028889573721</v>
      </c>
      <c r="R100" s="122">
        <v>675.55614021291512</v>
      </c>
      <c r="S100" s="122">
        <v>506.8603819308421</v>
      </c>
      <c r="T100" s="122">
        <v>534.84748789576599</v>
      </c>
      <c r="U100" s="122">
        <v>506.05978960831237</v>
      </c>
      <c r="V100" s="122">
        <v>487.59394471325521</v>
      </c>
      <c r="W100" s="122">
        <v>464.48071397952111</v>
      </c>
      <c r="X100" s="122">
        <v>411.67349669637258</v>
      </c>
      <c r="Y100" s="122">
        <v>417.30747830273259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617.60400312770173</v>
      </c>
      <c r="M102" s="98">
        <v>577.24428002966681</v>
      </c>
      <c r="N102" s="98">
        <v>579.31412636264258</v>
      </c>
      <c r="O102" s="98">
        <v>632.21175816493974</v>
      </c>
      <c r="P102" s="98">
        <v>592.02802422785976</v>
      </c>
      <c r="Q102" s="98">
        <v>624.94958359728093</v>
      </c>
      <c r="R102" s="98">
        <v>596.43034047574486</v>
      </c>
      <c r="S102" s="98">
        <v>559.14133546865526</v>
      </c>
      <c r="T102" s="98">
        <v>542.7677373569727</v>
      </c>
      <c r="U102" s="98">
        <v>498.47680944346064</v>
      </c>
      <c r="V102" s="98">
        <v>492.16718931056676</v>
      </c>
      <c r="W102" s="98">
        <v>482.12688359932719</v>
      </c>
      <c r="X102" s="98">
        <v>390.99784868444141</v>
      </c>
      <c r="Y102" s="98">
        <v>415.04727446146518</v>
      </c>
      <c r="DA102" s="63" t="s">
        <v>2507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713.49096735137232</v>
      </c>
      <c r="M103" s="33">
        <v>699.63081162515505</v>
      </c>
      <c r="N103" s="33">
        <v>425.79498167134267</v>
      </c>
      <c r="O103" s="33">
        <v>626.18450845569669</v>
      </c>
      <c r="P103" s="33">
        <v>586.26172448764987</v>
      </c>
      <c r="Q103" s="33">
        <v>657.39810275052764</v>
      </c>
      <c r="R103" s="33">
        <v>855.66218600216473</v>
      </c>
      <c r="S103" s="33">
        <v>357.08626105872958</v>
      </c>
      <c r="T103" s="33">
        <v>507.88428570445018</v>
      </c>
      <c r="U103" s="33">
        <v>531.9199316470548</v>
      </c>
      <c r="V103" s="33">
        <v>472.75987256914931</v>
      </c>
      <c r="W103" s="33">
        <v>407.08685060570576</v>
      </c>
      <c r="X103" s="33">
        <v>479.53339590099966</v>
      </c>
      <c r="Y103" s="33">
        <v>424.62496239250476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X129" s="98">
        <f>IF(RES_hhdet_tes!X129=0,0,RES_hhdet_tes!X129*1000*11630/RES_hhdet_num!X124)</f>
        <v>0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5913.9372812114088</v>
      </c>
      <c r="C143" s="117">
        <f t="shared" si="49"/>
        <v>5707.5998265875578</v>
      </c>
      <c r="D143" s="117">
        <f t="shared" si="49"/>
        <v>4692.3157367793938</v>
      </c>
      <c r="E143" s="117">
        <f t="shared" si="49"/>
        <v>5714.3573711535155</v>
      </c>
      <c r="F143" s="117">
        <f t="shared" si="49"/>
        <v>3924.3042084552608</v>
      </c>
      <c r="G143" s="117">
        <f t="shared" si="49"/>
        <v>3783.0652444315915</v>
      </c>
      <c r="H143" s="117">
        <f t="shared" si="49"/>
        <v>4383.2153604413552</v>
      </c>
      <c r="I143" s="117">
        <f t="shared" si="49"/>
        <v>4467.4000561664661</v>
      </c>
      <c r="J143" s="117">
        <f t="shared" si="49"/>
        <v>4133.3180873988867</v>
      </c>
      <c r="K143" s="117">
        <f t="shared" si="49"/>
        <v>4081.4793606423636</v>
      </c>
      <c r="L143" s="117">
        <f t="shared" si="49"/>
        <v>4202.1175295951653</v>
      </c>
      <c r="M143" s="117">
        <f t="shared" si="49"/>
        <v>4227.6060633064544</v>
      </c>
      <c r="N143" s="117">
        <f t="shared" si="49"/>
        <v>5908.7822346874354</v>
      </c>
      <c r="O143" s="117">
        <f t="shared" si="49"/>
        <v>4940.4508390725487</v>
      </c>
      <c r="P143" s="117">
        <f t="shared" si="49"/>
        <v>4910.6118335571618</v>
      </c>
      <c r="Q143" s="117">
        <f t="shared" si="49"/>
        <v>5103.3036497225148</v>
      </c>
      <c r="R143" s="117">
        <f t="shared" ref="R143:V143" si="50">R144+R146+R148+R157</f>
        <v>4893.9483441540233</v>
      </c>
      <c r="S143" s="117">
        <f t="shared" si="50"/>
        <v>6084.5347393542916</v>
      </c>
      <c r="T143" s="117">
        <f t="shared" si="50"/>
        <v>5647.037740325065</v>
      </c>
      <c r="U143" s="117">
        <f t="shared" si="50"/>
        <v>6082.5987952092692</v>
      </c>
      <c r="V143" s="117">
        <f t="shared" si="50"/>
        <v>6323.2084660720684</v>
      </c>
      <c r="W143" s="117">
        <f t="shared" ref="W143:Y143" si="51">W144+W146+W148+W157</f>
        <v>7826.3722871991476</v>
      </c>
      <c r="X143" s="117">
        <f t="shared" si="51"/>
        <v>7373.7047272687969</v>
      </c>
      <c r="Y143" s="117">
        <f t="shared" si="51"/>
        <v>6678.7481620333492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215.83418683229098</v>
      </c>
      <c r="C144" s="122">
        <f t="shared" si="52"/>
        <v>201.45897729306861</v>
      </c>
      <c r="D144" s="122">
        <f t="shared" si="52"/>
        <v>276.87576297461044</v>
      </c>
      <c r="E144" s="122">
        <f t="shared" si="52"/>
        <v>418.79001203010301</v>
      </c>
      <c r="F144" s="122">
        <f t="shared" si="52"/>
        <v>393.25369619473906</v>
      </c>
      <c r="G144" s="122">
        <f t="shared" si="52"/>
        <v>361.091699804651</v>
      </c>
      <c r="H144" s="122">
        <f t="shared" si="52"/>
        <v>415.83715726246686</v>
      </c>
      <c r="I144" s="122">
        <f t="shared" si="52"/>
        <v>443.09355487835188</v>
      </c>
      <c r="J144" s="122">
        <f t="shared" si="52"/>
        <v>405.2447987052393</v>
      </c>
      <c r="K144" s="122">
        <f t="shared" si="52"/>
        <v>349.19526328750669</v>
      </c>
      <c r="L144" s="122">
        <f t="shared" si="52"/>
        <v>520.07463994057707</v>
      </c>
      <c r="M144" s="122">
        <f t="shared" si="52"/>
        <v>495.96081157981627</v>
      </c>
      <c r="N144" s="122">
        <f t="shared" si="52"/>
        <v>600.59379742298643</v>
      </c>
      <c r="O144" s="122">
        <f t="shared" si="52"/>
        <v>596.76242789800756</v>
      </c>
      <c r="P144" s="122">
        <f t="shared" si="52"/>
        <v>575.50841632876688</v>
      </c>
      <c r="Q144" s="122">
        <f t="shared" si="52"/>
        <v>768.55174105728918</v>
      </c>
      <c r="R144" s="122">
        <f t="shared" si="52"/>
        <v>636.07973904541257</v>
      </c>
      <c r="S144" s="122">
        <f t="shared" si="52"/>
        <v>866.45593766695151</v>
      </c>
      <c r="T144" s="122">
        <f t="shared" si="52"/>
        <v>852.08761385909338</v>
      </c>
      <c r="U144" s="122">
        <f t="shared" si="52"/>
        <v>993.62131161476202</v>
      </c>
      <c r="V144" s="122">
        <f t="shared" si="52"/>
        <v>1023.8083916458424</v>
      </c>
      <c r="W144" s="122">
        <f t="shared" si="52"/>
        <v>1220.5632757609069</v>
      </c>
      <c r="X144" s="122">
        <f t="shared" si="52"/>
        <v>1317.8128364563306</v>
      </c>
      <c r="Y144" s="122">
        <f t="shared" si="52"/>
        <v>1388.3904896583101</v>
      </c>
      <c r="DA144" s="130" t="s">
        <v>2546</v>
      </c>
    </row>
    <row r="145" spans="1:105" ht="12" customHeight="1" x14ac:dyDescent="0.25">
      <c r="A145" s="97" t="s">
        <v>53</v>
      </c>
      <c r="B145" s="98">
        <v>215.83418683229098</v>
      </c>
      <c r="C145" s="98">
        <v>201.45897729306861</v>
      </c>
      <c r="D145" s="98">
        <v>276.87576297461044</v>
      </c>
      <c r="E145" s="98">
        <v>418.79001203010301</v>
      </c>
      <c r="F145" s="98">
        <v>393.25369619473906</v>
      </c>
      <c r="G145" s="98">
        <v>361.091699804651</v>
      </c>
      <c r="H145" s="98">
        <v>415.83715726246686</v>
      </c>
      <c r="I145" s="98">
        <v>443.09355487835188</v>
      </c>
      <c r="J145" s="98">
        <v>405.2447987052393</v>
      </c>
      <c r="K145" s="98">
        <v>349.19526328750669</v>
      </c>
      <c r="L145" s="98">
        <v>520.07463994057707</v>
      </c>
      <c r="M145" s="98">
        <v>495.96081157981627</v>
      </c>
      <c r="N145" s="98">
        <v>600.59379742298643</v>
      </c>
      <c r="O145" s="98">
        <v>596.76242789800756</v>
      </c>
      <c r="P145" s="98">
        <v>575.50841632876688</v>
      </c>
      <c r="Q145" s="98">
        <v>768.55174105728918</v>
      </c>
      <c r="R145" s="98">
        <v>636.07973904541257</v>
      </c>
      <c r="S145" s="98">
        <v>866.45593766695151</v>
      </c>
      <c r="T145" s="98">
        <v>852.08761385909338</v>
      </c>
      <c r="U145" s="98">
        <v>993.62131161476202</v>
      </c>
      <c r="V145" s="98">
        <v>1023.8083916458424</v>
      </c>
      <c r="W145" s="98">
        <v>1220.5632757609069</v>
      </c>
      <c r="X145" s="98">
        <v>1317.8128364563306</v>
      </c>
      <c r="Y145" s="98">
        <v>1388.3904896583101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4262.7013906263619</v>
      </c>
      <c r="C146" s="122">
        <f t="shared" si="53"/>
        <v>4259.5142565329252</v>
      </c>
      <c r="D146" s="122">
        <f t="shared" si="53"/>
        <v>3013.598603150223</v>
      </c>
      <c r="E146" s="122">
        <f t="shared" si="53"/>
        <v>3942.3233236944957</v>
      </c>
      <c r="F146" s="122">
        <f t="shared" si="53"/>
        <v>1951.6187637181522</v>
      </c>
      <c r="G146" s="122">
        <f t="shared" si="53"/>
        <v>1832.0628123185561</v>
      </c>
      <c r="H146" s="122">
        <f t="shared" si="53"/>
        <v>2418.6511470536425</v>
      </c>
      <c r="I146" s="122">
        <f t="shared" si="53"/>
        <v>2535.235171448619</v>
      </c>
      <c r="J146" s="122">
        <f t="shared" si="53"/>
        <v>2191.1532291046915</v>
      </c>
      <c r="K146" s="122">
        <f t="shared" si="53"/>
        <v>2466.1233287482842</v>
      </c>
      <c r="L146" s="122">
        <f t="shared" si="53"/>
        <v>2186.2870619809592</v>
      </c>
      <c r="M146" s="122">
        <f t="shared" si="53"/>
        <v>2263.7966227382426</v>
      </c>
      <c r="N146" s="122">
        <f t="shared" si="53"/>
        <v>4001.20301344175</v>
      </c>
      <c r="O146" s="122">
        <f t="shared" si="53"/>
        <v>2873.4946677651114</v>
      </c>
      <c r="P146" s="122">
        <f t="shared" si="53"/>
        <v>2909.6543675977514</v>
      </c>
      <c r="Q146" s="122">
        <f t="shared" si="53"/>
        <v>2822.4627616008261</v>
      </c>
      <c r="R146" s="122">
        <f t="shared" si="53"/>
        <v>2733.9404710685985</v>
      </c>
      <c r="S146" s="122">
        <f t="shared" si="53"/>
        <v>3805.8851376360235</v>
      </c>
      <c r="T146" s="122">
        <f t="shared" si="53"/>
        <v>3185.1934276312018</v>
      </c>
      <c r="U146" s="122">
        <f t="shared" si="53"/>
        <v>3488.3225813380495</v>
      </c>
      <c r="V146" s="122">
        <f t="shared" si="53"/>
        <v>3766.5506695897366</v>
      </c>
      <c r="W146" s="122">
        <f t="shared" si="53"/>
        <v>5234.2640090219593</v>
      </c>
      <c r="X146" s="122">
        <f t="shared" si="53"/>
        <v>4588.0502302752184</v>
      </c>
      <c r="Y146" s="122">
        <f t="shared" si="53"/>
        <v>3916.727878388861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4262.7013906263619</v>
      </c>
      <c r="C147" s="98">
        <f>IF(RES_hhdet_tes!C147=0,0,RES_hhdet_tes!C147*1000*11630/RES_hhdet_num!C143)</f>
        <v>4259.5142565329252</v>
      </c>
      <c r="D147" s="98">
        <f>IF(RES_hhdet_tes!D147=0,0,RES_hhdet_tes!D147*1000*11630/RES_hhdet_num!D143)</f>
        <v>3013.598603150223</v>
      </c>
      <c r="E147" s="98">
        <f>IF(RES_hhdet_tes!E147=0,0,RES_hhdet_tes!E147*1000*11630/RES_hhdet_num!E143)</f>
        <v>3942.3233236944957</v>
      </c>
      <c r="F147" s="98">
        <f>IF(RES_hhdet_tes!F147=0,0,RES_hhdet_tes!F147*1000*11630/RES_hhdet_num!F143)</f>
        <v>1951.6187637181522</v>
      </c>
      <c r="G147" s="98">
        <f>IF(RES_hhdet_tes!G147=0,0,RES_hhdet_tes!G147*1000*11630/RES_hhdet_num!G143)</f>
        <v>1832.0628123185561</v>
      </c>
      <c r="H147" s="98">
        <f>IF(RES_hhdet_tes!H147=0,0,RES_hhdet_tes!H147*1000*11630/RES_hhdet_num!H143)</f>
        <v>2418.6511470536425</v>
      </c>
      <c r="I147" s="98">
        <f>IF(RES_hhdet_tes!I147=0,0,RES_hhdet_tes!I147*1000*11630/RES_hhdet_num!I143)</f>
        <v>2535.235171448619</v>
      </c>
      <c r="J147" s="98">
        <f>IF(RES_hhdet_tes!J147=0,0,RES_hhdet_tes!J147*1000*11630/RES_hhdet_num!J143)</f>
        <v>2191.1532291046915</v>
      </c>
      <c r="K147" s="98">
        <f>IF(RES_hhdet_tes!K147=0,0,RES_hhdet_tes!K147*1000*11630/RES_hhdet_num!K143)</f>
        <v>2466.1233287482842</v>
      </c>
      <c r="L147" s="98">
        <f>IF(RES_hhdet_tes!L147=0,0,RES_hhdet_tes!L147*1000*11630/RES_hhdet_num!L143)</f>
        <v>2186.2870619809592</v>
      </c>
      <c r="M147" s="98">
        <f>IF(RES_hhdet_tes!M147=0,0,RES_hhdet_tes!M147*1000*11630/RES_hhdet_num!M143)</f>
        <v>2263.7966227382426</v>
      </c>
      <c r="N147" s="98">
        <f>IF(RES_hhdet_tes!N147=0,0,RES_hhdet_tes!N147*1000*11630/RES_hhdet_num!N143)</f>
        <v>4001.20301344175</v>
      </c>
      <c r="O147" s="98">
        <f>IF(RES_hhdet_tes!O147=0,0,RES_hhdet_tes!O147*1000*11630/RES_hhdet_num!O143)</f>
        <v>2873.4946677651114</v>
      </c>
      <c r="P147" s="98">
        <f>IF(RES_hhdet_tes!P147=0,0,RES_hhdet_tes!P147*1000*11630/RES_hhdet_num!P143)</f>
        <v>2909.6543675977514</v>
      </c>
      <c r="Q147" s="98">
        <f>IF(RES_hhdet_tes!Q147=0,0,RES_hhdet_tes!Q147*1000*11630/RES_hhdet_num!Q143)</f>
        <v>2822.4627616008261</v>
      </c>
      <c r="R147" s="98">
        <f>IF(RES_hhdet_tes!R147=0,0,RES_hhdet_tes!R147*1000*11630/RES_hhdet_num!R143)</f>
        <v>2733.9404710685985</v>
      </c>
      <c r="S147" s="98">
        <f>IF(RES_hhdet_tes!S147=0,0,RES_hhdet_tes!S147*1000*11630/RES_hhdet_num!S143)</f>
        <v>3805.8851376360235</v>
      </c>
      <c r="T147" s="98">
        <f>IF(RES_hhdet_tes!T147=0,0,RES_hhdet_tes!T147*1000*11630/RES_hhdet_num!T143)</f>
        <v>3185.1934276312018</v>
      </c>
      <c r="U147" s="98">
        <f>IF(RES_hhdet_tes!U147=0,0,RES_hhdet_tes!U147*1000*11630/RES_hhdet_num!U143)</f>
        <v>3488.3225813380495</v>
      </c>
      <c r="V147" s="98">
        <f>IF(RES_hhdet_tes!V147=0,0,RES_hhdet_tes!V147*1000*11630/RES_hhdet_num!V143)</f>
        <v>3766.5506695897366</v>
      </c>
      <c r="W147" s="98">
        <f>IF(RES_hhdet_tes!W147=0,0,RES_hhdet_tes!W147*1000*11630/RES_hhdet_num!W143)</f>
        <v>5234.2640090219593</v>
      </c>
      <c r="X147" s="98">
        <f>IF(RES_hhdet_tes!X147=0,0,RES_hhdet_tes!X147*1000*11630/RES_hhdet_num!X143)</f>
        <v>4588.0502302752184</v>
      </c>
      <c r="Y147" s="98">
        <f>IF(RES_hhdet_tes!Y147=0,0,RES_hhdet_tes!Y147*1000*11630/RES_hhdet_num!Y143)</f>
        <v>3916.727878388861</v>
      </c>
      <c r="DA147" s="63" t="s">
        <v>2549</v>
      </c>
    </row>
    <row r="148" spans="1:105" ht="12" customHeight="1" x14ac:dyDescent="0.25">
      <c r="A148" s="121" t="s">
        <v>55</v>
      </c>
      <c r="B148" s="122">
        <v>754.14846313098451</v>
      </c>
      <c r="C148" s="122">
        <v>630.88446853179539</v>
      </c>
      <c r="D148" s="122">
        <v>772.95658214033551</v>
      </c>
      <c r="E148" s="122">
        <v>755.33184753222633</v>
      </c>
      <c r="F148" s="122">
        <v>911.09717889537399</v>
      </c>
      <c r="G148" s="122">
        <v>939.22863741355468</v>
      </c>
      <c r="H148" s="122">
        <v>968.19042630978242</v>
      </c>
      <c r="I148" s="122">
        <v>952.40284183306983</v>
      </c>
      <c r="J148" s="122">
        <v>941.84546742116311</v>
      </c>
      <c r="K148" s="122">
        <v>641.55905431999656</v>
      </c>
      <c r="L148" s="122">
        <v>858.87122655378971</v>
      </c>
      <c r="M148" s="122">
        <v>864.29119071765615</v>
      </c>
      <c r="N148" s="122">
        <v>759.64680701077134</v>
      </c>
      <c r="O148" s="122">
        <v>839.35644505355162</v>
      </c>
      <c r="P148" s="122">
        <v>834.9302433820302</v>
      </c>
      <c r="Q148" s="122">
        <v>878.35516567191871</v>
      </c>
      <c r="R148" s="122">
        <v>856.7519654642789</v>
      </c>
      <c r="S148" s="122">
        <v>902.36891486418835</v>
      </c>
      <c r="T148" s="122">
        <v>1075.2973876445117</v>
      </c>
      <c r="U148" s="122">
        <v>1094.1696533020161</v>
      </c>
      <c r="V148" s="122">
        <v>1045.7758524885937</v>
      </c>
      <c r="W148" s="122">
        <v>909.90867168938189</v>
      </c>
      <c r="X148" s="122">
        <v>1051.0191516970881</v>
      </c>
      <c r="Y148" s="122">
        <v>955.4464551413671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754.14846313098451</v>
      </c>
      <c r="C153" s="101">
        <v>630.88446853179539</v>
      </c>
      <c r="D153" s="101">
        <v>772.9462920585695</v>
      </c>
      <c r="E153" s="101">
        <v>755.31344086876879</v>
      </c>
      <c r="F153" s="101">
        <v>911.07346666094895</v>
      </c>
      <c r="G153" s="101">
        <v>939.20676493319468</v>
      </c>
      <c r="H153" s="101">
        <v>968.17973476890324</v>
      </c>
      <c r="I153" s="101">
        <v>952.40547373076913</v>
      </c>
      <c r="J153" s="101">
        <v>941.84315597058253</v>
      </c>
      <c r="K153" s="101">
        <v>641.58068732254901</v>
      </c>
      <c r="L153" s="101">
        <v>857.57677036274333</v>
      </c>
      <c r="M153" s="101">
        <v>863.33339176701111</v>
      </c>
      <c r="N153" s="101">
        <v>759.00936524017391</v>
      </c>
      <c r="O153" s="101">
        <v>840.20253903308276</v>
      </c>
      <c r="P153" s="101">
        <v>836.49706569485875</v>
      </c>
      <c r="Q153" s="101">
        <v>880.41583506492509</v>
      </c>
      <c r="R153" s="101">
        <v>858.28254727947433</v>
      </c>
      <c r="S153" s="101">
        <v>902.3387237579642</v>
      </c>
      <c r="T153" s="101">
        <v>1074.6475759468524</v>
      </c>
      <c r="U153" s="101">
        <v>1093.9765246051888</v>
      </c>
      <c r="V153" s="101">
        <v>1046.0791339986138</v>
      </c>
      <c r="W153" s="101">
        <v>910.59206625001718</v>
      </c>
      <c r="X153" s="101">
        <v>1051.018023978849</v>
      </c>
      <c r="Y153" s="101">
        <v>955.50565140556103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773.17676920043391</v>
      </c>
      <c r="E154" s="104">
        <v>755.64934209091382</v>
      </c>
      <c r="F154" s="104">
        <v>911.52768557936736</v>
      </c>
      <c r="G154" s="104">
        <v>939.57031225442597</v>
      </c>
      <c r="H154" s="104">
        <v>968.34322655562278</v>
      </c>
      <c r="I154" s="104">
        <v>952.37319011309751</v>
      </c>
      <c r="J154" s="104">
        <v>941.86742274995947</v>
      </c>
      <c r="K154" s="104">
        <v>641.48253420376739</v>
      </c>
      <c r="L154" s="104">
        <v>861.41381948565493</v>
      </c>
      <c r="M154" s="104">
        <v>865.8592420424352</v>
      </c>
      <c r="N154" s="104">
        <v>760.53669580353858</v>
      </c>
      <c r="O154" s="104">
        <v>838.1191433185154</v>
      </c>
      <c r="P154" s="104">
        <v>832.69668498443639</v>
      </c>
      <c r="Q154" s="104">
        <v>875.25152060508958</v>
      </c>
      <c r="R154" s="104">
        <v>854.49128214003611</v>
      </c>
      <c r="S154" s="104">
        <v>902.41590946563406</v>
      </c>
      <c r="T154" s="104">
        <v>1076.3824847899523</v>
      </c>
      <c r="U154" s="104">
        <v>1094.5508929177506</v>
      </c>
      <c r="V154" s="104">
        <v>1045.0940995099193</v>
      </c>
      <c r="W154" s="104">
        <v>907.95857131222556</v>
      </c>
      <c r="X154" s="104">
        <v>1051.0222305694119</v>
      </c>
      <c r="Y154" s="104">
        <v>955.26020838075544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135.29947243188968</v>
      </c>
      <c r="E155" s="98">
        <v>131.47087131313927</v>
      </c>
      <c r="F155" s="98">
        <v>157.54689609171118</v>
      </c>
      <c r="G155" s="98">
        <v>161.90560815608106</v>
      </c>
      <c r="H155" s="98">
        <v>165.93704638574039</v>
      </c>
      <c r="I155" s="98">
        <v>161.69318709042494</v>
      </c>
      <c r="J155" s="98">
        <v>160.3083902298001</v>
      </c>
      <c r="K155" s="98">
        <v>286.59568836215965</v>
      </c>
      <c r="L155" s="98">
        <v>85.817306944387525</v>
      </c>
      <c r="M155" s="98">
        <v>147.44378944632828</v>
      </c>
      <c r="N155" s="98">
        <v>62.957538476147192</v>
      </c>
      <c r="O155" s="98">
        <v>106.09163980931169</v>
      </c>
      <c r="P155" s="98">
        <v>81.619640427808648</v>
      </c>
      <c r="Q155" s="98">
        <v>101.72098444963552</v>
      </c>
      <c r="R155" s="98">
        <v>82.625282980626878</v>
      </c>
      <c r="S155" s="98">
        <v>115.04750708788748</v>
      </c>
      <c r="T155" s="98">
        <v>265.62224606065666</v>
      </c>
      <c r="U155" s="98">
        <v>238.86970400940208</v>
      </c>
      <c r="V155" s="98">
        <v>151.0993749631354</v>
      </c>
      <c r="W155" s="98">
        <v>155.9171166827573</v>
      </c>
      <c r="X155" s="98">
        <v>405.50719276123039</v>
      </c>
      <c r="Y155" s="98">
        <v>333.33254753633452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637.87729676854417</v>
      </c>
      <c r="E156" s="98">
        <v>624.17847077777458</v>
      </c>
      <c r="F156" s="98">
        <v>753.98078948765601</v>
      </c>
      <c r="G156" s="98">
        <v>777.66470409834494</v>
      </c>
      <c r="H156" s="98">
        <v>802.40618016988253</v>
      </c>
      <c r="I156" s="98">
        <v>790.68000302267251</v>
      </c>
      <c r="J156" s="98">
        <v>781.55903252015946</v>
      </c>
      <c r="K156" s="98">
        <v>354.88684584160779</v>
      </c>
      <c r="L156" s="98">
        <v>775.59651254126732</v>
      </c>
      <c r="M156" s="98">
        <v>718.41545259610712</v>
      </c>
      <c r="N156" s="98">
        <v>697.57915732739139</v>
      </c>
      <c r="O156" s="98">
        <v>732.0275035092036</v>
      </c>
      <c r="P156" s="98">
        <v>751.0770445566277</v>
      </c>
      <c r="Q156" s="98">
        <v>773.53053615545389</v>
      </c>
      <c r="R156" s="98">
        <v>771.86599915940906</v>
      </c>
      <c r="S156" s="98">
        <v>787.36840237774641</v>
      </c>
      <c r="T156" s="98">
        <v>810.76023872929545</v>
      </c>
      <c r="U156" s="98">
        <v>855.68118890834876</v>
      </c>
      <c r="V156" s="98">
        <v>893.99472454678369</v>
      </c>
      <c r="W156" s="98">
        <v>752.04145462946826</v>
      </c>
      <c r="X156" s="98">
        <v>645.51503780818155</v>
      </c>
      <c r="Y156" s="98">
        <v>621.92766084442076</v>
      </c>
      <c r="DA156" s="63" t="s">
        <v>2558</v>
      </c>
    </row>
    <row r="157" spans="1:105" ht="12" customHeight="1" x14ac:dyDescent="0.25">
      <c r="A157" s="121" t="s">
        <v>54</v>
      </c>
      <c r="B157" s="122">
        <v>681.2532406217706</v>
      </c>
      <c r="C157" s="122">
        <v>615.74212422976859</v>
      </c>
      <c r="D157" s="122">
        <v>628.88478851422497</v>
      </c>
      <c r="E157" s="122">
        <v>597.91218789668972</v>
      </c>
      <c r="F157" s="122">
        <v>668.33456964699542</v>
      </c>
      <c r="G157" s="122">
        <v>650.68209489482979</v>
      </c>
      <c r="H157" s="122">
        <v>580.5366298154629</v>
      </c>
      <c r="I157" s="122">
        <v>536.66848800642538</v>
      </c>
      <c r="J157" s="122">
        <v>595.07459216779341</v>
      </c>
      <c r="K157" s="122">
        <v>624.60171428657645</v>
      </c>
      <c r="L157" s="122">
        <v>636.88460111983966</v>
      </c>
      <c r="M157" s="122">
        <v>603.55743827073934</v>
      </c>
      <c r="N157" s="122">
        <v>547.33861681192786</v>
      </c>
      <c r="O157" s="122">
        <v>630.83729835587849</v>
      </c>
      <c r="P157" s="122">
        <v>590.51880624861315</v>
      </c>
      <c r="Q157" s="122">
        <v>633.93398139248075</v>
      </c>
      <c r="R157" s="122">
        <v>667.17616857573285</v>
      </c>
      <c r="S157" s="122">
        <v>509.82474918712893</v>
      </c>
      <c r="T157" s="122">
        <v>534.45931119025875</v>
      </c>
      <c r="U157" s="122">
        <v>506.4852489544416</v>
      </c>
      <c r="V157" s="122">
        <v>487.0735523478956</v>
      </c>
      <c r="W157" s="122">
        <v>461.6363307268993</v>
      </c>
      <c r="X157" s="122">
        <v>416.82250884015986</v>
      </c>
      <c r="Y157" s="122">
        <v>418.18333884481069</v>
      </c>
      <c r="DA157" s="130" t="s">
        <v>2559</v>
      </c>
    </row>
    <row r="158" spans="1:105" ht="12" customHeight="1" x14ac:dyDescent="0.25">
      <c r="A158" s="97" t="s">
        <v>50</v>
      </c>
      <c r="B158" s="98">
        <v>664.33897084306409</v>
      </c>
      <c r="C158" s="98">
        <v>647.98117119295762</v>
      </c>
      <c r="D158" s="98">
        <v>625.23173794768297</v>
      </c>
      <c r="E158" s="98">
        <v>572.3022399208869</v>
      </c>
      <c r="F158" s="98">
        <v>672.10240518531498</v>
      </c>
      <c r="G158" s="98">
        <v>651.11379457772625</v>
      </c>
      <c r="H158" s="98">
        <v>567.72724497735476</v>
      </c>
      <c r="I158" s="98">
        <v>530.15826218992538</v>
      </c>
      <c r="J158" s="98">
        <v>609.25117224726057</v>
      </c>
      <c r="K158" s="98">
        <v>654.68471685250415</v>
      </c>
      <c r="L158" s="98">
        <v>617.60400312770253</v>
      </c>
      <c r="M158" s="98">
        <v>577.24428002966556</v>
      </c>
      <c r="N158" s="98">
        <v>579.31412636264145</v>
      </c>
      <c r="O158" s="98">
        <v>632.2117581649353</v>
      </c>
      <c r="P158" s="98">
        <v>592.02802422785589</v>
      </c>
      <c r="Q158" s="98">
        <v>624.94958359728219</v>
      </c>
      <c r="R158" s="98">
        <v>596.43034047574474</v>
      </c>
      <c r="S158" s="98">
        <v>559.14133546865514</v>
      </c>
      <c r="T158" s="98">
        <v>542.76773735697168</v>
      </c>
      <c r="U158" s="98">
        <v>498.47680944346172</v>
      </c>
      <c r="V158" s="98">
        <v>492.16718931056596</v>
      </c>
      <c r="W158" s="98">
        <v>482.12688359932366</v>
      </c>
      <c r="X158" s="98">
        <v>390.99784868444226</v>
      </c>
      <c r="Y158" s="98">
        <v>415.0472744614658</v>
      </c>
      <c r="DA158" s="63" t="s">
        <v>2560</v>
      </c>
    </row>
    <row r="159" spans="1:105" ht="12" customHeight="1" x14ac:dyDescent="0.25">
      <c r="A159" s="109" t="s">
        <v>120</v>
      </c>
      <c r="B159" s="33">
        <v>753.56419485129675</v>
      </c>
      <c r="C159" s="33">
        <v>478.96362866868384</v>
      </c>
      <c r="D159" s="33">
        <v>640.81449391206866</v>
      </c>
      <c r="E159" s="33">
        <v>667.28774885758003</v>
      </c>
      <c r="F159" s="33">
        <v>658.28290267361035</v>
      </c>
      <c r="G159" s="33">
        <v>649.47805254739615</v>
      </c>
      <c r="H159" s="33">
        <v>619.98761681455858</v>
      </c>
      <c r="I159" s="33">
        <v>560.87931625445299</v>
      </c>
      <c r="J159" s="33">
        <v>533.07902345714649</v>
      </c>
      <c r="K159" s="33">
        <v>493.37399176594232</v>
      </c>
      <c r="L159" s="33">
        <v>713.49096735137209</v>
      </c>
      <c r="M159" s="33">
        <v>699.6308116251555</v>
      </c>
      <c r="N159" s="33">
        <v>425.79498167134312</v>
      </c>
      <c r="O159" s="33">
        <v>626.18450845569589</v>
      </c>
      <c r="P159" s="33">
        <v>586.26172448764771</v>
      </c>
      <c r="Q159" s="33">
        <v>657.39810275052912</v>
      </c>
      <c r="R159" s="33">
        <v>855.6621860021653</v>
      </c>
      <c r="S159" s="33">
        <v>357.0862610587285</v>
      </c>
      <c r="T159" s="33">
        <v>507.88428570444762</v>
      </c>
      <c r="U159" s="33">
        <v>531.91993164705752</v>
      </c>
      <c r="V159" s="33">
        <v>472.75987256914516</v>
      </c>
      <c r="W159" s="33">
        <v>407.08685060570519</v>
      </c>
      <c r="X159" s="33">
        <v>479.53339590099995</v>
      </c>
      <c r="Y159" s="33">
        <v>424.62496239250532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3864.173956244334</v>
      </c>
      <c r="C161" s="117">
        <f t="shared" si="54"/>
        <v>4190.8651259797671</v>
      </c>
      <c r="D161" s="117">
        <f t="shared" si="54"/>
        <v>3835.55624992394</v>
      </c>
      <c r="E161" s="117">
        <f t="shared" si="54"/>
        <v>4962.5595420546706</v>
      </c>
      <c r="F161" s="117">
        <f t="shared" si="54"/>
        <v>3596.2981233595428</v>
      </c>
      <c r="G161" s="117">
        <f t="shared" si="54"/>
        <v>3496.8096419819904</v>
      </c>
      <c r="H161" s="117">
        <f t="shared" si="54"/>
        <v>3983.7997396817118</v>
      </c>
      <c r="I161" s="117">
        <f t="shared" si="54"/>
        <v>4067.5363019223869</v>
      </c>
      <c r="J161" s="117">
        <f t="shared" si="54"/>
        <v>3783.8590416543166</v>
      </c>
      <c r="K161" s="117">
        <f t="shared" si="54"/>
        <v>3622.574189246141</v>
      </c>
      <c r="L161" s="117">
        <f t="shared" si="54"/>
        <v>3782.3646028227522</v>
      </c>
      <c r="M161" s="117">
        <f t="shared" si="54"/>
        <v>3907.6128453109022</v>
      </c>
      <c r="N161" s="117">
        <f t="shared" si="54"/>
        <v>5344.1650947769094</v>
      </c>
      <c r="O161" s="117">
        <f t="shared" si="54"/>
        <v>4143.3076498641294</v>
      </c>
      <c r="P161" s="117">
        <f t="shared" si="54"/>
        <v>3930.8396937437828</v>
      </c>
      <c r="Q161" s="117">
        <f t="shared" si="54"/>
        <v>3503.6815536734293</v>
      </c>
      <c r="R161" s="117">
        <f t="shared" ref="R161:V161" si="55">R162+R164+R166+R175</f>
        <v>3287.1933276620261</v>
      </c>
      <c r="S161" s="117">
        <f t="shared" si="55"/>
        <v>4837.1359399511102</v>
      </c>
      <c r="T161" s="117">
        <f t="shared" si="55"/>
        <v>4989.4273955764838</v>
      </c>
      <c r="U161" s="117">
        <f t="shared" si="55"/>
        <v>5337.2572592333418</v>
      </c>
      <c r="V161" s="117">
        <f t="shared" si="55"/>
        <v>5663.5573875856444</v>
      </c>
      <c r="W161" s="117">
        <f t="shared" ref="W161:Y161" si="56">W162+W164+W166+W175</f>
        <v>6999.3755605056758</v>
      </c>
      <c r="X161" s="117">
        <f t="shared" si="56"/>
        <v>6944.3044043858308</v>
      </c>
      <c r="Y161" s="117">
        <f t="shared" si="56"/>
        <v>5751.5431023551855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297.37919553986592</v>
      </c>
      <c r="C162" s="122">
        <f t="shared" si="57"/>
        <v>189.70297011001875</v>
      </c>
      <c r="D162" s="122">
        <f t="shared" si="57"/>
        <v>267.14362464442564</v>
      </c>
      <c r="E162" s="122">
        <f t="shared" si="57"/>
        <v>360.96594223761696</v>
      </c>
      <c r="F162" s="122">
        <f t="shared" si="57"/>
        <v>404.95537240196728</v>
      </c>
      <c r="G162" s="122">
        <f t="shared" si="57"/>
        <v>362.8329199970949</v>
      </c>
      <c r="H162" s="122">
        <f t="shared" si="57"/>
        <v>428.2525987131728</v>
      </c>
      <c r="I162" s="122">
        <f t="shared" si="57"/>
        <v>425.09215664601214</v>
      </c>
      <c r="J162" s="122">
        <f t="shared" si="57"/>
        <v>449.39662787325227</v>
      </c>
      <c r="K162" s="122">
        <f t="shared" si="57"/>
        <v>342.43707474111801</v>
      </c>
      <c r="L162" s="122">
        <f t="shared" si="57"/>
        <v>587.76858102563926</v>
      </c>
      <c r="M162" s="122">
        <f t="shared" si="57"/>
        <v>570.18597739210099</v>
      </c>
      <c r="N162" s="122">
        <f t="shared" si="57"/>
        <v>591.46244960590946</v>
      </c>
      <c r="O162" s="122">
        <f t="shared" si="57"/>
        <v>577.52618685486425</v>
      </c>
      <c r="P162" s="122">
        <f t="shared" si="57"/>
        <v>545.02624910350482</v>
      </c>
      <c r="Q162" s="122">
        <f t="shared" si="57"/>
        <v>572.82555969493808</v>
      </c>
      <c r="R162" s="122">
        <f t="shared" si="57"/>
        <v>460.48132370880023</v>
      </c>
      <c r="S162" s="122">
        <f t="shared" si="57"/>
        <v>1061.0931473898397</v>
      </c>
      <c r="T162" s="122">
        <f t="shared" si="57"/>
        <v>968.15509824631215</v>
      </c>
      <c r="U162" s="122">
        <f t="shared" si="57"/>
        <v>830.50642270212575</v>
      </c>
      <c r="V162" s="122">
        <f t="shared" si="57"/>
        <v>1027.0805035722296</v>
      </c>
      <c r="W162" s="122">
        <f t="shared" si="57"/>
        <v>1206.352831453308</v>
      </c>
      <c r="X162" s="122">
        <f t="shared" si="57"/>
        <v>1451.4488233350412</v>
      </c>
      <c r="Y162" s="122">
        <f t="shared" si="57"/>
        <v>1478.8797964244147</v>
      </c>
      <c r="DA162" s="130" t="s">
        <v>2563</v>
      </c>
    </row>
    <row r="163" spans="1:105" ht="12" customHeight="1" x14ac:dyDescent="0.25">
      <c r="A163" s="97" t="s">
        <v>53</v>
      </c>
      <c r="B163" s="33">
        <v>297.37919553986592</v>
      </c>
      <c r="C163" s="33">
        <v>189.70297011001875</v>
      </c>
      <c r="D163" s="33">
        <v>267.14362464442564</v>
      </c>
      <c r="E163" s="33">
        <v>360.96594223761696</v>
      </c>
      <c r="F163" s="33">
        <v>404.95537240196728</v>
      </c>
      <c r="G163" s="33">
        <v>362.8329199970949</v>
      </c>
      <c r="H163" s="33">
        <v>428.2525987131728</v>
      </c>
      <c r="I163" s="33">
        <v>425.09215664601214</v>
      </c>
      <c r="J163" s="33">
        <v>449.39662787325227</v>
      </c>
      <c r="K163" s="33">
        <v>342.43707474111801</v>
      </c>
      <c r="L163" s="33">
        <v>587.76858102563926</v>
      </c>
      <c r="M163" s="33">
        <v>570.18597739210099</v>
      </c>
      <c r="N163" s="33">
        <v>591.46244960590946</v>
      </c>
      <c r="O163" s="33">
        <v>577.52618685486425</v>
      </c>
      <c r="P163" s="33">
        <v>545.02624910350482</v>
      </c>
      <c r="Q163" s="33">
        <v>572.82555969493808</v>
      </c>
      <c r="R163" s="33">
        <v>460.48132370880023</v>
      </c>
      <c r="S163" s="33">
        <v>1061.0931473898397</v>
      </c>
      <c r="T163" s="33">
        <v>968.15509824631215</v>
      </c>
      <c r="U163" s="33">
        <v>830.50642270212575</v>
      </c>
      <c r="V163" s="33">
        <v>1027.0805035722296</v>
      </c>
      <c r="W163" s="33">
        <v>1206.352831453308</v>
      </c>
      <c r="X163" s="33">
        <v>1451.4488233350412</v>
      </c>
      <c r="Y163" s="33">
        <v>1478.8797964244147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2131.3977454602386</v>
      </c>
      <c r="C164" s="122">
        <f t="shared" si="58"/>
        <v>2754.4616234451996</v>
      </c>
      <c r="D164" s="122">
        <f t="shared" si="58"/>
        <v>2166.6001211376183</v>
      </c>
      <c r="E164" s="122">
        <f t="shared" si="58"/>
        <v>3249.4226559941644</v>
      </c>
      <c r="F164" s="122">
        <f t="shared" si="58"/>
        <v>1611.5408921443011</v>
      </c>
      <c r="G164" s="122">
        <f t="shared" si="58"/>
        <v>1543.8203966404631</v>
      </c>
      <c r="H164" s="122">
        <f t="shared" si="58"/>
        <v>2006.9815026164547</v>
      </c>
      <c r="I164" s="122">
        <f t="shared" si="58"/>
        <v>2153.0663323262124</v>
      </c>
      <c r="J164" s="122">
        <f t="shared" si="58"/>
        <v>1797.5779392523032</v>
      </c>
      <c r="K164" s="122">
        <f t="shared" si="58"/>
        <v>2013.1724503954918</v>
      </c>
      <c r="L164" s="122">
        <f t="shared" si="58"/>
        <v>1700.1067354249351</v>
      </c>
      <c r="M164" s="122">
        <f t="shared" si="58"/>
        <v>1872.1859357063727</v>
      </c>
      <c r="N164" s="122">
        <f t="shared" si="58"/>
        <v>3440.0704227520373</v>
      </c>
      <c r="O164" s="122">
        <f t="shared" si="58"/>
        <v>2092.853931362461</v>
      </c>
      <c r="P164" s="122">
        <f t="shared" si="58"/>
        <v>1955.7386132698095</v>
      </c>
      <c r="Q164" s="122">
        <f t="shared" si="58"/>
        <v>1416.8072015472881</v>
      </c>
      <c r="R164" s="122">
        <f t="shared" si="58"/>
        <v>1308.8855303055307</v>
      </c>
      <c r="S164" s="122">
        <f t="shared" si="58"/>
        <v>2359.6843475149572</v>
      </c>
      <c r="T164" s="122">
        <f t="shared" si="58"/>
        <v>2415.8874726968302</v>
      </c>
      <c r="U164" s="122">
        <f t="shared" si="58"/>
        <v>2911.5381256165238</v>
      </c>
      <c r="V164" s="122">
        <f t="shared" si="58"/>
        <v>3107.6971374106488</v>
      </c>
      <c r="W164" s="122">
        <f t="shared" si="58"/>
        <v>4424.8783975966426</v>
      </c>
      <c r="X164" s="122">
        <f t="shared" si="58"/>
        <v>4029.2545067454871</v>
      </c>
      <c r="Y164" s="122">
        <f t="shared" si="58"/>
        <v>2904.2779509298057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2131.3977454602386</v>
      </c>
      <c r="C165" s="98">
        <f>IF(RES_hhdet_tes!C165=0,0,RES_hhdet_tes!C165*1000*11630/RES_hhdet_num!C161)</f>
        <v>2754.4616234451996</v>
      </c>
      <c r="D165" s="98">
        <f>IF(RES_hhdet_tes!D165=0,0,RES_hhdet_tes!D165*1000*11630/RES_hhdet_num!D161)</f>
        <v>2166.6001211376183</v>
      </c>
      <c r="E165" s="98">
        <f>IF(RES_hhdet_tes!E165=0,0,RES_hhdet_tes!E165*1000*11630/RES_hhdet_num!E161)</f>
        <v>3249.4226559941644</v>
      </c>
      <c r="F165" s="98">
        <f>IF(RES_hhdet_tes!F165=0,0,RES_hhdet_tes!F165*1000*11630/RES_hhdet_num!F161)</f>
        <v>1611.5408921443011</v>
      </c>
      <c r="G165" s="98">
        <f>IF(RES_hhdet_tes!G165=0,0,RES_hhdet_tes!G165*1000*11630/RES_hhdet_num!G161)</f>
        <v>1543.8203966404631</v>
      </c>
      <c r="H165" s="98">
        <f>IF(RES_hhdet_tes!H165=0,0,RES_hhdet_tes!H165*1000*11630/RES_hhdet_num!H161)</f>
        <v>2006.9815026164547</v>
      </c>
      <c r="I165" s="98">
        <f>IF(RES_hhdet_tes!I165=0,0,RES_hhdet_tes!I165*1000*11630/RES_hhdet_num!I161)</f>
        <v>2153.0663323262124</v>
      </c>
      <c r="J165" s="98">
        <f>IF(RES_hhdet_tes!J165=0,0,RES_hhdet_tes!J165*1000*11630/RES_hhdet_num!J161)</f>
        <v>1797.5779392523032</v>
      </c>
      <c r="K165" s="98">
        <f>IF(RES_hhdet_tes!K165=0,0,RES_hhdet_tes!K165*1000*11630/RES_hhdet_num!K161)</f>
        <v>2013.1724503954918</v>
      </c>
      <c r="L165" s="98">
        <f>IF(RES_hhdet_tes!L165=0,0,RES_hhdet_tes!L165*1000*11630/RES_hhdet_num!L161)</f>
        <v>1700.1067354249351</v>
      </c>
      <c r="M165" s="98">
        <f>IF(RES_hhdet_tes!M165=0,0,RES_hhdet_tes!M165*1000*11630/RES_hhdet_num!M161)</f>
        <v>1872.1859357063727</v>
      </c>
      <c r="N165" s="98">
        <f>IF(RES_hhdet_tes!N165=0,0,RES_hhdet_tes!N165*1000*11630/RES_hhdet_num!N161)</f>
        <v>3440.0704227520373</v>
      </c>
      <c r="O165" s="98">
        <f>IF(RES_hhdet_tes!O165=0,0,RES_hhdet_tes!O165*1000*11630/RES_hhdet_num!O161)</f>
        <v>2092.853931362461</v>
      </c>
      <c r="P165" s="98">
        <f>IF(RES_hhdet_tes!P165=0,0,RES_hhdet_tes!P165*1000*11630/RES_hhdet_num!P161)</f>
        <v>1955.7386132698095</v>
      </c>
      <c r="Q165" s="98">
        <f>IF(RES_hhdet_tes!Q165=0,0,RES_hhdet_tes!Q165*1000*11630/RES_hhdet_num!Q161)</f>
        <v>1416.8072015472881</v>
      </c>
      <c r="R165" s="98">
        <f>IF(RES_hhdet_tes!R165=0,0,RES_hhdet_tes!R165*1000*11630/RES_hhdet_num!R161)</f>
        <v>1308.8855303055307</v>
      </c>
      <c r="S165" s="98">
        <f>IF(RES_hhdet_tes!S165=0,0,RES_hhdet_tes!S165*1000*11630/RES_hhdet_num!S161)</f>
        <v>2359.6843475149572</v>
      </c>
      <c r="T165" s="98">
        <f>IF(RES_hhdet_tes!T165=0,0,RES_hhdet_tes!T165*1000*11630/RES_hhdet_num!T161)</f>
        <v>2415.8874726968302</v>
      </c>
      <c r="U165" s="98">
        <f>IF(RES_hhdet_tes!U165=0,0,RES_hhdet_tes!U165*1000*11630/RES_hhdet_num!U161)</f>
        <v>2911.5381256165238</v>
      </c>
      <c r="V165" s="98">
        <f>IF(RES_hhdet_tes!V165=0,0,RES_hhdet_tes!V165*1000*11630/RES_hhdet_num!V161)</f>
        <v>3107.6971374106488</v>
      </c>
      <c r="W165" s="98">
        <f>IF(RES_hhdet_tes!W165=0,0,RES_hhdet_tes!W165*1000*11630/RES_hhdet_num!W161)</f>
        <v>4424.8783975966426</v>
      </c>
      <c r="X165" s="98">
        <f>IF(RES_hhdet_tes!X165=0,0,RES_hhdet_tes!X165*1000*11630/RES_hhdet_num!X161)</f>
        <v>4029.2545067454871</v>
      </c>
      <c r="Y165" s="98">
        <f>IF(RES_hhdet_tes!Y165=0,0,RES_hhdet_tes!Y165*1000*11630/RES_hhdet_num!Y161)</f>
        <v>2904.2779509298057</v>
      </c>
      <c r="DA165" s="63" t="s">
        <v>2566</v>
      </c>
    </row>
    <row r="166" spans="1:105" ht="12" customHeight="1" x14ac:dyDescent="0.25">
      <c r="A166" s="121" t="s">
        <v>55</v>
      </c>
      <c r="B166" s="122">
        <v>754.1484631309844</v>
      </c>
      <c r="C166" s="122">
        <v>630.90907375763652</v>
      </c>
      <c r="D166" s="122">
        <v>773.01672862216913</v>
      </c>
      <c r="E166" s="122">
        <v>755.51875135686623</v>
      </c>
      <c r="F166" s="122">
        <v>911.34025067492485</v>
      </c>
      <c r="G166" s="122">
        <v>939.46382521407361</v>
      </c>
      <c r="H166" s="122">
        <v>968.35137119512058</v>
      </c>
      <c r="I166" s="122">
        <v>952.65890157720287</v>
      </c>
      <c r="J166" s="122">
        <v>942.1963002203305</v>
      </c>
      <c r="K166" s="122">
        <v>642.09227027289705</v>
      </c>
      <c r="L166" s="122">
        <v>859.26950530864701</v>
      </c>
      <c r="M166" s="122">
        <v>865.26953870237696</v>
      </c>
      <c r="N166" s="122">
        <v>761.07692335852732</v>
      </c>
      <c r="O166" s="122">
        <v>841.96375887611691</v>
      </c>
      <c r="P166" s="122">
        <v>839.47510679571394</v>
      </c>
      <c r="Q166" s="122">
        <v>880.19601127097803</v>
      </c>
      <c r="R166" s="122">
        <v>854.43417769501502</v>
      </c>
      <c r="S166" s="122">
        <v>897.69698451421334</v>
      </c>
      <c r="T166" s="122">
        <v>1069.8243932019677</v>
      </c>
      <c r="U166" s="122">
        <v>1089.6774577556614</v>
      </c>
      <c r="V166" s="122">
        <v>1041.2361712860015</v>
      </c>
      <c r="W166" s="122">
        <v>905.83898144779391</v>
      </c>
      <c r="X166" s="122">
        <v>1047.138405137634</v>
      </c>
      <c r="Y166" s="122">
        <v>950.04719968175436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754.1484631309844</v>
      </c>
      <c r="C171" s="101">
        <v>630.90907375763652</v>
      </c>
      <c r="D171" s="101">
        <v>773.00689510451957</v>
      </c>
      <c r="E171" s="101">
        <v>755.50360936309096</v>
      </c>
      <c r="F171" s="101">
        <v>911.320792369522</v>
      </c>
      <c r="G171" s="101">
        <v>939.4449846983191</v>
      </c>
      <c r="H171" s="101">
        <v>968.34142575428564</v>
      </c>
      <c r="I171" s="101">
        <v>952.65265019791639</v>
      </c>
      <c r="J171" s="101">
        <v>942.18612714340293</v>
      </c>
      <c r="K171" s="101">
        <v>641.93972260943144</v>
      </c>
      <c r="L171" s="101">
        <v>858.07611990335135</v>
      </c>
      <c r="M171" s="101">
        <v>864.23920922093112</v>
      </c>
      <c r="N171" s="101">
        <v>760.26307324707557</v>
      </c>
      <c r="O171" s="101">
        <v>842.51741825282363</v>
      </c>
      <c r="P171" s="101">
        <v>841.00567155450858</v>
      </c>
      <c r="Q171" s="101">
        <v>882.20961061791934</v>
      </c>
      <c r="R171" s="101">
        <v>856.68967653364928</v>
      </c>
      <c r="S171" s="101">
        <v>898.30720986326116</v>
      </c>
      <c r="T171" s="101">
        <v>1069.3299144936227</v>
      </c>
      <c r="U171" s="101">
        <v>1089.6779935373527</v>
      </c>
      <c r="V171" s="101">
        <v>1041.4500628508565</v>
      </c>
      <c r="W171" s="101">
        <v>906.37025963243252</v>
      </c>
      <c r="X171" s="101">
        <v>1046.9158681321023</v>
      </c>
      <c r="Y171" s="101">
        <v>949.88550487510133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773.25862832415385</v>
      </c>
      <c r="E172" s="104">
        <v>755.81136619598624</v>
      </c>
      <c r="F172" s="104">
        <v>911.7184735097228</v>
      </c>
      <c r="G172" s="104">
        <v>939.76653585215593</v>
      </c>
      <c r="H172" s="104">
        <v>968.49256236777978</v>
      </c>
      <c r="I172" s="104">
        <v>952.73151911206764</v>
      </c>
      <c r="J172" s="104">
        <v>942.29868928744554</v>
      </c>
      <c r="K172" s="104">
        <v>642.97273701956624</v>
      </c>
      <c r="L172" s="104">
        <v>863.59954322700776</v>
      </c>
      <c r="M172" s="104">
        <v>868.21551311129076</v>
      </c>
      <c r="N172" s="104">
        <v>762.84824418933374</v>
      </c>
      <c r="O172" s="104">
        <v>840.86625968007979</v>
      </c>
      <c r="P172" s="104">
        <v>836.88332746345986</v>
      </c>
      <c r="Q172" s="104">
        <v>876.73404175848418</v>
      </c>
      <c r="R172" s="104">
        <v>851.19767351903431</v>
      </c>
      <c r="S172" s="104">
        <v>896.87733683318868</v>
      </c>
      <c r="T172" s="104">
        <v>1070.5326284848375</v>
      </c>
      <c r="U172" s="104">
        <v>1089.6765886307144</v>
      </c>
      <c r="V172" s="104">
        <v>1040.8292097510805</v>
      </c>
      <c r="W172" s="104">
        <v>904.34595521242602</v>
      </c>
      <c r="X172" s="104">
        <v>1047.7358539576251</v>
      </c>
      <c r="Y172" s="104">
        <v>950.58028094698602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135.31379709436567</v>
      </c>
      <c r="E173" s="98">
        <v>131.49906090992852</v>
      </c>
      <c r="F173" s="98">
        <v>157.57987155336181</v>
      </c>
      <c r="G173" s="98">
        <v>161.93942116667813</v>
      </c>
      <c r="H173" s="98">
        <v>165.9626368405599</v>
      </c>
      <c r="I173" s="98">
        <v>161.75402391203221</v>
      </c>
      <c r="J173" s="98">
        <v>160.38179296431926</v>
      </c>
      <c r="K173" s="98">
        <v>287.26146752062596</v>
      </c>
      <c r="L173" s="98">
        <v>86.035057021022254</v>
      </c>
      <c r="M173" s="98">
        <v>147.84502964621959</v>
      </c>
      <c r="N173" s="98">
        <v>63.148889396150196</v>
      </c>
      <c r="O173" s="98">
        <v>106.43937805377087</v>
      </c>
      <c r="P173" s="98">
        <v>82.030008644591035</v>
      </c>
      <c r="Q173" s="98">
        <v>101.89328179233131</v>
      </c>
      <c r="R173" s="98">
        <v>82.306806537361098</v>
      </c>
      <c r="S173" s="98">
        <v>114.34140365209443</v>
      </c>
      <c r="T173" s="98">
        <v>264.17865886664993</v>
      </c>
      <c r="U173" s="98">
        <v>237.80595847702901</v>
      </c>
      <c r="V173" s="98">
        <v>150.4827585482598</v>
      </c>
      <c r="W173" s="98">
        <v>155.29674841512949</v>
      </c>
      <c r="X173" s="98">
        <v>404.23923732180987</v>
      </c>
      <c r="Y173" s="98">
        <v>331.69951381411101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637.94483122978818</v>
      </c>
      <c r="E174" s="33">
        <v>624.31230528605772</v>
      </c>
      <c r="F174" s="33">
        <v>754.13860195636096</v>
      </c>
      <c r="G174" s="33">
        <v>777.82711468547768</v>
      </c>
      <c r="H174" s="33">
        <v>802.5299255272198</v>
      </c>
      <c r="I174" s="33">
        <v>790.97749520003515</v>
      </c>
      <c r="J174" s="33">
        <v>781.91689632312625</v>
      </c>
      <c r="K174" s="33">
        <v>355.71126949894034</v>
      </c>
      <c r="L174" s="33">
        <v>777.56448620598542</v>
      </c>
      <c r="M174" s="33">
        <v>720.37048346507106</v>
      </c>
      <c r="N174" s="33">
        <v>699.6993547931836</v>
      </c>
      <c r="O174" s="33">
        <v>734.42688162630861</v>
      </c>
      <c r="P174" s="33">
        <v>754.85331881886884</v>
      </c>
      <c r="Q174" s="33">
        <v>774.84075996615286</v>
      </c>
      <c r="R174" s="33">
        <v>768.89086698167341</v>
      </c>
      <c r="S174" s="33">
        <v>782.53593318109426</v>
      </c>
      <c r="T174" s="33">
        <v>806.35396961818776</v>
      </c>
      <c r="U174" s="33">
        <v>851.87063015368551</v>
      </c>
      <c r="V174" s="33">
        <v>890.34645120282073</v>
      </c>
      <c r="W174" s="33">
        <v>749.04920679729639</v>
      </c>
      <c r="X174" s="33">
        <v>643.49661663581526</v>
      </c>
      <c r="Y174" s="33">
        <v>618.88076713287501</v>
      </c>
      <c r="DA174" s="60" t="s">
        <v>2575</v>
      </c>
    </row>
    <row r="175" spans="1:105" ht="12" customHeight="1" x14ac:dyDescent="0.25">
      <c r="A175" s="121" t="s">
        <v>54</v>
      </c>
      <c r="B175" s="122">
        <v>681.24855211324495</v>
      </c>
      <c r="C175" s="122">
        <v>615.79145866691249</v>
      </c>
      <c r="D175" s="122">
        <v>628.79577551972727</v>
      </c>
      <c r="E175" s="122">
        <v>596.65219246602317</v>
      </c>
      <c r="F175" s="122">
        <v>668.46160813834956</v>
      </c>
      <c r="G175" s="122">
        <v>650.69250013035867</v>
      </c>
      <c r="H175" s="122">
        <v>580.21426715696384</v>
      </c>
      <c r="I175" s="122">
        <v>536.7189113729595</v>
      </c>
      <c r="J175" s="122">
        <v>594.68817430843069</v>
      </c>
      <c r="K175" s="122">
        <v>624.87239383663416</v>
      </c>
      <c r="L175" s="122">
        <v>635.21978106353049</v>
      </c>
      <c r="M175" s="122">
        <v>599.97139351005148</v>
      </c>
      <c r="N175" s="122">
        <v>551.5552990604358</v>
      </c>
      <c r="O175" s="122">
        <v>630.96377277068746</v>
      </c>
      <c r="P175" s="122">
        <v>590.59972457475419</v>
      </c>
      <c r="Q175" s="122">
        <v>633.85278116022528</v>
      </c>
      <c r="R175" s="122">
        <v>663.39229595268034</v>
      </c>
      <c r="S175" s="122">
        <v>518.66146053210025</v>
      </c>
      <c r="T175" s="122">
        <v>535.56043143137367</v>
      </c>
      <c r="U175" s="122">
        <v>505.53525315903028</v>
      </c>
      <c r="V175" s="122">
        <v>487.54357531676379</v>
      </c>
      <c r="W175" s="122">
        <v>462.30535000793128</v>
      </c>
      <c r="X175" s="122">
        <v>416.46266916766837</v>
      </c>
      <c r="Y175" s="122">
        <v>418.33815531921113</v>
      </c>
      <c r="DA175" s="130" t="s">
        <v>2576</v>
      </c>
    </row>
    <row r="176" spans="1:105" ht="12" customHeight="1" x14ac:dyDescent="0.25">
      <c r="A176" s="97" t="s">
        <v>50</v>
      </c>
      <c r="B176" s="98">
        <v>664.33897084306409</v>
      </c>
      <c r="C176" s="98">
        <v>647.98117119295739</v>
      </c>
      <c r="D176" s="98">
        <v>625.23173794768286</v>
      </c>
      <c r="E176" s="98">
        <v>572.30223992088702</v>
      </c>
      <c r="F176" s="98">
        <v>672.10240518531509</v>
      </c>
      <c r="G176" s="98">
        <v>651.1137945777258</v>
      </c>
      <c r="H176" s="98">
        <v>567.72724497735476</v>
      </c>
      <c r="I176" s="98">
        <v>530.15826218992538</v>
      </c>
      <c r="J176" s="98">
        <v>609.25117224726205</v>
      </c>
      <c r="K176" s="98">
        <v>654.68471685250495</v>
      </c>
      <c r="L176" s="98">
        <v>617.6040031277023</v>
      </c>
      <c r="M176" s="98">
        <v>577.2442800296667</v>
      </c>
      <c r="N176" s="98">
        <v>579.31412636264224</v>
      </c>
      <c r="O176" s="98">
        <v>632.2117581649394</v>
      </c>
      <c r="P176" s="98">
        <v>592.02802422785965</v>
      </c>
      <c r="Q176" s="98">
        <v>624.94958359728082</v>
      </c>
      <c r="R176" s="98">
        <v>596.43034047574474</v>
      </c>
      <c r="S176" s="98">
        <v>559.14133546865571</v>
      </c>
      <c r="T176" s="98">
        <v>542.76773735697361</v>
      </c>
      <c r="U176" s="98">
        <v>498.47680944346087</v>
      </c>
      <c r="V176" s="98">
        <v>492.16718931056727</v>
      </c>
      <c r="W176" s="98">
        <v>482.12688359932565</v>
      </c>
      <c r="X176" s="98">
        <v>390.99784868444323</v>
      </c>
      <c r="Y176" s="98">
        <v>415.04727446146501</v>
      </c>
      <c r="DA176" s="63" t="s">
        <v>2577</v>
      </c>
    </row>
    <row r="177" spans="1:105" ht="12" customHeight="1" x14ac:dyDescent="0.25">
      <c r="A177" s="109" t="s">
        <v>120</v>
      </c>
      <c r="B177" s="33">
        <v>753.56419485129652</v>
      </c>
      <c r="C177" s="33">
        <v>478.9636286686839</v>
      </c>
      <c r="D177" s="33">
        <v>640.81449391206866</v>
      </c>
      <c r="E177" s="33">
        <v>667.28774885758003</v>
      </c>
      <c r="F177" s="33">
        <v>658.28290267361024</v>
      </c>
      <c r="G177" s="33">
        <v>649.47805254739626</v>
      </c>
      <c r="H177" s="33">
        <v>619.98761681455824</v>
      </c>
      <c r="I177" s="33">
        <v>560.87931625445219</v>
      </c>
      <c r="J177" s="33">
        <v>533.07902345714649</v>
      </c>
      <c r="K177" s="33">
        <v>493.37399176594215</v>
      </c>
      <c r="L177" s="33">
        <v>713.49096735137266</v>
      </c>
      <c r="M177" s="33">
        <v>699.63081162515482</v>
      </c>
      <c r="N177" s="33">
        <v>425.79498167134267</v>
      </c>
      <c r="O177" s="33">
        <v>626.18450845569635</v>
      </c>
      <c r="P177" s="33">
        <v>586.26172448764999</v>
      </c>
      <c r="Q177" s="33">
        <v>657.39810275052878</v>
      </c>
      <c r="R177" s="33">
        <v>855.66218600216564</v>
      </c>
      <c r="S177" s="33">
        <v>357.08626105872895</v>
      </c>
      <c r="T177" s="33">
        <v>507.88428570444921</v>
      </c>
      <c r="U177" s="33">
        <v>531.91993164705627</v>
      </c>
      <c r="V177" s="33">
        <v>472.75987256914811</v>
      </c>
      <c r="W177" s="33">
        <v>407.08685060570605</v>
      </c>
      <c r="X177" s="33">
        <v>479.53339590100069</v>
      </c>
      <c r="Y177" s="33">
        <v>424.62496239250481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333.02589208458693</v>
      </c>
      <c r="C24" s="117">
        <f t="shared" si="7"/>
        <v>336.22540180874353</v>
      </c>
      <c r="D24" s="117">
        <f t="shared" si="7"/>
        <v>376.17361289494522</v>
      </c>
      <c r="E24" s="117">
        <f t="shared" si="7"/>
        <v>406.61450064303489</v>
      </c>
      <c r="F24" s="117">
        <f t="shared" si="7"/>
        <v>402.94327200034706</v>
      </c>
      <c r="G24" s="117">
        <f t="shared" si="7"/>
        <v>408.37255249038117</v>
      </c>
      <c r="H24" s="117">
        <f t="shared" si="7"/>
        <v>408.17646501584835</v>
      </c>
      <c r="I24" s="117">
        <f t="shared" si="7"/>
        <v>383.28832282985792</v>
      </c>
      <c r="J24" s="117">
        <f t="shared" si="7"/>
        <v>396.91621544388329</v>
      </c>
      <c r="K24" s="117">
        <f t="shared" si="7"/>
        <v>432.47786075672542</v>
      </c>
      <c r="L24" s="117">
        <f t="shared" si="7"/>
        <v>425.40877941763574</v>
      </c>
      <c r="M24" s="117">
        <f t="shared" si="7"/>
        <v>398.96749872103669</v>
      </c>
      <c r="N24" s="117">
        <f t="shared" si="7"/>
        <v>459.56707900140441</v>
      </c>
      <c r="O24" s="117">
        <f t="shared" si="7"/>
        <v>475.96504600707908</v>
      </c>
      <c r="P24" s="117">
        <f t="shared" si="7"/>
        <v>441.26408612578257</v>
      </c>
      <c r="Q24" s="117">
        <f t="shared" si="7"/>
        <v>555.8286374933092</v>
      </c>
      <c r="R24" s="117">
        <f t="shared" ref="R24:V24" si="8">R25+R28+R30+R39</f>
        <v>436.4072135856045</v>
      </c>
      <c r="S24" s="117">
        <f t="shared" si="8"/>
        <v>685.68720843986398</v>
      </c>
      <c r="T24" s="117">
        <f t="shared" si="8"/>
        <v>305.82495117297492</v>
      </c>
      <c r="U24" s="117">
        <f t="shared" si="8"/>
        <v>536.85674419908651</v>
      </c>
      <c r="V24" s="117">
        <f t="shared" si="8"/>
        <v>691.52872700434978</v>
      </c>
      <c r="W24" s="117">
        <f t="shared" ref="W24:Y24" si="9">W25+W28+W30+W39</f>
        <v>555.60607907426288</v>
      </c>
      <c r="X24" s="117">
        <f t="shared" si="9"/>
        <v>842.5788706964247</v>
      </c>
      <c r="Y24" s="117">
        <f t="shared" si="9"/>
        <v>608.37970626366052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120.38653120741938</v>
      </c>
      <c r="C25" s="122">
        <f t="shared" si="10"/>
        <v>129.30786248468198</v>
      </c>
      <c r="D25" s="122">
        <f t="shared" si="10"/>
        <v>183.21590031807028</v>
      </c>
      <c r="E25" s="122">
        <f t="shared" si="10"/>
        <v>234.18098984813739</v>
      </c>
      <c r="F25" s="122">
        <f t="shared" si="10"/>
        <v>203.50367282020446</v>
      </c>
      <c r="G25" s="122">
        <f t="shared" si="10"/>
        <v>216.97728927549085</v>
      </c>
      <c r="H25" s="122">
        <f t="shared" si="10"/>
        <v>241.18394113510675</v>
      </c>
      <c r="I25" s="122">
        <f t="shared" si="10"/>
        <v>225.49717812169655</v>
      </c>
      <c r="J25" s="122">
        <f t="shared" si="10"/>
        <v>211.75212907994242</v>
      </c>
      <c r="K25" s="122">
        <f t="shared" si="10"/>
        <v>231.64399628435115</v>
      </c>
      <c r="L25" s="122">
        <f t="shared" si="10"/>
        <v>235.43842302191618</v>
      </c>
      <c r="M25" s="122">
        <f t="shared" si="10"/>
        <v>223.82331790370245</v>
      </c>
      <c r="N25" s="122">
        <f t="shared" si="10"/>
        <v>282.33880484606544</v>
      </c>
      <c r="O25" s="122">
        <f t="shared" si="10"/>
        <v>289.28208342596861</v>
      </c>
      <c r="P25" s="122">
        <f t="shared" si="10"/>
        <v>269.7504392710477</v>
      </c>
      <c r="Q25" s="122">
        <f t="shared" si="10"/>
        <v>377.02383603410271</v>
      </c>
      <c r="R25" s="122">
        <f t="shared" ref="R25:V25" si="11">SUM(R26:R27)</f>
        <v>266.91507615074102</v>
      </c>
      <c r="S25" s="122">
        <f t="shared" si="11"/>
        <v>524.30614742927867</v>
      </c>
      <c r="T25" s="122">
        <f t="shared" si="11"/>
        <v>147.25443158436269</v>
      </c>
      <c r="U25" s="122">
        <f t="shared" si="11"/>
        <v>391.6665107327895</v>
      </c>
      <c r="V25" s="122">
        <f t="shared" si="11"/>
        <v>558.08380430647549</v>
      </c>
      <c r="W25" s="122">
        <f t="shared" ref="W25:Y25" si="12">SUM(W26:W27)</f>
        <v>429.12181445250866</v>
      </c>
      <c r="X25" s="122">
        <f t="shared" si="12"/>
        <v>741.95623253300391</v>
      </c>
      <c r="Y25" s="122">
        <f t="shared" si="12"/>
        <v>504.38707128930952</v>
      </c>
      <c r="DA25" s="130" t="s">
        <v>2601</v>
      </c>
    </row>
    <row r="26" spans="1:105" ht="12" customHeight="1" x14ac:dyDescent="0.25">
      <c r="A26" s="97" t="s">
        <v>74</v>
      </c>
      <c r="B26" s="98">
        <v>120.38653120741938</v>
      </c>
      <c r="C26" s="98">
        <v>129.30786248468198</v>
      </c>
      <c r="D26" s="98">
        <v>183.21590031807028</v>
      </c>
      <c r="E26" s="98">
        <v>234.18098984813739</v>
      </c>
      <c r="F26" s="98">
        <v>203.50367282020446</v>
      </c>
      <c r="G26" s="98">
        <v>216.97728927549085</v>
      </c>
      <c r="H26" s="98">
        <v>241.18394113510675</v>
      </c>
      <c r="I26" s="98">
        <v>225.49717812169655</v>
      </c>
      <c r="J26" s="98">
        <v>211.75212907994242</v>
      </c>
      <c r="K26" s="98">
        <v>231.64399628435115</v>
      </c>
      <c r="L26" s="98">
        <v>235.43842302191618</v>
      </c>
      <c r="M26" s="98">
        <v>223.82331790370245</v>
      </c>
      <c r="N26" s="98">
        <v>282.33880484606544</v>
      </c>
      <c r="O26" s="98">
        <v>289.28208342596861</v>
      </c>
      <c r="P26" s="98">
        <v>269.7504392710477</v>
      </c>
      <c r="Q26" s="98">
        <v>377.02383603410271</v>
      </c>
      <c r="R26" s="98">
        <v>266.91507615074102</v>
      </c>
      <c r="S26" s="98">
        <v>524.30614742927867</v>
      </c>
      <c r="T26" s="98">
        <v>147.25443158436269</v>
      </c>
      <c r="U26" s="98">
        <v>391.6665107327895</v>
      </c>
      <c r="V26" s="98">
        <v>558.08380430647549</v>
      </c>
      <c r="W26" s="98">
        <v>429.12181445250866</v>
      </c>
      <c r="X26" s="98">
        <v>741.95623253300391</v>
      </c>
      <c r="Y26" s="98">
        <v>504.38707128930952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212.63936087716755</v>
      </c>
      <c r="C39" s="122">
        <v>206.91753932406158</v>
      </c>
      <c r="D39" s="122">
        <v>192.95771257687494</v>
      </c>
      <c r="E39" s="122">
        <v>172.4335107948975</v>
      </c>
      <c r="F39" s="122">
        <v>199.43959918014261</v>
      </c>
      <c r="G39" s="122">
        <v>191.39526321489032</v>
      </c>
      <c r="H39" s="122">
        <v>166.9925238807416</v>
      </c>
      <c r="I39" s="122">
        <v>157.79114470816137</v>
      </c>
      <c r="J39" s="122">
        <v>185.16408636394084</v>
      </c>
      <c r="K39" s="122">
        <v>200.83386447237427</v>
      </c>
      <c r="L39" s="122">
        <v>189.97035639571959</v>
      </c>
      <c r="M39" s="122">
        <v>175.14418081733422</v>
      </c>
      <c r="N39" s="122">
        <v>177.22827415533899</v>
      </c>
      <c r="O39" s="122">
        <v>186.68296258111044</v>
      </c>
      <c r="P39" s="122">
        <v>171.5136468547349</v>
      </c>
      <c r="Q39" s="122">
        <v>178.80480145920652</v>
      </c>
      <c r="R39" s="122">
        <v>169.49213743486351</v>
      </c>
      <c r="S39" s="122">
        <v>161.38106101058534</v>
      </c>
      <c r="T39" s="122">
        <v>158.57051958861226</v>
      </c>
      <c r="U39" s="122">
        <v>145.19023346629697</v>
      </c>
      <c r="V39" s="122">
        <v>133.44492269787429</v>
      </c>
      <c r="W39" s="122">
        <v>126.48426462175421</v>
      </c>
      <c r="X39" s="122">
        <v>100.62263816342077</v>
      </c>
      <c r="Y39" s="122">
        <v>103.99263497435105</v>
      </c>
      <c r="DA39" s="130" t="s">
        <v>2615</v>
      </c>
    </row>
    <row r="40" spans="1:105" ht="12" customHeight="1" x14ac:dyDescent="0.25">
      <c r="A40" s="97" t="s">
        <v>50</v>
      </c>
      <c r="B40" s="98">
        <v>262.37496640440366</v>
      </c>
      <c r="C40" s="98">
        <v>255.5357412429226</v>
      </c>
      <c r="D40" s="98">
        <v>246.23313296356056</v>
      </c>
      <c r="E40" s="98">
        <v>225.09195282827648</v>
      </c>
      <c r="F40" s="98">
        <v>263.89454109291233</v>
      </c>
      <c r="G40" s="98">
        <v>255.03960090642423</v>
      </c>
      <c r="H40" s="98">
        <v>221.66242118156094</v>
      </c>
      <c r="I40" s="98">
        <v>206.64537182823975</v>
      </c>
      <c r="J40" s="98">
        <v>237.35812773301953</v>
      </c>
      <c r="K40" s="98">
        <v>254.83293493289401</v>
      </c>
      <c r="L40" s="98">
        <v>240.24734217008529</v>
      </c>
      <c r="M40" s="98">
        <v>224.37349229733636</v>
      </c>
      <c r="N40" s="98">
        <v>224.9447801301171</v>
      </c>
      <c r="O40" s="98">
        <v>245.27310135345184</v>
      </c>
      <c r="P40" s="98">
        <v>229.63087907348677</v>
      </c>
      <c r="Q40" s="98">
        <v>242.28696979029164</v>
      </c>
      <c r="R40" s="98">
        <v>231.10853816739333</v>
      </c>
      <c r="S40" s="98">
        <v>216.32119525996811</v>
      </c>
      <c r="T40" s="98">
        <v>209.79061851485307</v>
      </c>
      <c r="U40" s="98">
        <v>191.68572795169277</v>
      </c>
      <c r="V40" s="98">
        <v>187.45902298184711</v>
      </c>
      <c r="W40" s="98">
        <v>181.86417177238613</v>
      </c>
      <c r="X40" s="98">
        <v>146.79187207239434</v>
      </c>
      <c r="Y40" s="98">
        <v>155.27162571730406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338.78628139193347</v>
      </c>
      <c r="C43" s="117">
        <f t="shared" si="14"/>
        <v>342.66949600741896</v>
      </c>
      <c r="D43" s="117">
        <f t="shared" si="14"/>
        <v>368.86794076541446</v>
      </c>
      <c r="E43" s="117">
        <f t="shared" si="14"/>
        <v>382.45187371335834</v>
      </c>
      <c r="F43" s="117">
        <f t="shared" si="14"/>
        <v>428.52100959806262</v>
      </c>
      <c r="G43" s="117">
        <f t="shared" si="14"/>
        <v>428.14579261450524</v>
      </c>
      <c r="H43" s="117">
        <f t="shared" si="14"/>
        <v>408.75546688109398</v>
      </c>
      <c r="I43" s="117">
        <f t="shared" si="14"/>
        <v>396.63986836043438</v>
      </c>
      <c r="J43" s="117">
        <f t="shared" si="14"/>
        <v>425.43352933506219</v>
      </c>
      <c r="K43" s="117">
        <f t="shared" si="14"/>
        <v>445.84172672004104</v>
      </c>
      <c r="L43" s="117">
        <f t="shared" si="14"/>
        <v>451.71039215254899</v>
      </c>
      <c r="M43" s="117">
        <f t="shared" si="14"/>
        <v>445.07574299543091</v>
      </c>
      <c r="N43" s="117">
        <f t="shared" si="14"/>
        <v>470.12938998564022</v>
      </c>
      <c r="O43" s="117">
        <f t="shared" si="14"/>
        <v>490.57761010074296</v>
      </c>
      <c r="P43" s="117">
        <f t="shared" si="14"/>
        <v>476.3216922471338</v>
      </c>
      <c r="Q43" s="117">
        <f t="shared" si="14"/>
        <v>516.13452842935362</v>
      </c>
      <c r="R43" s="117">
        <f t="shared" ref="R43:V43" si="15">R44+R47+R49+R58</f>
        <v>531.11393303498585</v>
      </c>
      <c r="S43" s="117">
        <f t="shared" si="15"/>
        <v>665.87952123932644</v>
      </c>
      <c r="T43" s="117">
        <f t="shared" si="15"/>
        <v>374.4058686165655</v>
      </c>
      <c r="U43" s="117">
        <f t="shared" si="15"/>
        <v>456.07553262978877</v>
      </c>
      <c r="V43" s="117">
        <f t="shared" si="15"/>
        <v>515.51729503799925</v>
      </c>
      <c r="W43" s="117">
        <f t="shared" ref="W43:Y43" si="16">W44+W47+W49+W58</f>
        <v>658.1851968821295</v>
      </c>
      <c r="X43" s="117">
        <f t="shared" si="16"/>
        <v>797.91309732702359</v>
      </c>
      <c r="Y43" s="117">
        <f t="shared" si="16"/>
        <v>709.13704944690312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126.1653826908834</v>
      </c>
      <c r="C44" s="122">
        <f t="shared" si="17"/>
        <v>135.60769636360877</v>
      </c>
      <c r="D44" s="122">
        <f t="shared" si="17"/>
        <v>169.10349518739147</v>
      </c>
      <c r="E44" s="122">
        <f t="shared" si="17"/>
        <v>200.93358198548438</v>
      </c>
      <c r="F44" s="122">
        <f t="shared" si="17"/>
        <v>218.99144279904181</v>
      </c>
      <c r="G44" s="122">
        <f t="shared" si="17"/>
        <v>226.70114784925406</v>
      </c>
      <c r="H44" s="122">
        <f t="shared" si="17"/>
        <v>231.71520332312431</v>
      </c>
      <c r="I44" s="122">
        <f t="shared" si="17"/>
        <v>227.02313973891603</v>
      </c>
      <c r="J44" s="122">
        <f t="shared" si="17"/>
        <v>226.5107384814718</v>
      </c>
      <c r="K44" s="122">
        <f t="shared" si="17"/>
        <v>233.86969844358876</v>
      </c>
      <c r="L44" s="122">
        <f t="shared" si="17"/>
        <v>253.68162919642145</v>
      </c>
      <c r="M44" s="122">
        <f t="shared" si="17"/>
        <v>263.2719843610472</v>
      </c>
      <c r="N44" s="122">
        <f t="shared" si="17"/>
        <v>286.92050768198459</v>
      </c>
      <c r="O44" s="122">
        <f t="shared" si="17"/>
        <v>297.08038196575251</v>
      </c>
      <c r="P44" s="122">
        <f t="shared" si="17"/>
        <v>300.67187916415224</v>
      </c>
      <c r="Q44" s="122">
        <f t="shared" si="17"/>
        <v>336.26193497576969</v>
      </c>
      <c r="R44" s="122">
        <f t="shared" ref="R44:V44" si="18">SUM(R45:R46)</f>
        <v>361.74341410087089</v>
      </c>
      <c r="S44" s="122">
        <f t="shared" si="18"/>
        <v>506.99556818182003</v>
      </c>
      <c r="T44" s="122">
        <f t="shared" si="18"/>
        <v>219.35083854818151</v>
      </c>
      <c r="U44" s="122">
        <f t="shared" si="18"/>
        <v>314.8426666666673</v>
      </c>
      <c r="V44" s="122">
        <f t="shared" si="18"/>
        <v>383.46750000001612</v>
      </c>
      <c r="W44" s="122">
        <f t="shared" ref="W44:Y44" si="19">SUM(W45:W46)</f>
        <v>525.07822784812242</v>
      </c>
      <c r="X44" s="122">
        <f t="shared" si="19"/>
        <v>692.02956521739679</v>
      </c>
      <c r="Y44" s="122">
        <f t="shared" si="19"/>
        <v>596.4146341463412</v>
      </c>
      <c r="DA44" s="130" t="s">
        <v>2619</v>
      </c>
    </row>
    <row r="45" spans="1:105" ht="12" customHeight="1" x14ac:dyDescent="0.25">
      <c r="A45" s="97" t="s">
        <v>211</v>
      </c>
      <c r="B45" s="98">
        <v>126.1653826908834</v>
      </c>
      <c r="C45" s="98">
        <v>135.60769636360877</v>
      </c>
      <c r="D45" s="98">
        <v>169.10349518739147</v>
      </c>
      <c r="E45" s="98">
        <v>200.93358198548438</v>
      </c>
      <c r="F45" s="98">
        <v>218.99144279904181</v>
      </c>
      <c r="G45" s="98">
        <v>226.70114784925406</v>
      </c>
      <c r="H45" s="98">
        <v>231.71520332312431</v>
      </c>
      <c r="I45" s="98">
        <v>227.02313973891603</v>
      </c>
      <c r="J45" s="98">
        <v>226.5107384814718</v>
      </c>
      <c r="K45" s="98">
        <v>233.86969844358876</v>
      </c>
      <c r="L45" s="98">
        <v>253.68162919642145</v>
      </c>
      <c r="M45" s="98">
        <v>263.2719843610472</v>
      </c>
      <c r="N45" s="98">
        <v>286.92050768198459</v>
      </c>
      <c r="O45" s="98">
        <v>297.08038196575251</v>
      </c>
      <c r="P45" s="98">
        <v>300.67187916415224</v>
      </c>
      <c r="Q45" s="98">
        <v>336.26193497576969</v>
      </c>
      <c r="R45" s="98">
        <v>361.74341410087089</v>
      </c>
      <c r="S45" s="98">
        <v>506.99556818182003</v>
      </c>
      <c r="T45" s="98">
        <v>219.35083854818151</v>
      </c>
      <c r="U45" s="98">
        <v>314.8426666666673</v>
      </c>
      <c r="V45" s="98">
        <v>383.46750000001612</v>
      </c>
      <c r="W45" s="98">
        <v>525.07822784812242</v>
      </c>
      <c r="X45" s="98">
        <v>692.02956521739679</v>
      </c>
      <c r="Y45" s="98">
        <v>596.4146341463412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212.62089870105009</v>
      </c>
      <c r="C58" s="122">
        <v>207.06179964381022</v>
      </c>
      <c r="D58" s="122">
        <v>199.76444557802301</v>
      </c>
      <c r="E58" s="122">
        <v>181.51829172787396</v>
      </c>
      <c r="F58" s="122">
        <v>209.52956679902078</v>
      </c>
      <c r="G58" s="122">
        <v>201.44464476525118</v>
      </c>
      <c r="H58" s="122">
        <v>177.04026355796969</v>
      </c>
      <c r="I58" s="122">
        <v>169.61672862151835</v>
      </c>
      <c r="J58" s="122">
        <v>198.92279085359041</v>
      </c>
      <c r="K58" s="122">
        <v>211.97202827645228</v>
      </c>
      <c r="L58" s="122">
        <v>198.02876295612754</v>
      </c>
      <c r="M58" s="122">
        <v>181.80375863438374</v>
      </c>
      <c r="N58" s="122">
        <v>183.20888230365563</v>
      </c>
      <c r="O58" s="122">
        <v>193.49722813499045</v>
      </c>
      <c r="P58" s="122">
        <v>175.64981308298155</v>
      </c>
      <c r="Q58" s="122">
        <v>179.87259345358387</v>
      </c>
      <c r="R58" s="122">
        <v>169.37051893411498</v>
      </c>
      <c r="S58" s="122">
        <v>158.88395305750643</v>
      </c>
      <c r="T58" s="122">
        <v>155.05503006838396</v>
      </c>
      <c r="U58" s="122">
        <v>141.23286596312144</v>
      </c>
      <c r="V58" s="122">
        <v>132.04979503798319</v>
      </c>
      <c r="W58" s="122">
        <v>133.10696903400705</v>
      </c>
      <c r="X58" s="122">
        <v>105.88353210962676</v>
      </c>
      <c r="Y58" s="122">
        <v>112.72241530056191</v>
      </c>
      <c r="DA58" s="130" t="s">
        <v>2633</v>
      </c>
    </row>
    <row r="59" spans="1:105" ht="12" customHeight="1" x14ac:dyDescent="0.25">
      <c r="A59" s="97" t="s">
        <v>50</v>
      </c>
      <c r="B59" s="98">
        <v>262.37496640440366</v>
      </c>
      <c r="C59" s="98">
        <v>255.65949407974995</v>
      </c>
      <c r="D59" s="98">
        <v>246.63621225164329</v>
      </c>
      <c r="E59" s="98">
        <v>225.63229888086323</v>
      </c>
      <c r="F59" s="98">
        <v>264.34639657456592</v>
      </c>
      <c r="G59" s="98">
        <v>255.18008811343586</v>
      </c>
      <c r="H59" s="98">
        <v>221.56626975752775</v>
      </c>
      <c r="I59" s="98">
        <v>206.48686539169879</v>
      </c>
      <c r="J59" s="98">
        <v>237.16494209282982</v>
      </c>
      <c r="K59" s="98">
        <v>254.70356638228182</v>
      </c>
      <c r="L59" s="98">
        <v>240.20722682923997</v>
      </c>
      <c r="M59" s="98">
        <v>224.38842281901418</v>
      </c>
      <c r="N59" s="98">
        <v>225.02426991445964</v>
      </c>
      <c r="O59" s="98">
        <v>245.37841456990526</v>
      </c>
      <c r="P59" s="98">
        <v>229.70353873528248</v>
      </c>
      <c r="Q59" s="98">
        <v>242.29361355852544</v>
      </c>
      <c r="R59" s="98">
        <v>230.90527545904484</v>
      </c>
      <c r="S59" s="98">
        <v>216.14358058451114</v>
      </c>
      <c r="T59" s="98">
        <v>209.62600511783214</v>
      </c>
      <c r="U59" s="98">
        <v>191.94399568813483</v>
      </c>
      <c r="V59" s="98">
        <v>188.12573539657879</v>
      </c>
      <c r="W59" s="98">
        <v>182.87740093367924</v>
      </c>
      <c r="X59" s="98">
        <v>147.59522657705548</v>
      </c>
      <c r="Y59" s="98">
        <v>155.78491103336083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2637</v>
      </c>
    </row>
    <row r="64" spans="1:105" ht="12" customHeight="1" x14ac:dyDescent="0.25">
      <c r="A64" s="97" t="s">
        <v>212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2642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2651</v>
      </c>
    </row>
    <row r="78" spans="1:105" ht="12" customHeight="1" x14ac:dyDescent="0.25">
      <c r="A78" s="97" t="s">
        <v>189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147.41512799131823</v>
      </c>
      <c r="M81" s="117">
        <f t="shared" si="28"/>
        <v>141.72086107625279</v>
      </c>
      <c r="N81" s="117">
        <f t="shared" si="28"/>
        <v>149.3817931869041</v>
      </c>
      <c r="O81" s="117">
        <f t="shared" si="28"/>
        <v>163.70821391292122</v>
      </c>
      <c r="P81" s="117">
        <f t="shared" si="28"/>
        <v>152.8082591366867</v>
      </c>
      <c r="Q81" s="117">
        <f t="shared" si="28"/>
        <v>162.77447792420594</v>
      </c>
      <c r="R81" s="117">
        <f t="shared" ref="R81:V81" si="29">R82+R85+R87+R100</f>
        <v>160.39044063093621</v>
      </c>
      <c r="S81" s="117">
        <f t="shared" si="29"/>
        <v>159.82541324199968</v>
      </c>
      <c r="T81" s="117">
        <f t="shared" si="29"/>
        <v>160.55399601616034</v>
      </c>
      <c r="U81" s="117">
        <f t="shared" si="29"/>
        <v>146.91515371928372</v>
      </c>
      <c r="V81" s="117">
        <f t="shared" si="29"/>
        <v>143.02275274381591</v>
      </c>
      <c r="W81" s="117">
        <f t="shared" ref="W81:Y81" si="30">W82+W85+W87+W100</f>
        <v>140.00592538098002</v>
      </c>
      <c r="X81" s="117">
        <f t="shared" si="30"/>
        <v>113.56704856241419</v>
      </c>
      <c r="Y81" s="117">
        <f t="shared" si="30"/>
        <v>120.02449822816395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147.41512799131823</v>
      </c>
      <c r="M100" s="122">
        <v>141.72086107625279</v>
      </c>
      <c r="N100" s="122">
        <v>149.3817931869041</v>
      </c>
      <c r="O100" s="122">
        <v>163.70821391292122</v>
      </c>
      <c r="P100" s="122">
        <v>152.8082591366867</v>
      </c>
      <c r="Q100" s="122">
        <v>162.77447792420594</v>
      </c>
      <c r="R100" s="122">
        <v>160.39044063093621</v>
      </c>
      <c r="S100" s="122">
        <v>159.82541324199968</v>
      </c>
      <c r="T100" s="122">
        <v>160.55399601616034</v>
      </c>
      <c r="U100" s="122">
        <v>146.91515371928372</v>
      </c>
      <c r="V100" s="122">
        <v>143.02275274381591</v>
      </c>
      <c r="W100" s="122">
        <v>140.00592538098002</v>
      </c>
      <c r="X100" s="122">
        <v>113.56704856241419</v>
      </c>
      <c r="Y100" s="122">
        <v>120.02449822816395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239.63959571233482</v>
      </c>
      <c r="M102" s="98">
        <v>223.94622159670931</v>
      </c>
      <c r="N102" s="98">
        <v>224.71691964129425</v>
      </c>
      <c r="O102" s="98">
        <v>245.22695894362263</v>
      </c>
      <c r="P102" s="98">
        <v>229.60482398135895</v>
      </c>
      <c r="Q102" s="98">
        <v>242.30827915903814</v>
      </c>
      <c r="R102" s="98">
        <v>230.85460428244562</v>
      </c>
      <c r="S102" s="98">
        <v>215.6149245087795</v>
      </c>
      <c r="T102" s="98">
        <v>207.71559393835213</v>
      </c>
      <c r="U102" s="98">
        <v>189.99514511687337</v>
      </c>
      <c r="V102" s="98">
        <v>187.11570476159091</v>
      </c>
      <c r="W102" s="98">
        <v>183.05178711291259</v>
      </c>
      <c r="X102" s="98">
        <v>148.1688141021759</v>
      </c>
      <c r="Y102" s="98">
        <v>157.09732662291907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212.63700256882225</v>
      </c>
      <c r="C143" s="117">
        <f t="shared" si="49"/>
        <v>206.58647441377042</v>
      </c>
      <c r="D143" s="117">
        <f t="shared" si="49"/>
        <v>188.19104771970311</v>
      </c>
      <c r="E143" s="117">
        <f t="shared" si="49"/>
        <v>163.94203251495307</v>
      </c>
      <c r="F143" s="117">
        <f t="shared" si="49"/>
        <v>191.31097540174977</v>
      </c>
      <c r="G143" s="117">
        <f t="shared" si="49"/>
        <v>187.21018042032085</v>
      </c>
      <c r="H143" s="117">
        <f t="shared" si="49"/>
        <v>167.11902942844347</v>
      </c>
      <c r="I143" s="117">
        <f t="shared" si="49"/>
        <v>162.7658875669421</v>
      </c>
      <c r="J143" s="117">
        <f t="shared" si="49"/>
        <v>193.05323574250161</v>
      </c>
      <c r="K143" s="117">
        <f t="shared" si="49"/>
        <v>207.21275214730338</v>
      </c>
      <c r="L143" s="117">
        <f t="shared" si="49"/>
        <v>191.87500409677679</v>
      </c>
      <c r="M143" s="117">
        <f t="shared" si="49"/>
        <v>176.0916097837578</v>
      </c>
      <c r="N143" s="117">
        <f t="shared" si="49"/>
        <v>178.10687830195454</v>
      </c>
      <c r="O143" s="117">
        <f t="shared" si="49"/>
        <v>189.40922646704087</v>
      </c>
      <c r="P143" s="117">
        <f t="shared" si="49"/>
        <v>169.54136733601314</v>
      </c>
      <c r="Q143" s="117">
        <f t="shared" si="49"/>
        <v>175.13587836989566</v>
      </c>
      <c r="R143" s="117">
        <f t="shared" ref="R143:V143" si="50">R144+R146+R148+R157</f>
        <v>167.74371240554686</v>
      </c>
      <c r="S143" s="117">
        <f t="shared" si="50"/>
        <v>162.96748698016148</v>
      </c>
      <c r="T143" s="117">
        <f t="shared" si="50"/>
        <v>158.70368306898203</v>
      </c>
      <c r="U143" s="117">
        <f t="shared" si="50"/>
        <v>144.7049994862372</v>
      </c>
      <c r="V143" s="117">
        <f t="shared" si="50"/>
        <v>137.83007442463983</v>
      </c>
      <c r="W143" s="117">
        <f t="shared" ref="W143:Y143" si="51">W144+W146+W148+W157</f>
        <v>132.52994466384146</v>
      </c>
      <c r="X143" s="117">
        <f t="shared" si="51"/>
        <v>104.26506565821262</v>
      </c>
      <c r="Y143" s="117">
        <f t="shared" si="51"/>
        <v>104.65708384097807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212.63700256882225</v>
      </c>
      <c r="C157" s="122">
        <v>206.58647441377042</v>
      </c>
      <c r="D157" s="122">
        <v>188.19104771970311</v>
      </c>
      <c r="E157" s="122">
        <v>163.94203251495307</v>
      </c>
      <c r="F157" s="122">
        <v>191.31097540174977</v>
      </c>
      <c r="G157" s="122">
        <v>187.21018042032085</v>
      </c>
      <c r="H157" s="122">
        <v>167.11902942844347</v>
      </c>
      <c r="I157" s="122">
        <v>162.7658875669421</v>
      </c>
      <c r="J157" s="122">
        <v>193.05323574250161</v>
      </c>
      <c r="K157" s="122">
        <v>207.21275214730338</v>
      </c>
      <c r="L157" s="122">
        <v>191.87500409677679</v>
      </c>
      <c r="M157" s="122">
        <v>176.0916097837578</v>
      </c>
      <c r="N157" s="122">
        <v>178.10687830195454</v>
      </c>
      <c r="O157" s="122">
        <v>189.40922646704087</v>
      </c>
      <c r="P157" s="122">
        <v>169.54136733601314</v>
      </c>
      <c r="Q157" s="122">
        <v>175.13587836989566</v>
      </c>
      <c r="R157" s="122">
        <v>167.74371240554686</v>
      </c>
      <c r="S157" s="122">
        <v>162.96748698016148</v>
      </c>
      <c r="T157" s="122">
        <v>158.70368306898203</v>
      </c>
      <c r="U157" s="122">
        <v>144.7049994862372</v>
      </c>
      <c r="V157" s="122">
        <v>137.83007442463983</v>
      </c>
      <c r="W157" s="122">
        <v>132.52994466384146</v>
      </c>
      <c r="X157" s="122">
        <v>104.26506565821262</v>
      </c>
      <c r="Y157" s="122">
        <v>104.65708384097807</v>
      </c>
      <c r="DA157" s="130" t="s">
        <v>2727</v>
      </c>
    </row>
    <row r="158" spans="1:105" ht="12" customHeight="1" x14ac:dyDescent="0.25">
      <c r="A158" s="97" t="s">
        <v>50</v>
      </c>
      <c r="B158" s="98">
        <v>262.37496640440372</v>
      </c>
      <c r="C158" s="98">
        <v>255.27944346028829</v>
      </c>
      <c r="D158" s="98">
        <v>245.81790358614137</v>
      </c>
      <c r="E158" s="98">
        <v>224.46113845951211</v>
      </c>
      <c r="F158" s="98">
        <v>263.02328878200262</v>
      </c>
      <c r="G158" s="98">
        <v>254.33288228764974</v>
      </c>
      <c r="H158" s="98">
        <v>221.38109292939265</v>
      </c>
      <c r="I158" s="98">
        <v>206.53319170161879</v>
      </c>
      <c r="J158" s="98">
        <v>237.19888539171322</v>
      </c>
      <c r="K158" s="98">
        <v>254.71477104091096</v>
      </c>
      <c r="L158" s="98">
        <v>240.16687591782716</v>
      </c>
      <c r="M158" s="98">
        <v>224.32064798014034</v>
      </c>
      <c r="N158" s="98">
        <v>224.96295745085186</v>
      </c>
      <c r="O158" s="98">
        <v>245.36175706233851</v>
      </c>
      <c r="P158" s="98">
        <v>229.64706747903062</v>
      </c>
      <c r="Q158" s="98">
        <v>242.19529966576229</v>
      </c>
      <c r="R158" s="98">
        <v>230.70418026798927</v>
      </c>
      <c r="S158" s="98">
        <v>215.5868380764239</v>
      </c>
      <c r="T158" s="98">
        <v>208.32086345016484</v>
      </c>
      <c r="U158" s="98">
        <v>190.2672441317483</v>
      </c>
      <c r="V158" s="98">
        <v>186.87800427278444</v>
      </c>
      <c r="W158" s="98">
        <v>182.31248763731412</v>
      </c>
      <c r="X158" s="98">
        <v>147.2019465242837</v>
      </c>
      <c r="Y158" s="98">
        <v>155.60873456510205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212.65078955877448</v>
      </c>
      <c r="C161" s="117">
        <f t="shared" si="54"/>
        <v>206.77465915281485</v>
      </c>
      <c r="D161" s="117">
        <f t="shared" si="54"/>
        <v>189.73277898985287</v>
      </c>
      <c r="E161" s="117">
        <f t="shared" si="54"/>
        <v>167.1163776428468</v>
      </c>
      <c r="F161" s="117">
        <f t="shared" si="54"/>
        <v>193.90784976430274</v>
      </c>
      <c r="G161" s="117">
        <f t="shared" si="54"/>
        <v>188.9278656991583</v>
      </c>
      <c r="H161" s="117">
        <f t="shared" si="54"/>
        <v>168.49783361777241</v>
      </c>
      <c r="I161" s="117">
        <f t="shared" si="54"/>
        <v>162.43274559844536</v>
      </c>
      <c r="J161" s="117">
        <f t="shared" si="54"/>
        <v>191.87226951356908</v>
      </c>
      <c r="K161" s="117">
        <f t="shared" si="54"/>
        <v>207.71095291900298</v>
      </c>
      <c r="L161" s="117">
        <f t="shared" si="54"/>
        <v>196.13167239097999</v>
      </c>
      <c r="M161" s="117">
        <f t="shared" si="54"/>
        <v>182.77600112861606</v>
      </c>
      <c r="N161" s="117">
        <f t="shared" si="54"/>
        <v>184.41134589627347</v>
      </c>
      <c r="O161" s="117">
        <f t="shared" si="54"/>
        <v>194.64068880085603</v>
      </c>
      <c r="P161" s="117">
        <f t="shared" si="54"/>
        <v>172.80707976452535</v>
      </c>
      <c r="Q161" s="117">
        <f t="shared" si="54"/>
        <v>175.6811305142509</v>
      </c>
      <c r="R161" s="117">
        <f t="shared" ref="R161:V161" si="55">R162+R164+R166+R175</f>
        <v>170.74050035192289</v>
      </c>
      <c r="S161" s="117">
        <f t="shared" si="55"/>
        <v>171.65778964726587</v>
      </c>
      <c r="T161" s="117">
        <f t="shared" si="55"/>
        <v>164.65144228936788</v>
      </c>
      <c r="U161" s="117">
        <f t="shared" si="55"/>
        <v>149.91594899238595</v>
      </c>
      <c r="V161" s="117">
        <f t="shared" si="55"/>
        <v>142.32859229219346</v>
      </c>
      <c r="W161" s="117">
        <f t="shared" ref="W161:Y161" si="56">W162+W164+W166+W175</f>
        <v>134.06900385677605</v>
      </c>
      <c r="X161" s="117">
        <f t="shared" si="56"/>
        <v>104.88119791670101</v>
      </c>
      <c r="Y161" s="117">
        <f t="shared" si="56"/>
        <v>102.08273654705999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212.65078955877448</v>
      </c>
      <c r="C175" s="122">
        <v>206.77465915281485</v>
      </c>
      <c r="D175" s="122">
        <v>189.73277898985287</v>
      </c>
      <c r="E175" s="122">
        <v>167.1163776428468</v>
      </c>
      <c r="F175" s="122">
        <v>193.90784976430274</v>
      </c>
      <c r="G175" s="122">
        <v>188.9278656991583</v>
      </c>
      <c r="H175" s="122">
        <v>168.49783361777241</v>
      </c>
      <c r="I175" s="122">
        <v>162.43274559844536</v>
      </c>
      <c r="J175" s="122">
        <v>191.87226951356908</v>
      </c>
      <c r="K175" s="122">
        <v>207.71095291900298</v>
      </c>
      <c r="L175" s="122">
        <v>196.13167239097999</v>
      </c>
      <c r="M175" s="122">
        <v>182.77600112861606</v>
      </c>
      <c r="N175" s="122">
        <v>184.41134589627347</v>
      </c>
      <c r="O175" s="122">
        <v>194.64068880085603</v>
      </c>
      <c r="P175" s="122">
        <v>172.80707976452535</v>
      </c>
      <c r="Q175" s="122">
        <v>175.6811305142509</v>
      </c>
      <c r="R175" s="122">
        <v>170.74050035192289</v>
      </c>
      <c r="S175" s="122">
        <v>171.65778964726587</v>
      </c>
      <c r="T175" s="122">
        <v>164.65144228936788</v>
      </c>
      <c r="U175" s="122">
        <v>149.91594899238595</v>
      </c>
      <c r="V175" s="122">
        <v>142.32859229219346</v>
      </c>
      <c r="W175" s="122">
        <v>134.06900385677605</v>
      </c>
      <c r="X175" s="122">
        <v>104.88119791670101</v>
      </c>
      <c r="Y175" s="122">
        <v>102.08273654705999</v>
      </c>
      <c r="DA175" s="130" t="s">
        <v>2744</v>
      </c>
    </row>
    <row r="176" spans="1:105" ht="12" customHeight="1" x14ac:dyDescent="0.25">
      <c r="A176" s="97" t="s">
        <v>50</v>
      </c>
      <c r="B176" s="98">
        <v>262.37496640440366</v>
      </c>
      <c r="C176" s="98">
        <v>255.41985681389164</v>
      </c>
      <c r="D176" s="98">
        <v>245.9962449347035</v>
      </c>
      <c r="E176" s="98">
        <v>224.72583204511724</v>
      </c>
      <c r="F176" s="98">
        <v>263.26628922901853</v>
      </c>
      <c r="G176" s="98">
        <v>254.46734380311653</v>
      </c>
      <c r="H176" s="98">
        <v>221.39848703808235</v>
      </c>
      <c r="I176" s="98">
        <v>206.54062644462888</v>
      </c>
      <c r="J176" s="98">
        <v>237.22649736504337</v>
      </c>
      <c r="K176" s="98">
        <v>254.80160896383234</v>
      </c>
      <c r="L176" s="98">
        <v>240.27322882933922</v>
      </c>
      <c r="M176" s="98">
        <v>224.45767053534769</v>
      </c>
      <c r="N176" s="98">
        <v>225.1160992682309</v>
      </c>
      <c r="O176" s="98">
        <v>245.46623866397954</v>
      </c>
      <c r="P176" s="98">
        <v>229.7043335971351</v>
      </c>
      <c r="Q176" s="98">
        <v>242.11147452339583</v>
      </c>
      <c r="R176" s="98">
        <v>230.2044017445568</v>
      </c>
      <c r="S176" s="98">
        <v>214.66368337015777</v>
      </c>
      <c r="T176" s="98">
        <v>207.5292811105534</v>
      </c>
      <c r="U176" s="98">
        <v>190.02154620514546</v>
      </c>
      <c r="V176" s="98">
        <v>186.84196504291785</v>
      </c>
      <c r="W176" s="98">
        <v>182.19514441257641</v>
      </c>
      <c r="X176" s="98">
        <v>147.22700579531733</v>
      </c>
      <c r="Y176" s="98">
        <v>155.51878439973606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32.776431179917672</v>
      </c>
      <c r="C24" s="118">
        <f t="shared" si="7"/>
        <v>30.572155562086866</v>
      </c>
      <c r="D24" s="118">
        <f t="shared" si="7"/>
        <v>34.887240512554754</v>
      </c>
      <c r="E24" s="118">
        <f t="shared" si="7"/>
        <v>37.593916156680343</v>
      </c>
      <c r="F24" s="118">
        <f t="shared" si="7"/>
        <v>38.216837606668008</v>
      </c>
      <c r="G24" s="118">
        <f t="shared" si="7"/>
        <v>38.620053364488044</v>
      </c>
      <c r="H24" s="118">
        <f t="shared" si="7"/>
        <v>39.319973147192819</v>
      </c>
      <c r="I24" s="118">
        <f t="shared" si="7"/>
        <v>37.35633385924686</v>
      </c>
      <c r="J24" s="118">
        <f t="shared" si="7"/>
        <v>36.642000372506075</v>
      </c>
      <c r="K24" s="118">
        <f t="shared" si="7"/>
        <v>32.088426930833009</v>
      </c>
      <c r="L24" s="118">
        <f t="shared" si="7"/>
        <v>34.445145348541608</v>
      </c>
      <c r="M24" s="118">
        <f t="shared" si="7"/>
        <v>33.519824920069482</v>
      </c>
      <c r="N24" s="118">
        <f t="shared" si="7"/>
        <v>34.741532412706583</v>
      </c>
      <c r="O24" s="118">
        <f t="shared" si="7"/>
        <v>36.13356851449764</v>
      </c>
      <c r="P24" s="118">
        <f t="shared" si="7"/>
        <v>34.916987713365216</v>
      </c>
      <c r="Q24" s="118">
        <f t="shared" si="7"/>
        <v>40.214925213790075</v>
      </c>
      <c r="R24" s="118">
        <f t="shared" ref="R24:V24" si="8">R25+R28+R30+R39</f>
        <v>35.697761470420851</v>
      </c>
      <c r="S24" s="118">
        <f t="shared" si="8"/>
        <v>46.167486009104096</v>
      </c>
      <c r="T24" s="118">
        <f t="shared" si="8"/>
        <v>33.386556843738163</v>
      </c>
      <c r="U24" s="118">
        <f t="shared" si="8"/>
        <v>41.995168440194611</v>
      </c>
      <c r="V24" s="118">
        <f t="shared" si="8"/>
        <v>45.41964747576489</v>
      </c>
      <c r="W24" s="118">
        <f t="shared" ref="W24:Y24" si="9">W25+W28+W30+W39</f>
        <v>36.779884990714862</v>
      </c>
      <c r="X24" s="118">
        <f t="shared" si="9"/>
        <v>49.001400182360356</v>
      </c>
      <c r="Y24" s="118">
        <f t="shared" si="9"/>
        <v>38.026905517413404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5.22997009520176</v>
      </c>
      <c r="C25" s="123">
        <f t="shared" si="10"/>
        <v>5.5999452904762679</v>
      </c>
      <c r="D25" s="123">
        <f t="shared" si="10"/>
        <v>7.9222225765846312</v>
      </c>
      <c r="E25" s="123">
        <f t="shared" si="10"/>
        <v>10.085313672246599</v>
      </c>
      <c r="F25" s="123">
        <f t="shared" si="10"/>
        <v>8.7570134213444533</v>
      </c>
      <c r="G25" s="123">
        <f t="shared" si="10"/>
        <v>9.308823246656841</v>
      </c>
      <c r="H25" s="123">
        <f t="shared" si="10"/>
        <v>10.305756263995539</v>
      </c>
      <c r="I25" s="123">
        <f t="shared" si="10"/>
        <v>9.5984123864124324</v>
      </c>
      <c r="J25" s="123">
        <f t="shared" si="10"/>
        <v>8.9786319699362629</v>
      </c>
      <c r="K25" s="123">
        <f t="shared" si="10"/>
        <v>9.7815078686986325</v>
      </c>
      <c r="L25" s="123">
        <f t="shared" si="10"/>
        <v>9.9052283727103525</v>
      </c>
      <c r="M25" s="123">
        <f t="shared" si="10"/>
        <v>9.3803126171514943</v>
      </c>
      <c r="N25" s="123">
        <f t="shared" si="10"/>
        <v>11.755086464843822</v>
      </c>
      <c r="O25" s="123">
        <f t="shared" si="10"/>
        <v>12.011369352534887</v>
      </c>
      <c r="P25" s="123">
        <f t="shared" si="10"/>
        <v>11.13418395419718</v>
      </c>
      <c r="Q25" s="123">
        <f t="shared" si="10"/>
        <v>15.454314075981118</v>
      </c>
      <c r="R25" s="123">
        <f t="shared" ref="R25:V25" si="11">SUM(R26:R27)</f>
        <v>10.87421710554435</v>
      </c>
      <c r="S25" s="123">
        <f t="shared" si="11"/>
        <v>21.229219378036017</v>
      </c>
      <c r="T25" s="123">
        <f t="shared" si="11"/>
        <v>5.986717861733597</v>
      </c>
      <c r="U25" s="123">
        <f t="shared" si="11"/>
        <v>15.69871056220156</v>
      </c>
      <c r="V25" s="123">
        <f t="shared" si="11"/>
        <v>22.105349104450575</v>
      </c>
      <c r="W25" s="123">
        <f t="shared" ref="W25:Y25" si="12">SUM(W26:W27)</f>
        <v>16.928338018082297</v>
      </c>
      <c r="X25" s="123">
        <f t="shared" si="12"/>
        <v>29.015577741028338</v>
      </c>
      <c r="Y25" s="123">
        <f t="shared" si="12"/>
        <v>19.537451101803228</v>
      </c>
      <c r="DA25" s="130" t="s">
        <v>2769</v>
      </c>
    </row>
    <row r="26" spans="1:105" ht="12" customHeight="1" x14ac:dyDescent="0.25">
      <c r="A26" s="97" t="s">
        <v>74</v>
      </c>
      <c r="B26" s="99">
        <v>5.1854303942581348</v>
      </c>
      <c r="C26" s="99">
        <v>5.5566784309616652</v>
      </c>
      <c r="D26" s="99">
        <v>7.8527806365005475</v>
      </c>
      <c r="E26" s="99">
        <v>10.010615400938272</v>
      </c>
      <c r="F26" s="99">
        <v>8.6758472745962045</v>
      </c>
      <c r="G26" s="99">
        <v>9.2226463807788974</v>
      </c>
      <c r="H26" s="99">
        <v>10.216681222793413</v>
      </c>
      <c r="I26" s="99">
        <v>9.5174284082740961</v>
      </c>
      <c r="J26" s="99">
        <v>8.8994545375630523</v>
      </c>
      <c r="K26" s="99">
        <v>9.6945659883653086</v>
      </c>
      <c r="L26" s="99">
        <v>9.8101287387546297</v>
      </c>
      <c r="M26" s="99">
        <v>9.2896655869425544</v>
      </c>
      <c r="N26" s="99">
        <v>11.666157336030313</v>
      </c>
      <c r="O26" s="99">
        <v>11.894089706748188</v>
      </c>
      <c r="P26" s="99">
        <v>11.027036678246429</v>
      </c>
      <c r="Q26" s="99">
        <v>15.30212771788695</v>
      </c>
      <c r="R26" s="99">
        <v>10.767079720173832</v>
      </c>
      <c r="S26" s="99">
        <v>21.019604369865672</v>
      </c>
      <c r="T26" s="99">
        <v>5.8592271844633315</v>
      </c>
      <c r="U26" s="99">
        <v>15.454280781789642</v>
      </c>
      <c r="V26" s="99">
        <v>21.831391056393279</v>
      </c>
      <c r="W26" s="99">
        <v>16.707155117721015</v>
      </c>
      <c r="X26" s="99">
        <v>28.727800600089502</v>
      </c>
      <c r="Y26" s="99">
        <v>19.342510604381225</v>
      </c>
      <c r="DA26" s="63" t="s">
        <v>2770</v>
      </c>
    </row>
    <row r="27" spans="1:105" ht="12" customHeight="1" x14ac:dyDescent="0.25">
      <c r="A27" s="97" t="s">
        <v>53</v>
      </c>
      <c r="B27" s="99">
        <v>4.4539700943624985E-2</v>
      </c>
      <c r="C27" s="99">
        <v>4.3266859514602331E-2</v>
      </c>
      <c r="D27" s="99">
        <v>6.9441940084083872E-2</v>
      </c>
      <c r="E27" s="99">
        <v>7.4698271308326056E-2</v>
      </c>
      <c r="F27" s="99">
        <v>8.1166146748249318E-2</v>
      </c>
      <c r="G27" s="99">
        <v>8.617686587794289E-2</v>
      </c>
      <c r="H27" s="99">
        <v>8.9075041202126309E-2</v>
      </c>
      <c r="I27" s="99">
        <v>8.0983978138336826E-2</v>
      </c>
      <c r="J27" s="99">
        <v>7.917743237321051E-2</v>
      </c>
      <c r="K27" s="99">
        <v>8.6941880333323604E-2</v>
      </c>
      <c r="L27" s="99">
        <v>9.5099633955723462E-2</v>
      </c>
      <c r="M27" s="99">
        <v>9.0647030208939369E-2</v>
      </c>
      <c r="N27" s="99">
        <v>8.8929128813509895E-2</v>
      </c>
      <c r="O27" s="99">
        <v>0.11727964578669793</v>
      </c>
      <c r="P27" s="99">
        <v>0.10714727595075137</v>
      </c>
      <c r="Q27" s="99">
        <v>0.15218635809416789</v>
      </c>
      <c r="R27" s="99">
        <v>0.10713738537051697</v>
      </c>
      <c r="S27" s="99">
        <v>0.20961500817034398</v>
      </c>
      <c r="T27" s="99">
        <v>0.12749067727026581</v>
      </c>
      <c r="U27" s="99">
        <v>0.24442978041191807</v>
      </c>
      <c r="V27" s="99">
        <v>0.27395804805729657</v>
      </c>
      <c r="W27" s="99">
        <v>0.22118290036128055</v>
      </c>
      <c r="X27" s="99">
        <v>0.28777714093883716</v>
      </c>
      <c r="Y27" s="99">
        <v>0.19494049742200187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2.237316167255186</v>
      </c>
      <c r="C28" s="123">
        <f t="shared" si="13"/>
        <v>3.0311825169258837</v>
      </c>
      <c r="D28" s="123">
        <f t="shared" si="13"/>
        <v>2.6095931601443989</v>
      </c>
      <c r="E28" s="123">
        <f t="shared" si="13"/>
        <v>4.2955789457141673</v>
      </c>
      <c r="F28" s="123">
        <f t="shared" si="13"/>
        <v>2.3780085035333971</v>
      </c>
      <c r="G28" s="123">
        <f t="shared" si="13"/>
        <v>2.3263940268473431</v>
      </c>
      <c r="H28" s="123">
        <f t="shared" si="13"/>
        <v>3.0144534498257465</v>
      </c>
      <c r="I28" s="123">
        <f t="shared" si="13"/>
        <v>2.9423619023061649</v>
      </c>
      <c r="J28" s="123">
        <f t="shared" si="13"/>
        <v>2.251472063090973</v>
      </c>
      <c r="K28" s="123">
        <f t="shared" si="13"/>
        <v>1.8501807950938036</v>
      </c>
      <c r="L28" s="123">
        <f t="shared" si="13"/>
        <v>1.5781613917462063</v>
      </c>
      <c r="M28" s="123">
        <f t="shared" si="13"/>
        <v>2.0319483902903537</v>
      </c>
      <c r="N28" s="123">
        <f t="shared" si="13"/>
        <v>3.8852579780613841</v>
      </c>
      <c r="O28" s="123">
        <f t="shared" si="13"/>
        <v>2.9763040303926562</v>
      </c>
      <c r="P28" s="123">
        <f t="shared" si="13"/>
        <v>3.5599484486496147</v>
      </c>
      <c r="Q28" s="123">
        <f t="shared" si="13"/>
        <v>3.4795915049094757</v>
      </c>
      <c r="R28" s="123">
        <f t="shared" si="13"/>
        <v>3.7202515093380359</v>
      </c>
      <c r="S28" s="123">
        <f t="shared" si="13"/>
        <v>5.1199794959629807</v>
      </c>
      <c r="T28" s="123">
        <f t="shared" si="13"/>
        <v>4.6950985099354483</v>
      </c>
      <c r="U28" s="123">
        <f t="shared" si="13"/>
        <v>4.2186180664508264</v>
      </c>
      <c r="V28" s="123">
        <f t="shared" si="13"/>
        <v>2.9100321246652934</v>
      </c>
      <c r="W28" s="123">
        <f t="shared" si="13"/>
        <v>1.9889182797511331</v>
      </c>
      <c r="X28" s="123">
        <f t="shared" si="13"/>
        <v>1.1605321048705715</v>
      </c>
      <c r="Y28" s="123">
        <f t="shared" si="13"/>
        <v>1.111755837480523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2.237316167255186</v>
      </c>
      <c r="C29" s="99">
        <f>RES_hhdet_fech!C29/RES_summary!C$19</f>
        <v>3.0311825169258837</v>
      </c>
      <c r="D29" s="99">
        <f>RES_hhdet_fech!D29/RES_summary!D$19</f>
        <v>2.6095931601443989</v>
      </c>
      <c r="E29" s="99">
        <f>RES_hhdet_fech!E29/RES_summary!E$19</f>
        <v>4.2955789457141673</v>
      </c>
      <c r="F29" s="99">
        <f>RES_hhdet_fech!F29/RES_summary!F$19</f>
        <v>2.3780085035333971</v>
      </c>
      <c r="G29" s="99">
        <f>RES_hhdet_fech!G29/RES_summary!G$19</f>
        <v>2.3263940268473431</v>
      </c>
      <c r="H29" s="99">
        <f>RES_hhdet_fech!H29/RES_summary!H$19</f>
        <v>3.0144534498257465</v>
      </c>
      <c r="I29" s="99">
        <f>RES_hhdet_fech!I29/RES_summary!I$19</f>
        <v>2.9423619023061649</v>
      </c>
      <c r="J29" s="99">
        <f>RES_hhdet_fech!J29/RES_summary!J$19</f>
        <v>2.251472063090973</v>
      </c>
      <c r="K29" s="99">
        <f>RES_hhdet_fech!K29/RES_summary!K$19</f>
        <v>1.8501807950938036</v>
      </c>
      <c r="L29" s="99">
        <f>RES_hhdet_fech!L29/RES_summary!L$19</f>
        <v>1.5781613917462063</v>
      </c>
      <c r="M29" s="99">
        <f>RES_hhdet_fech!M29/RES_summary!M$19</f>
        <v>2.0319483902903537</v>
      </c>
      <c r="N29" s="99">
        <f>RES_hhdet_fech!N29/RES_summary!N$19</f>
        <v>3.8852579780613841</v>
      </c>
      <c r="O29" s="99">
        <f>RES_hhdet_fech!O29/RES_summary!O$19</f>
        <v>2.9763040303926562</v>
      </c>
      <c r="P29" s="99">
        <f>RES_hhdet_fech!P29/RES_summary!P$19</f>
        <v>3.5599484486496147</v>
      </c>
      <c r="Q29" s="99">
        <f>RES_hhdet_fech!Q29/RES_summary!Q$19</f>
        <v>3.4795915049094757</v>
      </c>
      <c r="R29" s="99">
        <f>RES_hhdet_fech!R29/RES_summary!R$19</f>
        <v>3.7202515093380359</v>
      </c>
      <c r="S29" s="99">
        <f>RES_hhdet_fech!S29/RES_summary!S$19</f>
        <v>5.1199794959629807</v>
      </c>
      <c r="T29" s="99">
        <f>RES_hhdet_fech!T29/RES_summary!T$19</f>
        <v>4.6950985099354483</v>
      </c>
      <c r="U29" s="99">
        <f>RES_hhdet_fech!U29/RES_summary!U$19</f>
        <v>4.2186180664508264</v>
      </c>
      <c r="V29" s="99">
        <f>RES_hhdet_fech!V29/RES_summary!V$19</f>
        <v>2.9100321246652934</v>
      </c>
      <c r="W29" s="99">
        <f>RES_hhdet_fech!W29/RES_summary!W$19</f>
        <v>1.9889182797511331</v>
      </c>
      <c r="X29" s="99">
        <f>RES_hhdet_fech!X29/RES_summary!X$19</f>
        <v>1.1605321048705715</v>
      </c>
      <c r="Y29" s="99">
        <f>RES_hhdet_fech!Y29/RES_summary!Y$19</f>
        <v>1.111755837480523</v>
      </c>
      <c r="DA29" s="63" t="s">
        <v>2773</v>
      </c>
    </row>
    <row r="30" spans="1:105" ht="12" customHeight="1" x14ac:dyDescent="0.25">
      <c r="A30" s="121" t="s">
        <v>55</v>
      </c>
      <c r="B30" s="123">
        <v>14.249162771295131</v>
      </c>
      <c r="C30" s="123">
        <v>11.84231604179241</v>
      </c>
      <c r="D30" s="123">
        <v>14.261365838029796</v>
      </c>
      <c r="E30" s="123">
        <v>13.800098615986229</v>
      </c>
      <c r="F30" s="123">
        <v>16.487594975544532</v>
      </c>
      <c r="G30" s="123">
        <v>16.754124019513931</v>
      </c>
      <c r="H30" s="123">
        <v>16.963286499844298</v>
      </c>
      <c r="I30" s="123">
        <v>16.463332161750472</v>
      </c>
      <c r="J30" s="123">
        <v>16.141164085766778</v>
      </c>
      <c r="K30" s="123">
        <v>10.733074258637977</v>
      </c>
      <c r="L30" s="123">
        <v>13.178109315467223</v>
      </c>
      <c r="M30" s="123">
        <v>12.932750554034769</v>
      </c>
      <c r="N30" s="123">
        <v>10.665802309329123</v>
      </c>
      <c r="O30" s="123">
        <v>11.646966444794439</v>
      </c>
      <c r="P30" s="123">
        <v>11.417903226705322</v>
      </c>
      <c r="Q30" s="123">
        <v>11.963555388554752</v>
      </c>
      <c r="R30" s="123">
        <v>11.560535998540185</v>
      </c>
      <c r="S30" s="123">
        <v>12.283559392132659</v>
      </c>
      <c r="T30" s="123">
        <v>14.95619733733712</v>
      </c>
      <c r="U30" s="123">
        <v>14.890506445527913</v>
      </c>
      <c r="V30" s="123">
        <v>13.707083259201273</v>
      </c>
      <c r="W30" s="123">
        <v>11.6430815883083</v>
      </c>
      <c r="X30" s="123">
        <v>13.38842477711281</v>
      </c>
      <c r="Y30" s="123">
        <v>11.983973777440474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14.249162771295131</v>
      </c>
      <c r="C35" s="102">
        <v>11.84231604179241</v>
      </c>
      <c r="D35" s="102">
        <v>14.414269386639834</v>
      </c>
      <c r="E35" s="102">
        <v>13.99454246443257</v>
      </c>
      <c r="F35" s="102">
        <v>16.755325510895439</v>
      </c>
      <c r="G35" s="102">
        <v>17.10715022801314</v>
      </c>
      <c r="H35" s="102">
        <v>17.412937856856399</v>
      </c>
      <c r="I35" s="102">
        <v>16.983892959697421</v>
      </c>
      <c r="J35" s="102">
        <v>16.698716851661665</v>
      </c>
      <c r="K35" s="102">
        <v>11.297768488548279</v>
      </c>
      <c r="L35" s="102">
        <v>15.007422563323546</v>
      </c>
      <c r="M35" s="102">
        <v>14.943131885957335</v>
      </c>
      <c r="N35" s="102">
        <v>12.890982107176569</v>
      </c>
      <c r="O35" s="102">
        <v>13.844354762897552</v>
      </c>
      <c r="P35" s="102">
        <v>13.622883876845052</v>
      </c>
      <c r="Q35" s="102">
        <v>14.105376057162522</v>
      </c>
      <c r="R35" s="102">
        <v>13.586095744958183</v>
      </c>
      <c r="S35" s="102">
        <v>14.094052899808377</v>
      </c>
      <c r="T35" s="102">
        <v>16.615961009181419</v>
      </c>
      <c r="U35" s="102">
        <v>16.354991152599844</v>
      </c>
      <c r="V35" s="102">
        <v>14.884352836619613</v>
      </c>
      <c r="W35" s="102">
        <v>12.331984285858884</v>
      </c>
      <c r="X35" s="102">
        <v>13.968627713944164</v>
      </c>
      <c r="Y35" s="102">
        <v>12.495636872575799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8.6729309102407335</v>
      </c>
      <c r="E36" s="105">
        <v>8.4487210793270773</v>
      </c>
      <c r="F36" s="105">
        <v>10.155976616472897</v>
      </c>
      <c r="G36" s="105">
        <v>10.43397282325493</v>
      </c>
      <c r="H36" s="105">
        <v>10.709266541277819</v>
      </c>
      <c r="I36" s="105">
        <v>10.484251194090302</v>
      </c>
      <c r="J36" s="105">
        <v>10.324774734924127</v>
      </c>
      <c r="K36" s="105">
        <v>8.3749013645049697</v>
      </c>
      <c r="L36" s="105">
        <v>8.8228647317659288</v>
      </c>
      <c r="M36" s="105">
        <v>9.2915242784304777</v>
      </c>
      <c r="N36" s="105">
        <v>7.6027470744333163</v>
      </c>
      <c r="O36" s="105">
        <v>8.5974077346940376</v>
      </c>
      <c r="P36" s="105">
        <v>8.3217694713158465</v>
      </c>
      <c r="Q36" s="105">
        <v>8.8025472514433361</v>
      </c>
      <c r="R36" s="105">
        <v>8.4310951506773648</v>
      </c>
      <c r="S36" s="105">
        <v>9.0221995577945542</v>
      </c>
      <c r="T36" s="105">
        <v>11.479116307783896</v>
      </c>
      <c r="U36" s="105">
        <v>11.324432191872205</v>
      </c>
      <c r="V36" s="105">
        <v>10.204118699895707</v>
      </c>
      <c r="W36" s="105">
        <v>8.9221714806456074</v>
      </c>
      <c r="X36" s="105">
        <v>11.227793052829469</v>
      </c>
      <c r="Y36" s="105">
        <v>9.9116944353705705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2.4595658997821839</v>
      </c>
      <c r="E37" s="99">
        <v>2.3830642435050189</v>
      </c>
      <c r="F37" s="99">
        <v>2.847554075216649</v>
      </c>
      <c r="G37" s="99">
        <v>2.9146167690981613</v>
      </c>
      <c r="H37" s="99">
        <v>2.9731788668102941</v>
      </c>
      <c r="I37" s="99">
        <v>2.8831263360993371</v>
      </c>
      <c r="J37" s="99">
        <v>2.8400094076860447</v>
      </c>
      <c r="K37" s="99">
        <v>4.9955133293723772</v>
      </c>
      <c r="L37" s="99">
        <v>1.4790020707293479</v>
      </c>
      <c r="M37" s="99">
        <v>2.520807227809978</v>
      </c>
      <c r="N37" s="99">
        <v>1.0635595338236945</v>
      </c>
      <c r="O37" s="99">
        <v>1.7730593853854719</v>
      </c>
      <c r="P37" s="99">
        <v>1.3507558377814926</v>
      </c>
      <c r="Q37" s="99">
        <v>1.6600354272168472</v>
      </c>
      <c r="R37" s="99">
        <v>1.3314825717719005</v>
      </c>
      <c r="S37" s="99">
        <v>1.8096111000473536</v>
      </c>
      <c r="T37" s="99">
        <v>4.0893328932203206</v>
      </c>
      <c r="U37" s="99">
        <v>3.5725663101661103</v>
      </c>
      <c r="V37" s="99">
        <v>2.1526466621250391</v>
      </c>
      <c r="W37" s="99">
        <v>2.1717639973628562</v>
      </c>
      <c r="X37" s="99">
        <v>5.4611554590579159</v>
      </c>
      <c r="Y37" s="99">
        <v>4.3925155649227214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6.2133650104585483</v>
      </c>
      <c r="E38" s="99">
        <v>6.0656568358220602</v>
      </c>
      <c r="F38" s="99">
        <v>7.3084225412562489</v>
      </c>
      <c r="G38" s="99">
        <v>7.519356054156769</v>
      </c>
      <c r="H38" s="99">
        <v>7.7360876744675249</v>
      </c>
      <c r="I38" s="99">
        <v>7.6011248579909614</v>
      </c>
      <c r="J38" s="99">
        <v>7.4847653272380823</v>
      </c>
      <c r="K38" s="99">
        <v>3.3793880351325916</v>
      </c>
      <c r="L38" s="99">
        <v>7.3438626610365807</v>
      </c>
      <c r="M38" s="99">
        <v>6.7707170506204983</v>
      </c>
      <c r="N38" s="99">
        <v>6.5391875406096229</v>
      </c>
      <c r="O38" s="99">
        <v>6.8243483493085648</v>
      </c>
      <c r="P38" s="99">
        <v>6.9710136335343531</v>
      </c>
      <c r="Q38" s="99">
        <v>7.1425118242264896</v>
      </c>
      <c r="R38" s="99">
        <v>7.0996125789054609</v>
      </c>
      <c r="S38" s="99">
        <v>7.2125884577471995</v>
      </c>
      <c r="T38" s="99">
        <v>7.389783414563575</v>
      </c>
      <c r="U38" s="99">
        <v>7.7518658817060953</v>
      </c>
      <c r="V38" s="99">
        <v>8.0514720377706688</v>
      </c>
      <c r="W38" s="99">
        <v>6.7504074832827516</v>
      </c>
      <c r="X38" s="99">
        <v>5.7666375937715522</v>
      </c>
      <c r="Y38" s="99">
        <v>5.5191788704478482</v>
      </c>
      <c r="DA38" s="63" t="s">
        <v>2782</v>
      </c>
    </row>
    <row r="39" spans="1:105" ht="12" customHeight="1" x14ac:dyDescent="0.25">
      <c r="A39" s="121" t="s">
        <v>54</v>
      </c>
      <c r="B39" s="123">
        <v>11.059982146165593</v>
      </c>
      <c r="C39" s="123">
        <v>10.098711712892307</v>
      </c>
      <c r="D39" s="123">
        <v>10.094058937795928</v>
      </c>
      <c r="E39" s="123">
        <v>9.412924922733346</v>
      </c>
      <c r="F39" s="123">
        <v>10.594220706245629</v>
      </c>
      <c r="G39" s="123">
        <v>10.230712071469927</v>
      </c>
      <c r="H39" s="123">
        <v>9.0364769335272364</v>
      </c>
      <c r="I39" s="123">
        <v>8.3522274087777912</v>
      </c>
      <c r="J39" s="123">
        <v>9.2707322537120653</v>
      </c>
      <c r="K39" s="123">
        <v>9.72366400840259</v>
      </c>
      <c r="L39" s="123">
        <v>9.7836462686178258</v>
      </c>
      <c r="M39" s="123">
        <v>9.1748133585928606</v>
      </c>
      <c r="N39" s="123">
        <v>8.4353856604722548</v>
      </c>
      <c r="O39" s="123">
        <v>9.4989286867756597</v>
      </c>
      <c r="P39" s="123">
        <v>8.804952083813097</v>
      </c>
      <c r="Q39" s="123">
        <v>9.3174642443447269</v>
      </c>
      <c r="R39" s="123">
        <v>9.5427568569982828</v>
      </c>
      <c r="S39" s="123">
        <v>7.5347277429724322</v>
      </c>
      <c r="T39" s="123">
        <v>7.7485431347319924</v>
      </c>
      <c r="U39" s="123">
        <v>7.1873333660143119</v>
      </c>
      <c r="V39" s="123">
        <v>6.69718298744775</v>
      </c>
      <c r="W39" s="123">
        <v>6.2195471045731336</v>
      </c>
      <c r="X39" s="123">
        <v>5.436865559348635</v>
      </c>
      <c r="Y39" s="123">
        <v>5.3937248006891787</v>
      </c>
      <c r="DA39" s="130" t="s">
        <v>2783</v>
      </c>
    </row>
    <row r="40" spans="1:105" ht="12" customHeight="1" x14ac:dyDescent="0.25">
      <c r="A40" s="97" t="s">
        <v>50</v>
      </c>
      <c r="B40" s="99">
        <v>11.301323427466638</v>
      </c>
      <c r="C40" s="99">
        <v>10.981002349122866</v>
      </c>
      <c r="D40" s="99">
        <v>10.553749839638801</v>
      </c>
      <c r="E40" s="99">
        <v>9.6220832061186936</v>
      </c>
      <c r="F40" s="99">
        <v>11.250454123963362</v>
      </c>
      <c r="G40" s="99">
        <v>10.840489620406641</v>
      </c>
      <c r="H40" s="99">
        <v>9.3897391576994007</v>
      </c>
      <c r="I40" s="99">
        <v>8.7217611708428766</v>
      </c>
      <c r="J40" s="99">
        <v>9.9756157166363906</v>
      </c>
      <c r="K40" s="99">
        <v>10.665049573238777</v>
      </c>
      <c r="L40" s="99">
        <v>10.010504341565266</v>
      </c>
      <c r="M40" s="99">
        <v>9.3125002771760226</v>
      </c>
      <c r="N40" s="99">
        <v>9.294652920088188</v>
      </c>
      <c r="O40" s="99">
        <v>10.084621334306991</v>
      </c>
      <c r="P40" s="99">
        <v>9.3870027898526711</v>
      </c>
      <c r="Q40" s="99">
        <v>9.8336121002585823</v>
      </c>
      <c r="R40" s="99">
        <v>9.3226807955045974</v>
      </c>
      <c r="S40" s="99">
        <v>8.6723872368754051</v>
      </c>
      <c r="T40" s="99">
        <v>8.3475307454049883</v>
      </c>
      <c r="U40" s="99">
        <v>7.563488274973416</v>
      </c>
      <c r="V40" s="99">
        <v>7.3331123501277977</v>
      </c>
      <c r="W40" s="99">
        <v>7.080583707993668</v>
      </c>
      <c r="X40" s="99">
        <v>5.6836339472652231</v>
      </c>
      <c r="Y40" s="99">
        <v>5.9544410195117576</v>
      </c>
      <c r="DA40" s="63" t="s">
        <v>2784</v>
      </c>
    </row>
    <row r="41" spans="1:105" ht="12" customHeight="1" x14ac:dyDescent="0.25">
      <c r="A41" s="109" t="s">
        <v>120</v>
      </c>
      <c r="B41" s="110">
        <v>10.028152830625695</v>
      </c>
      <c r="C41" s="110">
        <v>6.3437104949911518</v>
      </c>
      <c r="D41" s="110">
        <v>8.4291090553137415</v>
      </c>
      <c r="E41" s="110">
        <v>8.7280224508161517</v>
      </c>
      <c r="F41" s="110">
        <v>8.5636715208105567</v>
      </c>
      <c r="G41" s="110">
        <v>8.3969505977167316</v>
      </c>
      <c r="H41" s="110">
        <v>7.9574160002016887</v>
      </c>
      <c r="I41" s="110">
        <v>7.1586939366128197</v>
      </c>
      <c r="J41" s="110">
        <v>6.7700808578468461</v>
      </c>
      <c r="K41" s="110">
        <v>6.2224537221479572</v>
      </c>
      <c r="L41" s="110">
        <v>8.9264686095895041</v>
      </c>
      <c r="M41" s="110">
        <v>8.6849616454664922</v>
      </c>
      <c r="N41" s="110">
        <v>5.2439019097463673</v>
      </c>
      <c r="O41" s="110">
        <v>7.6327641598751299</v>
      </c>
      <c r="P41" s="110">
        <v>7.0872233579944943</v>
      </c>
      <c r="Q41" s="110">
        <v>7.8636746633249937</v>
      </c>
      <c r="R41" s="110">
        <v>10.148134023099427</v>
      </c>
      <c r="S41" s="110">
        <v>4.1929685954346754</v>
      </c>
      <c r="T41" s="110">
        <v>5.8941582615528842</v>
      </c>
      <c r="U41" s="110">
        <v>6.0127245215289546</v>
      </c>
      <c r="V41" s="110">
        <v>5.1260831413335382</v>
      </c>
      <c r="W41" s="110">
        <v>4.2529930383152497</v>
      </c>
      <c r="X41" s="110">
        <v>4.8990509996256622</v>
      </c>
      <c r="Y41" s="110">
        <v>4.2566049739650502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32.359777285735369</v>
      </c>
      <c r="C43" s="118">
        <f t="shared" si="14"/>
        <v>30.225386414504193</v>
      </c>
      <c r="D43" s="118">
        <f t="shared" si="14"/>
        <v>34.161234125060325</v>
      </c>
      <c r="E43" s="118">
        <f t="shared" si="14"/>
        <v>36.300654399521214</v>
      </c>
      <c r="F43" s="118">
        <f t="shared" si="14"/>
        <v>38.448596685660902</v>
      </c>
      <c r="G43" s="118">
        <f t="shared" si="14"/>
        <v>38.202476870686702</v>
      </c>
      <c r="H43" s="118">
        <f t="shared" si="14"/>
        <v>37.560447144269588</v>
      </c>
      <c r="I43" s="118">
        <f t="shared" si="14"/>
        <v>35.684332858002108</v>
      </c>
      <c r="J43" s="118">
        <f t="shared" si="14"/>
        <v>35.636139087122885</v>
      </c>
      <c r="K43" s="118">
        <f t="shared" si="14"/>
        <v>30.739992878324102</v>
      </c>
      <c r="L43" s="118">
        <f t="shared" si="14"/>
        <v>34.23047115614601</v>
      </c>
      <c r="M43" s="118">
        <f t="shared" si="14"/>
        <v>34.613963968587285</v>
      </c>
      <c r="N43" s="118">
        <f t="shared" si="14"/>
        <v>35.190711902628934</v>
      </c>
      <c r="O43" s="118">
        <f t="shared" si="14"/>
        <v>35.942037368926876</v>
      </c>
      <c r="P43" s="118">
        <f t="shared" si="14"/>
        <v>35.38090146880738</v>
      </c>
      <c r="Q43" s="118">
        <f t="shared" si="14"/>
        <v>37.152231486793085</v>
      </c>
      <c r="R43" s="118">
        <f t="shared" ref="R43:V43" si="15">R44+R47+R49+R58</f>
        <v>37.190609884272341</v>
      </c>
      <c r="S43" s="118">
        <f t="shared" si="15"/>
        <v>41.785984852050028</v>
      </c>
      <c r="T43" s="118">
        <f t="shared" si="15"/>
        <v>33.935514875239136</v>
      </c>
      <c r="U43" s="118">
        <f t="shared" si="15"/>
        <v>36.328750953169951</v>
      </c>
      <c r="V43" s="118">
        <f t="shared" si="15"/>
        <v>36.818889772139364</v>
      </c>
      <c r="W43" s="118">
        <f t="shared" ref="W43:Y43" si="16">W44+W47+W49+W58</f>
        <v>38.526848530375275</v>
      </c>
      <c r="X43" s="118">
        <f t="shared" si="16"/>
        <v>43.326445906511815</v>
      </c>
      <c r="Y43" s="118">
        <f t="shared" si="16"/>
        <v>38.04050209371033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4.8154606916597906</v>
      </c>
      <c r="C44" s="123">
        <f t="shared" si="17"/>
        <v>5.1588849562658963</v>
      </c>
      <c r="D44" s="123">
        <f t="shared" si="17"/>
        <v>6.4235844674310387</v>
      </c>
      <c r="E44" s="123">
        <f t="shared" si="17"/>
        <v>7.6007372730879208</v>
      </c>
      <c r="F44" s="123">
        <f t="shared" si="17"/>
        <v>8.2786936750653162</v>
      </c>
      <c r="G44" s="123">
        <f t="shared" si="17"/>
        <v>8.5443002028692305</v>
      </c>
      <c r="H44" s="123">
        <f t="shared" si="17"/>
        <v>8.6974493187724118</v>
      </c>
      <c r="I44" s="123">
        <f t="shared" si="17"/>
        <v>8.4897979972192772</v>
      </c>
      <c r="J44" s="123">
        <f t="shared" si="17"/>
        <v>8.4398643867423981</v>
      </c>
      <c r="K44" s="123">
        <f t="shared" si="17"/>
        <v>8.4211979462582445</v>
      </c>
      <c r="L44" s="123">
        <f t="shared" si="17"/>
        <v>9.1020707598708892</v>
      </c>
      <c r="M44" s="123">
        <f t="shared" si="17"/>
        <v>9.4091681553981541</v>
      </c>
      <c r="N44" s="123">
        <f t="shared" si="17"/>
        <v>10.182357686524208</v>
      </c>
      <c r="O44" s="123">
        <f t="shared" si="17"/>
        <v>10.51542973153853</v>
      </c>
      <c r="P44" s="123">
        <f t="shared" si="17"/>
        <v>10.578743627515268</v>
      </c>
      <c r="Q44" s="123">
        <f t="shared" si="17"/>
        <v>11.74856746850859</v>
      </c>
      <c r="R44" s="123">
        <f t="shared" ref="R44:V44" si="18">SUM(R45:R46)</f>
        <v>12.560992915881062</v>
      </c>
      <c r="S44" s="123">
        <f t="shared" si="18"/>
        <v>17.495411451941152</v>
      </c>
      <c r="T44" s="123">
        <f t="shared" si="18"/>
        <v>7.6068400628039985</v>
      </c>
      <c r="U44" s="123">
        <f t="shared" si="18"/>
        <v>10.759696773959885</v>
      </c>
      <c r="V44" s="123">
        <f t="shared" si="18"/>
        <v>12.948449297437941</v>
      </c>
      <c r="W44" s="123">
        <f t="shared" ref="W44:Y44" si="19">SUM(W45:W46)</f>
        <v>17.660150161351371</v>
      </c>
      <c r="X44" s="123">
        <f t="shared" si="19"/>
        <v>23.065698133959401</v>
      </c>
      <c r="Y44" s="123">
        <f t="shared" si="19"/>
        <v>19.690396382135813</v>
      </c>
      <c r="DA44" s="130" t="s">
        <v>2787</v>
      </c>
    </row>
    <row r="45" spans="1:105" ht="12" customHeight="1" x14ac:dyDescent="0.25">
      <c r="A45" s="97" t="s">
        <v>211</v>
      </c>
      <c r="B45" s="99">
        <v>4.7692225223343474</v>
      </c>
      <c r="C45" s="99">
        <v>5.1141697514303459</v>
      </c>
      <c r="D45" s="99">
        <v>6.3608236872676898</v>
      </c>
      <c r="E45" s="99">
        <v>7.5381041631906598</v>
      </c>
      <c r="F45" s="99">
        <v>8.1934585370688389</v>
      </c>
      <c r="G45" s="99">
        <v>8.4565937098498871</v>
      </c>
      <c r="H45" s="99">
        <v>8.6142298138141662</v>
      </c>
      <c r="I45" s="99">
        <v>8.4090919577220919</v>
      </c>
      <c r="J45" s="99">
        <v>8.3545847322594913</v>
      </c>
      <c r="K45" s="99">
        <v>8.3347471520515466</v>
      </c>
      <c r="L45" s="99">
        <v>9.0011404008429245</v>
      </c>
      <c r="M45" s="99">
        <v>9.3048751262202494</v>
      </c>
      <c r="N45" s="99">
        <v>10.095550350966279</v>
      </c>
      <c r="O45" s="99">
        <v>10.401471847517504</v>
      </c>
      <c r="P45" s="99">
        <v>10.466479368677518</v>
      </c>
      <c r="Q45" s="99">
        <v>11.621759223525189</v>
      </c>
      <c r="R45" s="99">
        <v>12.426150470542799</v>
      </c>
      <c r="S45" s="99">
        <v>17.308319444784075</v>
      </c>
      <c r="T45" s="99">
        <v>7.4322860155850545</v>
      </c>
      <c r="U45" s="99">
        <v>10.578816718609486</v>
      </c>
      <c r="V45" s="99">
        <v>12.773846793298578</v>
      </c>
      <c r="W45" s="99">
        <v>17.408328542898882</v>
      </c>
      <c r="X45" s="99">
        <v>22.817070833331044</v>
      </c>
      <c r="Y45" s="99">
        <v>19.47638451389755</v>
      </c>
      <c r="DA45" s="63" t="s">
        <v>2788</v>
      </c>
    </row>
    <row r="46" spans="1:105" ht="12" customHeight="1" x14ac:dyDescent="0.25">
      <c r="A46" s="97" t="s">
        <v>53</v>
      </c>
      <c r="B46" s="99">
        <v>4.6238169325443002E-2</v>
      </c>
      <c r="C46" s="99">
        <v>4.4715204835550172E-2</v>
      </c>
      <c r="D46" s="99">
        <v>6.2760780163349322E-2</v>
      </c>
      <c r="E46" s="99">
        <v>6.2633109897261327E-2</v>
      </c>
      <c r="F46" s="99">
        <v>8.523513799647689E-2</v>
      </c>
      <c r="G46" s="99">
        <v>8.7706493019344064E-2</v>
      </c>
      <c r="H46" s="99">
        <v>8.3219504958245483E-2</v>
      </c>
      <c r="I46" s="99">
        <v>8.0706039497184787E-2</v>
      </c>
      <c r="J46" s="99">
        <v>8.5279654482906628E-2</v>
      </c>
      <c r="K46" s="99">
        <v>8.6450794206698212E-2</v>
      </c>
      <c r="L46" s="99">
        <v>0.10093035902796417</v>
      </c>
      <c r="M46" s="99">
        <v>0.10429302917790546</v>
      </c>
      <c r="N46" s="99">
        <v>8.6807335557929174E-2</v>
      </c>
      <c r="O46" s="99">
        <v>0.11395788402102652</v>
      </c>
      <c r="P46" s="99">
        <v>0.1122642588377499</v>
      </c>
      <c r="Q46" s="99">
        <v>0.12680824498340076</v>
      </c>
      <c r="R46" s="99">
        <v>0.13484244533826362</v>
      </c>
      <c r="S46" s="99">
        <v>0.1870920071570748</v>
      </c>
      <c r="T46" s="99">
        <v>0.17455404721894441</v>
      </c>
      <c r="U46" s="99">
        <v>0.18088005535039786</v>
      </c>
      <c r="V46" s="99">
        <v>0.17460250413936357</v>
      </c>
      <c r="W46" s="99">
        <v>0.25182161845248952</v>
      </c>
      <c r="X46" s="99">
        <v>0.24862730062835822</v>
      </c>
      <c r="Y46" s="99">
        <v>0.21401186823826132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2.2352612640480976</v>
      </c>
      <c r="C47" s="123">
        <f t="shared" si="20"/>
        <v>3.1024147467506356</v>
      </c>
      <c r="D47" s="123">
        <f t="shared" si="20"/>
        <v>3.0791653974343913</v>
      </c>
      <c r="E47" s="123">
        <f t="shared" si="20"/>
        <v>5.1365526735073868</v>
      </c>
      <c r="F47" s="123">
        <f t="shared" si="20"/>
        <v>2.6554145300017837</v>
      </c>
      <c r="G47" s="123">
        <f t="shared" si="20"/>
        <v>2.3546760550303767</v>
      </c>
      <c r="H47" s="123">
        <f t="shared" si="20"/>
        <v>2.6727975010576435</v>
      </c>
      <c r="I47" s="123">
        <f t="shared" si="20"/>
        <v>2.2643132881402321</v>
      </c>
      <c r="J47" s="123">
        <f t="shared" si="20"/>
        <v>1.6609880665146295</v>
      </c>
      <c r="K47" s="123">
        <f t="shared" si="20"/>
        <v>1.7242190792487786</v>
      </c>
      <c r="L47" s="123">
        <f t="shared" si="20"/>
        <v>1.9838661426804294</v>
      </c>
      <c r="M47" s="123">
        <f t="shared" si="20"/>
        <v>2.8517247447485574</v>
      </c>
      <c r="N47" s="123">
        <f t="shared" si="20"/>
        <v>5.4915167537799885</v>
      </c>
      <c r="O47" s="123">
        <f t="shared" si="20"/>
        <v>3.908983027517698</v>
      </c>
      <c r="P47" s="123">
        <f t="shared" si="20"/>
        <v>4.2875479389920139</v>
      </c>
      <c r="Q47" s="123">
        <f t="shared" si="20"/>
        <v>4.0075929420382188</v>
      </c>
      <c r="R47" s="123">
        <f t="shared" si="20"/>
        <v>3.604379736072298</v>
      </c>
      <c r="S47" s="123">
        <f t="shared" si="20"/>
        <v>4.6041695693213702</v>
      </c>
      <c r="T47" s="123">
        <f t="shared" si="20"/>
        <v>3.7976859406919456</v>
      </c>
      <c r="U47" s="123">
        <f t="shared" si="20"/>
        <v>3.5256426797024067</v>
      </c>
      <c r="V47" s="123">
        <f t="shared" si="20"/>
        <v>3.2878998115152451</v>
      </c>
      <c r="W47" s="123">
        <f t="shared" si="20"/>
        <v>2.7602825143870495</v>
      </c>
      <c r="X47" s="123">
        <f t="shared" si="20"/>
        <v>1.0946524759957736</v>
      </c>
      <c r="Y47" s="123">
        <f t="shared" si="20"/>
        <v>0.75877786627941002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2.2352612640480976</v>
      </c>
      <c r="C48" s="99">
        <f>RES_hhdet_fech!C48/RES_summary!C$19</f>
        <v>3.1024147467506356</v>
      </c>
      <c r="D48" s="99">
        <f>RES_hhdet_fech!D48/RES_summary!D$19</f>
        <v>3.0791653974343913</v>
      </c>
      <c r="E48" s="99">
        <f>RES_hhdet_fech!E48/RES_summary!E$19</f>
        <v>5.1365526735073868</v>
      </c>
      <c r="F48" s="99">
        <f>RES_hhdet_fech!F48/RES_summary!F$19</f>
        <v>2.6554145300017837</v>
      </c>
      <c r="G48" s="99">
        <f>RES_hhdet_fech!G48/RES_summary!G$19</f>
        <v>2.3546760550303767</v>
      </c>
      <c r="H48" s="99">
        <f>RES_hhdet_fech!H48/RES_summary!H$19</f>
        <v>2.6727975010576435</v>
      </c>
      <c r="I48" s="99">
        <f>RES_hhdet_fech!I48/RES_summary!I$19</f>
        <v>2.2643132881402321</v>
      </c>
      <c r="J48" s="99">
        <f>RES_hhdet_fech!J48/RES_summary!J$19</f>
        <v>1.6609880665146295</v>
      </c>
      <c r="K48" s="99">
        <f>RES_hhdet_fech!K48/RES_summary!K$19</f>
        <v>1.7242190792487786</v>
      </c>
      <c r="L48" s="99">
        <f>RES_hhdet_fech!L48/RES_summary!L$19</f>
        <v>1.9838661426804294</v>
      </c>
      <c r="M48" s="99">
        <f>RES_hhdet_fech!M48/RES_summary!M$19</f>
        <v>2.8517247447485574</v>
      </c>
      <c r="N48" s="99">
        <f>RES_hhdet_fech!N48/RES_summary!N$19</f>
        <v>5.4915167537799885</v>
      </c>
      <c r="O48" s="99">
        <f>RES_hhdet_fech!O48/RES_summary!O$19</f>
        <v>3.908983027517698</v>
      </c>
      <c r="P48" s="99">
        <f>RES_hhdet_fech!P48/RES_summary!P$19</f>
        <v>4.2875479389920139</v>
      </c>
      <c r="Q48" s="99">
        <f>RES_hhdet_fech!Q48/RES_summary!Q$19</f>
        <v>4.0075929420382188</v>
      </c>
      <c r="R48" s="99">
        <f>RES_hhdet_fech!R48/RES_summary!R$19</f>
        <v>3.604379736072298</v>
      </c>
      <c r="S48" s="99">
        <f>RES_hhdet_fech!S48/RES_summary!S$19</f>
        <v>4.6041695693213702</v>
      </c>
      <c r="T48" s="99">
        <f>RES_hhdet_fech!T48/RES_summary!T$19</f>
        <v>3.7976859406919456</v>
      </c>
      <c r="U48" s="99">
        <f>RES_hhdet_fech!U48/RES_summary!U$19</f>
        <v>3.5256426797024067</v>
      </c>
      <c r="V48" s="99">
        <f>RES_hhdet_fech!V48/RES_summary!V$19</f>
        <v>3.2878998115152451</v>
      </c>
      <c r="W48" s="99">
        <f>RES_hhdet_fech!W48/RES_summary!W$19</f>
        <v>2.7602825143870495</v>
      </c>
      <c r="X48" s="99">
        <f>RES_hhdet_fech!X48/RES_summary!X$19</f>
        <v>1.0946524759957736</v>
      </c>
      <c r="Y48" s="99">
        <f>RES_hhdet_fech!Y48/RES_summary!Y$19</f>
        <v>0.75877786627941002</v>
      </c>
      <c r="DA48" s="63" t="s">
        <v>2791</v>
      </c>
    </row>
    <row r="49" spans="1:105" ht="12" customHeight="1" x14ac:dyDescent="0.25">
      <c r="A49" s="121" t="s">
        <v>55</v>
      </c>
      <c r="B49" s="123">
        <v>14.249162771295131</v>
      </c>
      <c r="C49" s="123">
        <v>11.859321763272472</v>
      </c>
      <c r="D49" s="123">
        <v>14.486872003372325</v>
      </c>
      <c r="E49" s="123">
        <v>14.086808023785771</v>
      </c>
      <c r="F49" s="123">
        <v>16.798818717156987</v>
      </c>
      <c r="G49" s="123">
        <v>16.970407809589744</v>
      </c>
      <c r="H49" s="123">
        <v>17.093341629752178</v>
      </c>
      <c r="I49" s="123">
        <v>16.495894738798043</v>
      </c>
      <c r="J49" s="123">
        <v>16.086092883968529</v>
      </c>
      <c r="K49" s="123">
        <v>10.681618920515792</v>
      </c>
      <c r="L49" s="123">
        <v>13.326083154325811</v>
      </c>
      <c r="M49" s="123">
        <v>13.158218069496364</v>
      </c>
      <c r="N49" s="123">
        <v>10.97115175881904</v>
      </c>
      <c r="O49" s="123">
        <v>11.946765644103206</v>
      </c>
      <c r="P49" s="123">
        <v>11.666879169078946</v>
      </c>
      <c r="Q49" s="123">
        <v>12.072475507382659</v>
      </c>
      <c r="R49" s="123">
        <v>11.499830431059504</v>
      </c>
      <c r="S49" s="123">
        <v>12.210767811688042</v>
      </c>
      <c r="T49" s="123">
        <v>14.831762273840184</v>
      </c>
      <c r="U49" s="123">
        <v>14.872700408824377</v>
      </c>
      <c r="V49" s="123">
        <v>13.854885624799195</v>
      </c>
      <c r="W49" s="123">
        <v>11.733806885374928</v>
      </c>
      <c r="X49" s="123">
        <v>13.647594789741081</v>
      </c>
      <c r="Y49" s="123">
        <v>12.074234738879003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14.249162771295131</v>
      </c>
      <c r="C54" s="102">
        <v>11.859321763272472</v>
      </c>
      <c r="D54" s="102">
        <v>14.486872003372325</v>
      </c>
      <c r="E54" s="102">
        <v>14.099984799718321</v>
      </c>
      <c r="F54" s="102">
        <v>16.843459689541334</v>
      </c>
      <c r="G54" s="102">
        <v>17.136896193374838</v>
      </c>
      <c r="H54" s="102">
        <v>17.38464192295255</v>
      </c>
      <c r="I54" s="102">
        <v>16.919947032898826</v>
      </c>
      <c r="J54" s="102">
        <v>16.61503133285024</v>
      </c>
      <c r="K54" s="102">
        <v>11.247115030200762</v>
      </c>
      <c r="L54" s="102">
        <v>14.952307824424055</v>
      </c>
      <c r="M54" s="102">
        <v>14.920992880223109</v>
      </c>
      <c r="N54" s="102">
        <v>12.942349685614495</v>
      </c>
      <c r="O54" s="102">
        <v>13.967905515928486</v>
      </c>
      <c r="P54" s="102">
        <v>13.717021577978965</v>
      </c>
      <c r="Q54" s="102">
        <v>14.118586301899933</v>
      </c>
      <c r="R54" s="102">
        <v>13.465739273108573</v>
      </c>
      <c r="S54" s="102">
        <v>13.963037831367775</v>
      </c>
      <c r="T54" s="102">
        <v>16.459934617200222</v>
      </c>
      <c r="U54" s="102">
        <v>16.37985562326206</v>
      </c>
      <c r="V54" s="102">
        <v>15.118250866492751</v>
      </c>
      <c r="W54" s="102">
        <v>12.553945814493009</v>
      </c>
      <c r="X54" s="102">
        <v>14.29917675919369</v>
      </c>
      <c r="Y54" s="102">
        <v>12.642732512776435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8.4471479246532972</v>
      </c>
      <c r="F55" s="105">
        <v>10.149439592479478</v>
      </c>
      <c r="G55" s="105">
        <v>10.421864714042785</v>
      </c>
      <c r="H55" s="105">
        <v>10.696203694824307</v>
      </c>
      <c r="I55" s="105">
        <v>10.450940942163488</v>
      </c>
      <c r="J55" s="105">
        <v>10.278391200263354</v>
      </c>
      <c r="K55" s="105">
        <v>8.3407727794048725</v>
      </c>
      <c r="L55" s="105">
        <v>8.803565786655895</v>
      </c>
      <c r="M55" s="105">
        <v>9.2770779573181681</v>
      </c>
      <c r="N55" s="105">
        <v>7.5969894975334142</v>
      </c>
      <c r="O55" s="105">
        <v>8.5955124935012819</v>
      </c>
      <c r="P55" s="105">
        <v>8.3214195109193678</v>
      </c>
      <c r="Q55" s="105">
        <v>8.8011934932215024</v>
      </c>
      <c r="R55" s="105">
        <v>8.4199065785159561</v>
      </c>
      <c r="S55" s="105">
        <v>9.00882861910058</v>
      </c>
      <c r="T55" s="105">
        <v>11.456435762028418</v>
      </c>
      <c r="U55" s="105">
        <v>11.335245194772293</v>
      </c>
      <c r="V55" s="105">
        <v>10.251955120710173</v>
      </c>
      <c r="W55" s="105">
        <v>8.9544471811414361</v>
      </c>
      <c r="X55" s="105">
        <v>11.398586056469176</v>
      </c>
      <c r="Y55" s="105">
        <v>10.052909320577024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2.3784341188745417</v>
      </c>
      <c r="F56" s="99">
        <v>2.8375429170233621</v>
      </c>
      <c r="G56" s="99">
        <v>2.8994478661839134</v>
      </c>
      <c r="H56" s="99">
        <v>2.957248584504947</v>
      </c>
      <c r="I56" s="99">
        <v>2.8612458178812745</v>
      </c>
      <c r="J56" s="99">
        <v>2.8147202477113287</v>
      </c>
      <c r="K56" s="99">
        <v>4.9711540538670871</v>
      </c>
      <c r="L56" s="99">
        <v>1.4771346296648256</v>
      </c>
      <c r="M56" s="99">
        <v>2.5193891816929921</v>
      </c>
      <c r="N56" s="99">
        <v>1.0653342589575789</v>
      </c>
      <c r="O56" s="99">
        <v>1.7766841129138289</v>
      </c>
      <c r="P56" s="99">
        <v>1.3509973274921685</v>
      </c>
      <c r="Q56" s="99">
        <v>1.6554160545685872</v>
      </c>
      <c r="R56" s="99">
        <v>1.3127992675813942</v>
      </c>
      <c r="S56" s="99">
        <v>1.7827023111122966</v>
      </c>
      <c r="T56" s="99">
        <v>4.0476561470631935</v>
      </c>
      <c r="U56" s="99">
        <v>3.5679944751074135</v>
      </c>
      <c r="V56" s="99">
        <v>2.1898860595486966</v>
      </c>
      <c r="W56" s="99">
        <v>2.2065825772886467</v>
      </c>
      <c r="X56" s="99">
        <v>5.616599670197238</v>
      </c>
      <c r="Y56" s="99">
        <v>4.5154694064328078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6.0687138057787555</v>
      </c>
      <c r="F57" s="99">
        <v>7.3118966754561177</v>
      </c>
      <c r="G57" s="99">
        <v>7.5224168478588718</v>
      </c>
      <c r="H57" s="99">
        <v>7.7389551103193623</v>
      </c>
      <c r="I57" s="99">
        <v>7.5896951242822119</v>
      </c>
      <c r="J57" s="99">
        <v>7.4636709525520235</v>
      </c>
      <c r="K57" s="99">
        <v>3.369618725537785</v>
      </c>
      <c r="L57" s="99">
        <v>7.3264311569910703</v>
      </c>
      <c r="M57" s="99">
        <v>6.7576887756251764</v>
      </c>
      <c r="N57" s="99">
        <v>6.5316552385758362</v>
      </c>
      <c r="O57" s="99">
        <v>6.8188283805874512</v>
      </c>
      <c r="P57" s="99">
        <v>6.970422183427198</v>
      </c>
      <c r="Q57" s="99">
        <v>7.1457774386529156</v>
      </c>
      <c r="R57" s="99">
        <v>7.1071073109345626</v>
      </c>
      <c r="S57" s="99">
        <v>7.2261263079882818</v>
      </c>
      <c r="T57" s="99">
        <v>7.4087796149652245</v>
      </c>
      <c r="U57" s="99">
        <v>7.7672507196648795</v>
      </c>
      <c r="V57" s="99">
        <v>8.0620690611614751</v>
      </c>
      <c r="W57" s="99">
        <v>6.7478646038527899</v>
      </c>
      <c r="X57" s="99">
        <v>5.7819863862719387</v>
      </c>
      <c r="Y57" s="99">
        <v>5.5374399141442172</v>
      </c>
      <c r="DA57" s="63" t="s">
        <v>2800</v>
      </c>
    </row>
    <row r="58" spans="1:105" ht="12" customHeight="1" x14ac:dyDescent="0.25">
      <c r="A58" s="121" t="s">
        <v>54</v>
      </c>
      <c r="B58" s="123">
        <v>11.059892558732352</v>
      </c>
      <c r="C58" s="123">
        <v>10.104764948215189</v>
      </c>
      <c r="D58" s="123">
        <v>10.17161225682257</v>
      </c>
      <c r="E58" s="123">
        <v>9.4765564291401354</v>
      </c>
      <c r="F58" s="123">
        <v>10.715669763436816</v>
      </c>
      <c r="G58" s="123">
        <v>10.333092803197353</v>
      </c>
      <c r="H58" s="123">
        <v>9.0968586946873575</v>
      </c>
      <c r="I58" s="123">
        <v>8.4343268338445565</v>
      </c>
      <c r="J58" s="123">
        <v>9.4491937498973257</v>
      </c>
      <c r="K58" s="123">
        <v>9.912956932301288</v>
      </c>
      <c r="L58" s="123">
        <v>9.8184510992688736</v>
      </c>
      <c r="M58" s="123">
        <v>9.1948529989442136</v>
      </c>
      <c r="N58" s="123">
        <v>8.5456857035056952</v>
      </c>
      <c r="O58" s="123">
        <v>9.5708589657674441</v>
      </c>
      <c r="P58" s="123">
        <v>8.8477307332211499</v>
      </c>
      <c r="Q58" s="123">
        <v>9.3235955688636185</v>
      </c>
      <c r="R58" s="123">
        <v>9.5254068012594733</v>
      </c>
      <c r="S58" s="123">
        <v>7.4756360190994613</v>
      </c>
      <c r="T58" s="123">
        <v>7.6992265979030092</v>
      </c>
      <c r="U58" s="123">
        <v>7.1707110906832812</v>
      </c>
      <c r="V58" s="123">
        <v>6.7276550383869846</v>
      </c>
      <c r="W58" s="123">
        <v>6.372608969261929</v>
      </c>
      <c r="X58" s="123">
        <v>5.5185005068155606</v>
      </c>
      <c r="Y58" s="123">
        <v>5.517093106416108</v>
      </c>
      <c r="DA58" s="130" t="s">
        <v>2801</v>
      </c>
    </row>
    <row r="59" spans="1:105" ht="12" customHeight="1" x14ac:dyDescent="0.25">
      <c r="A59" s="97" t="s">
        <v>50</v>
      </c>
      <c r="B59" s="99">
        <v>11.301323427466636</v>
      </c>
      <c r="C59" s="99">
        <v>10.986320314372277</v>
      </c>
      <c r="D59" s="99">
        <v>10.571026141656995</v>
      </c>
      <c r="E59" s="99">
        <v>9.6451815648683485</v>
      </c>
      <c r="F59" s="99">
        <v>11.269717801589852</v>
      </c>
      <c r="G59" s="99">
        <v>10.846461046428317</v>
      </c>
      <c r="H59" s="99">
        <v>9.3856661317597734</v>
      </c>
      <c r="I59" s="99">
        <v>8.7150711817503499</v>
      </c>
      <c r="J59" s="99">
        <v>9.9674965688873272</v>
      </c>
      <c r="K59" s="99">
        <v>10.659635351541489</v>
      </c>
      <c r="L59" s="99">
        <v>10.008832835899195</v>
      </c>
      <c r="M59" s="99">
        <v>9.3131199603918926</v>
      </c>
      <c r="N59" s="99">
        <v>9.2979374148683256</v>
      </c>
      <c r="O59" s="99">
        <v>10.088951380706574</v>
      </c>
      <c r="P59" s="99">
        <v>9.3899730195131514</v>
      </c>
      <c r="Q59" s="99">
        <v>9.8338817484354983</v>
      </c>
      <c r="R59" s="99">
        <v>9.314481386851897</v>
      </c>
      <c r="S59" s="99">
        <v>8.6652666066354342</v>
      </c>
      <c r="T59" s="99">
        <v>8.340980808127215</v>
      </c>
      <c r="U59" s="99">
        <v>7.5736789397519422</v>
      </c>
      <c r="V59" s="99">
        <v>7.3591931274874742</v>
      </c>
      <c r="W59" s="99">
        <v>7.1200321261290176</v>
      </c>
      <c r="X59" s="99">
        <v>5.7147390273348373</v>
      </c>
      <c r="Y59" s="99">
        <v>5.9741247648613829</v>
      </c>
      <c r="DA59" s="63" t="s">
        <v>2802</v>
      </c>
    </row>
    <row r="60" spans="1:105" ht="12" customHeight="1" x14ac:dyDescent="0.25">
      <c r="A60" s="109" t="s">
        <v>120</v>
      </c>
      <c r="B60" s="110">
        <v>10.028152830625693</v>
      </c>
      <c r="C60" s="110">
        <v>6.3486929221490342</v>
      </c>
      <c r="D60" s="110">
        <v>8.4693360482959843</v>
      </c>
      <c r="E60" s="110">
        <v>8.7827054608158566</v>
      </c>
      <c r="F60" s="110">
        <v>8.5978996206650304</v>
      </c>
      <c r="G60" s="110">
        <v>8.4085663277883551</v>
      </c>
      <c r="H60" s="110">
        <v>7.9485287827782738</v>
      </c>
      <c r="I60" s="110">
        <v>7.1427954742626438</v>
      </c>
      <c r="J60" s="110">
        <v>6.7531570490387223</v>
      </c>
      <c r="K60" s="110">
        <v>6.2090196060900498</v>
      </c>
      <c r="L60" s="110">
        <v>8.924604895960961</v>
      </c>
      <c r="M60" s="110">
        <v>8.689944048148341</v>
      </c>
      <c r="N60" s="110">
        <v>5.2497890701297303</v>
      </c>
      <c r="O60" s="110">
        <v>7.6385699589566922</v>
      </c>
      <c r="P60" s="110">
        <v>7.0856920377658525</v>
      </c>
      <c r="Q60" s="110">
        <v>7.8531534266364504</v>
      </c>
      <c r="R60" s="110">
        <v>10.105965641695137</v>
      </c>
      <c r="S60" s="110">
        <v>4.1746503405478927</v>
      </c>
      <c r="T60" s="110">
        <v>5.8757807409678842</v>
      </c>
      <c r="U60" s="110">
        <v>6.0484268007537381</v>
      </c>
      <c r="V60" s="110">
        <v>5.2404846995374434</v>
      </c>
      <c r="W60" s="110">
        <v>4.3736865729894854</v>
      </c>
      <c r="X60" s="110">
        <v>5.0203565701127832</v>
      </c>
      <c r="Y60" s="110">
        <v>4.320745529897593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2805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2806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X67" s="99">
        <f>RES_hhdet_fech!X67/RES_summary!X$19</f>
        <v>0</v>
      </c>
      <c r="Y67" s="99">
        <f>RES_hhdet_fech!Y67/RES_summary!Y$19</f>
        <v>0</v>
      </c>
      <c r="DA67" s="63" t="s">
        <v>2809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2810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2819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2820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27.857744492026995</v>
      </c>
      <c r="M81" s="118">
        <f t="shared" si="28"/>
        <v>28.853048064935976</v>
      </c>
      <c r="N81" s="118">
        <f t="shared" si="28"/>
        <v>30.132670640662859</v>
      </c>
      <c r="O81" s="118">
        <f t="shared" si="28"/>
        <v>30.695183604581125</v>
      </c>
      <c r="P81" s="118">
        <f t="shared" si="28"/>
        <v>30.990754130784246</v>
      </c>
      <c r="Q81" s="118">
        <f t="shared" si="28"/>
        <v>32.692361248801312</v>
      </c>
      <c r="R81" s="118">
        <f t="shared" ref="R81:V81" si="29">R82+R85+R87+R100</f>
        <v>31.580641989862094</v>
      </c>
      <c r="S81" s="118">
        <f t="shared" si="29"/>
        <v>33.17771587130364</v>
      </c>
      <c r="T81" s="118">
        <f t="shared" si="29"/>
        <v>33.937864798989061</v>
      </c>
      <c r="U81" s="118">
        <f t="shared" si="29"/>
        <v>34.651918396879623</v>
      </c>
      <c r="V81" s="118">
        <f t="shared" si="29"/>
        <v>32.547551425584501</v>
      </c>
      <c r="W81" s="118">
        <f t="shared" ref="W81:Y81" si="30">W82+W85+W87+W100</f>
        <v>33.967127668635278</v>
      </c>
      <c r="X81" s="118">
        <f t="shared" si="30"/>
        <v>34.783031792204618</v>
      </c>
      <c r="Y81" s="118">
        <f t="shared" si="30"/>
        <v>33.210806058715107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8.8101054950609257</v>
      </c>
      <c r="M82" s="123">
        <f t="shared" si="31"/>
        <v>6.5073659117333538</v>
      </c>
      <c r="N82" s="123">
        <f t="shared" si="31"/>
        <v>7.4207730704621211</v>
      </c>
      <c r="O82" s="123">
        <f t="shared" si="31"/>
        <v>6.5918067783215539</v>
      </c>
      <c r="P82" s="123">
        <f t="shared" si="31"/>
        <v>7.6780645816257485</v>
      </c>
      <c r="Q82" s="123">
        <f t="shared" si="31"/>
        <v>8.3737071424650065</v>
      </c>
      <c r="R82" s="123">
        <f t="shared" ref="R82:V82" si="32">SUM(R83:R84)</f>
        <v>7.7183405011355903</v>
      </c>
      <c r="S82" s="123">
        <f t="shared" si="32"/>
        <v>9.9027371300377975</v>
      </c>
      <c r="T82" s="123">
        <f t="shared" si="32"/>
        <v>9.6153774172750364</v>
      </c>
      <c r="U82" s="123">
        <f t="shared" si="32"/>
        <v>12.092097778888762</v>
      </c>
      <c r="V82" s="123">
        <f t="shared" si="32"/>
        <v>11.4963234393195</v>
      </c>
      <c r="W82" s="123">
        <f t="shared" ref="W82:Y82" si="33">SUM(W83:W84)</f>
        <v>14.588560443202478</v>
      </c>
      <c r="X82" s="123">
        <f t="shared" si="33"/>
        <v>14.082543898372892</v>
      </c>
      <c r="Y82" s="123">
        <f t="shared" si="33"/>
        <v>13.824922278977981</v>
      </c>
      <c r="DA82" s="130" t="s">
        <v>2823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8.747019800606191</v>
      </c>
      <c r="M83" s="99">
        <v>6.4619836349813777</v>
      </c>
      <c r="N83" s="99">
        <v>7.3823107046882948</v>
      </c>
      <c r="O83" s="99">
        <v>6.5501683778437663</v>
      </c>
      <c r="P83" s="99">
        <v>7.6304862629821644</v>
      </c>
      <c r="Q83" s="99">
        <v>8.3209719095069925</v>
      </c>
      <c r="R83" s="99">
        <v>7.6699485455674381</v>
      </c>
      <c r="S83" s="99">
        <v>9.840944325593421</v>
      </c>
      <c r="T83" s="99">
        <v>9.485558112894676</v>
      </c>
      <c r="U83" s="99">
        <v>11.972692029438816</v>
      </c>
      <c r="V83" s="99">
        <v>11.406006954734874</v>
      </c>
      <c r="W83" s="99">
        <v>14.467690345834956</v>
      </c>
      <c r="X83" s="99">
        <v>13.994756266469583</v>
      </c>
      <c r="Y83" s="99">
        <v>13.738640210426622</v>
      </c>
      <c r="DA83" s="63" t="s">
        <v>2824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6.3085694454734928E-2</v>
      </c>
      <c r="M84" s="99">
        <v>4.538227675197614E-2</v>
      </c>
      <c r="N84" s="99">
        <v>3.8462365773826626E-2</v>
      </c>
      <c r="O84" s="99">
        <v>4.1638400477787343E-2</v>
      </c>
      <c r="P84" s="99">
        <v>4.7578318643583861E-2</v>
      </c>
      <c r="Q84" s="99">
        <v>5.2735232958014133E-2</v>
      </c>
      <c r="R84" s="99">
        <v>4.8391955568152595E-2</v>
      </c>
      <c r="S84" s="99">
        <v>6.1792804444376508E-2</v>
      </c>
      <c r="T84" s="99">
        <v>0.12981930438036055</v>
      </c>
      <c r="U84" s="99">
        <v>0.119405749449946</v>
      </c>
      <c r="V84" s="99">
        <v>9.0316484584626655E-2</v>
      </c>
      <c r="W84" s="99">
        <v>0.12087009736752126</v>
      </c>
      <c r="X84" s="99">
        <v>8.7787631903309668E-2</v>
      </c>
      <c r="Y84" s="99">
        <v>8.6282068551359767E-2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0.51903083133699068</v>
      </c>
      <c r="M85" s="123">
        <f t="shared" si="34"/>
        <v>3.1145760284528983</v>
      </c>
      <c r="N85" s="123">
        <f t="shared" si="34"/>
        <v>5.9748126816385545</v>
      </c>
      <c r="O85" s="123">
        <f t="shared" si="34"/>
        <v>4.8149300976577658</v>
      </c>
      <c r="P85" s="123">
        <f t="shared" si="34"/>
        <v>4.7055375262903558</v>
      </c>
      <c r="Q85" s="123">
        <f t="shared" si="34"/>
        <v>4.4356814435642713</v>
      </c>
      <c r="R85" s="123">
        <f t="shared" si="34"/>
        <v>3.8366734606201724</v>
      </c>
      <c r="S85" s="123">
        <f t="shared" si="34"/>
        <v>4.5363291898047597</v>
      </c>
      <c r="T85" s="123">
        <f t="shared" si="34"/>
        <v>2.7081326277011479</v>
      </c>
      <c r="U85" s="123">
        <f t="shared" si="34"/>
        <v>1.5317121196943195</v>
      </c>
      <c r="V85" s="123">
        <f t="shared" si="34"/>
        <v>1.2572594056787278</v>
      </c>
      <c r="W85" s="123">
        <f t="shared" si="34"/>
        <v>1.5932578417572623</v>
      </c>
      <c r="X85" s="123">
        <f t="shared" si="34"/>
        <v>1.8082028171296596</v>
      </c>
      <c r="Y85" s="123">
        <f t="shared" si="34"/>
        <v>1.7990153405840301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</v>
      </c>
      <c r="C86" s="99">
        <f>RES_hhdet_fech!C86/RES_summary!C$19</f>
        <v>0</v>
      </c>
      <c r="D86" s="99">
        <f>RES_hhdet_fech!D86/RES_summary!D$19</f>
        <v>0</v>
      </c>
      <c r="E86" s="99">
        <f>RES_hhdet_fech!E86/RES_summary!E$19</f>
        <v>0</v>
      </c>
      <c r="F86" s="99">
        <f>RES_hhdet_fech!F86/RES_summary!F$19</f>
        <v>0</v>
      </c>
      <c r="G86" s="99">
        <f>RES_hhdet_fech!G86/RES_summary!G$19</f>
        <v>0</v>
      </c>
      <c r="H86" s="99">
        <f>RES_hhdet_fech!H86/RES_summary!H$19</f>
        <v>0</v>
      </c>
      <c r="I86" s="99">
        <f>RES_hhdet_fech!I86/RES_summary!I$19</f>
        <v>0</v>
      </c>
      <c r="J86" s="99">
        <f>RES_hhdet_fech!J86/RES_summary!J$19</f>
        <v>0</v>
      </c>
      <c r="K86" s="99">
        <f>RES_hhdet_fech!K86/RES_summary!K$19</f>
        <v>0</v>
      </c>
      <c r="L86" s="99">
        <f>RES_hhdet_fech!L86/RES_summary!L$19</f>
        <v>0.51903083133699068</v>
      </c>
      <c r="M86" s="99">
        <f>RES_hhdet_fech!M86/RES_summary!M$19</f>
        <v>3.1145760284528983</v>
      </c>
      <c r="N86" s="99">
        <f>RES_hhdet_fech!N86/RES_summary!N$19</f>
        <v>5.9748126816385545</v>
      </c>
      <c r="O86" s="99">
        <f>RES_hhdet_fech!O86/RES_summary!O$19</f>
        <v>4.8149300976577658</v>
      </c>
      <c r="P86" s="99">
        <f>RES_hhdet_fech!P86/RES_summary!P$19</f>
        <v>4.7055375262903558</v>
      </c>
      <c r="Q86" s="99">
        <f>RES_hhdet_fech!Q86/RES_summary!Q$19</f>
        <v>4.4356814435642713</v>
      </c>
      <c r="R86" s="99">
        <f>RES_hhdet_fech!R86/RES_summary!R$19</f>
        <v>3.8366734606201724</v>
      </c>
      <c r="S86" s="99">
        <f>RES_hhdet_fech!S86/RES_summary!S$19</f>
        <v>4.5363291898047597</v>
      </c>
      <c r="T86" s="99">
        <f>RES_hhdet_fech!T86/RES_summary!T$19</f>
        <v>2.7081326277011479</v>
      </c>
      <c r="U86" s="99">
        <f>RES_hhdet_fech!U86/RES_summary!U$19</f>
        <v>1.5317121196943195</v>
      </c>
      <c r="V86" s="99">
        <f>RES_hhdet_fech!V86/RES_summary!V$19</f>
        <v>1.2572594056787278</v>
      </c>
      <c r="W86" s="99">
        <f>RES_hhdet_fech!W86/RES_summary!W$19</f>
        <v>1.5932578417572623</v>
      </c>
      <c r="X86" s="99">
        <f>RES_hhdet_fech!X86/RES_summary!X$19</f>
        <v>1.8082028171296596</v>
      </c>
      <c r="Y86" s="99">
        <f>RES_hhdet_fech!Y86/RES_summary!Y$19</f>
        <v>1.7990153405840301</v>
      </c>
      <c r="DA86" s="63" t="s">
        <v>2827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8.9754128786795597</v>
      </c>
      <c r="M87" s="123">
        <v>10.173023303919829</v>
      </c>
      <c r="N87" s="123">
        <v>8.8086135773830705</v>
      </c>
      <c r="O87" s="123">
        <v>10.010546557534875</v>
      </c>
      <c r="P87" s="123">
        <v>9.9822663712847017</v>
      </c>
      <c r="Q87" s="123">
        <v>10.683665029166955</v>
      </c>
      <c r="R87" s="123">
        <v>10.455882179520655</v>
      </c>
      <c r="S87" s="123">
        <v>11.249799105892171</v>
      </c>
      <c r="T87" s="123">
        <v>13.929264796418197</v>
      </c>
      <c r="U87" s="123">
        <v>13.90640404952542</v>
      </c>
      <c r="V87" s="123">
        <v>12.997133257366441</v>
      </c>
      <c r="W87" s="123">
        <v>11.312845535845721</v>
      </c>
      <c r="X87" s="123">
        <v>13.317667725512113</v>
      </c>
      <c r="Y87" s="123">
        <v>11.945029846902242</v>
      </c>
      <c r="DA87" s="130" t="s">
        <v>2828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14.602564001035462</v>
      </c>
      <c r="M96" s="102">
        <v>14.525609237611706</v>
      </c>
      <c r="N96" s="102">
        <v>12.629618074938239</v>
      </c>
      <c r="O96" s="102">
        <v>13.873994524775775</v>
      </c>
      <c r="P96" s="102">
        <v>13.528303665954294</v>
      </c>
      <c r="Q96" s="102">
        <v>14.042148777860501</v>
      </c>
      <c r="R96" s="102">
        <v>13.361399189190083</v>
      </c>
      <c r="S96" s="102">
        <v>13.696053345627623</v>
      </c>
      <c r="T96" s="102">
        <v>15.689189546542863</v>
      </c>
      <c r="U96" s="102">
        <v>15.526446198315449</v>
      </c>
      <c r="V96" s="102">
        <v>14.596917213925641</v>
      </c>
      <c r="W96" s="102">
        <v>12.581019895435816</v>
      </c>
      <c r="X96" s="102">
        <v>14.358396841188728</v>
      </c>
      <c r="Y96" s="102">
        <v>12.929236015601921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8.7714036186831148</v>
      </c>
      <c r="M97" s="105">
        <v>9.2464053487623588</v>
      </c>
      <c r="N97" s="105">
        <v>7.5834060026785535</v>
      </c>
      <c r="O97" s="105">
        <v>8.5927267110582033</v>
      </c>
      <c r="P97" s="105">
        <v>8.3149742635657926</v>
      </c>
      <c r="Q97" s="105">
        <v>8.8090636160157825</v>
      </c>
      <c r="R97" s="105">
        <v>8.4234918345464838</v>
      </c>
      <c r="S97" s="105">
        <v>9.0056029567201605</v>
      </c>
      <c r="T97" s="105">
        <v>11.245162222305394</v>
      </c>
      <c r="U97" s="105">
        <v>11.140537141710057</v>
      </c>
      <c r="V97" s="105">
        <v>10.157491243971052</v>
      </c>
      <c r="W97" s="105">
        <v>8.9081309398383848</v>
      </c>
      <c r="X97" s="105">
        <v>11.363785059098527</v>
      </c>
      <c r="Y97" s="105">
        <v>10.081564224624087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1.4632211005800371</v>
      </c>
      <c r="M98" s="99">
        <v>2.5019994287330647</v>
      </c>
      <c r="N98" s="99">
        <v>1.061838921914821</v>
      </c>
      <c r="O98" s="99">
        <v>1.7803443618781067</v>
      </c>
      <c r="P98" s="99">
        <v>1.357018060044187</v>
      </c>
      <c r="Q98" s="99">
        <v>1.6763965011186275</v>
      </c>
      <c r="R98" s="99">
        <v>1.3329270335858403</v>
      </c>
      <c r="S98" s="99">
        <v>1.7971958354542428</v>
      </c>
      <c r="T98" s="99">
        <v>3.8628781171489646</v>
      </c>
      <c r="U98" s="99">
        <v>3.3985947461360562</v>
      </c>
      <c r="V98" s="99">
        <v>2.116525898415567</v>
      </c>
      <c r="W98" s="99">
        <v>2.1687712461358641</v>
      </c>
      <c r="X98" s="99">
        <v>5.5916326904036726</v>
      </c>
      <c r="Y98" s="99">
        <v>4.5537039041738971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7.3081825181030791</v>
      </c>
      <c r="M99" s="99">
        <v>6.7444059200292941</v>
      </c>
      <c r="N99" s="99">
        <v>6.5215670807637318</v>
      </c>
      <c r="O99" s="99">
        <v>6.8123823491800959</v>
      </c>
      <c r="P99" s="99">
        <v>6.9579562035216034</v>
      </c>
      <c r="Q99" s="99">
        <v>7.1326671148971572</v>
      </c>
      <c r="R99" s="99">
        <v>7.090564800960645</v>
      </c>
      <c r="S99" s="99">
        <v>7.2084071212659184</v>
      </c>
      <c r="T99" s="99">
        <v>7.3822841051564305</v>
      </c>
      <c r="U99" s="99">
        <v>7.7419423955739983</v>
      </c>
      <c r="V99" s="99">
        <v>8.0409653455554846</v>
      </c>
      <c r="W99" s="99">
        <v>6.7393596937025206</v>
      </c>
      <c r="X99" s="99">
        <v>5.7721523686948517</v>
      </c>
      <c r="Y99" s="99">
        <v>5.5278603204501913</v>
      </c>
      <c r="DA99" s="63" t="s">
        <v>2840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9.5531952869495189</v>
      </c>
      <c r="M100" s="123">
        <v>9.0580828208298971</v>
      </c>
      <c r="N100" s="123">
        <v>7.9284713111791145</v>
      </c>
      <c r="O100" s="123">
        <v>9.2779001710669302</v>
      </c>
      <c r="P100" s="123">
        <v>8.6248856515834404</v>
      </c>
      <c r="Q100" s="123">
        <v>9.1993076336050805</v>
      </c>
      <c r="R100" s="123">
        <v>9.5697458485856739</v>
      </c>
      <c r="S100" s="123">
        <v>7.4888504455689162</v>
      </c>
      <c r="T100" s="123">
        <v>7.6850899575946743</v>
      </c>
      <c r="U100" s="123">
        <v>7.1217044487711165</v>
      </c>
      <c r="V100" s="123">
        <v>6.7968353232198337</v>
      </c>
      <c r="W100" s="123">
        <v>6.47246384782982</v>
      </c>
      <c r="X100" s="123">
        <v>5.5746173511899508</v>
      </c>
      <c r="Y100" s="123">
        <v>5.6418385922508589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9.9851810705607722</v>
      </c>
      <c r="M102" s="99">
        <v>9.2947666381561955</v>
      </c>
      <c r="N102" s="99">
        <v>9.2852377909325572</v>
      </c>
      <c r="O102" s="99">
        <v>10.082724148158112</v>
      </c>
      <c r="P102" s="99">
        <v>9.3859376925823028</v>
      </c>
      <c r="Q102" s="99">
        <v>9.8344769757677213</v>
      </c>
      <c r="R102" s="99">
        <v>9.3124373636898241</v>
      </c>
      <c r="S102" s="99">
        <v>8.6440726122218869</v>
      </c>
      <c r="T102" s="99">
        <v>8.2649658930181999</v>
      </c>
      <c r="U102" s="99">
        <v>7.496781673570883</v>
      </c>
      <c r="V102" s="99">
        <v>7.3196822626295361</v>
      </c>
      <c r="W102" s="99">
        <v>7.1268215664434313</v>
      </c>
      <c r="X102" s="99">
        <v>5.7369477605806036</v>
      </c>
      <c r="Y102" s="99">
        <v>6.0244539939462918</v>
      </c>
      <c r="DA102" s="63" t="s">
        <v>2843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8.8626926345067663</v>
      </c>
      <c r="M103" s="110">
        <v>8.6501425675797776</v>
      </c>
      <c r="N103" s="110">
        <v>5.2381431837795009</v>
      </c>
      <c r="O103" s="110">
        <v>7.6616302474528011</v>
      </c>
      <c r="P103" s="110">
        <v>7.110559617174542</v>
      </c>
      <c r="Q103" s="110">
        <v>7.8993652637098446</v>
      </c>
      <c r="R103" s="110">
        <v>10.155431098106687</v>
      </c>
      <c r="S103" s="110">
        <v>4.1793778228615981</v>
      </c>
      <c r="T103" s="110">
        <v>5.7109965695916465</v>
      </c>
      <c r="U103" s="110">
        <v>5.8425832987807453</v>
      </c>
      <c r="V103" s="110">
        <v>5.100895153282714</v>
      </c>
      <c r="W103" s="110">
        <v>4.3441766155934207</v>
      </c>
      <c r="X103" s="110">
        <v>5.041829928385174</v>
      </c>
      <c r="Y103" s="110">
        <v>4.4031086762631473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X129" s="99">
        <f>RES_hhdet_fech!X129/RES_summary!X$19</f>
        <v>0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49.108643881849666</v>
      </c>
      <c r="C143" s="118">
        <f t="shared" si="49"/>
        <v>44.493606534174219</v>
      </c>
      <c r="D143" s="118">
        <f t="shared" si="49"/>
        <v>40.187053688302825</v>
      </c>
      <c r="E143" s="118">
        <f t="shared" si="49"/>
        <v>43.026843952867523</v>
      </c>
      <c r="F143" s="118">
        <f t="shared" si="49"/>
        <v>36.928688325703547</v>
      </c>
      <c r="G143" s="118">
        <f t="shared" si="49"/>
        <v>35.555646765839469</v>
      </c>
      <c r="H143" s="118">
        <f t="shared" si="49"/>
        <v>36.318118981781097</v>
      </c>
      <c r="I143" s="118">
        <f t="shared" si="49"/>
        <v>35.141420262449842</v>
      </c>
      <c r="J143" s="118">
        <f t="shared" si="49"/>
        <v>34.136864629185808</v>
      </c>
      <c r="K143" s="118">
        <f t="shared" si="49"/>
        <v>29.380838706738629</v>
      </c>
      <c r="L143" s="118">
        <f t="shared" si="49"/>
        <v>31.225043418144246</v>
      </c>
      <c r="M143" s="118">
        <f t="shared" si="49"/>
        <v>30.330915493260434</v>
      </c>
      <c r="N143" s="118">
        <f t="shared" si="49"/>
        <v>32.189786726086446</v>
      </c>
      <c r="O143" s="118">
        <f t="shared" si="49"/>
        <v>30.900407979652236</v>
      </c>
      <c r="P143" s="118">
        <f t="shared" si="49"/>
        <v>29.39001015964298</v>
      </c>
      <c r="Q143" s="118">
        <f t="shared" si="49"/>
        <v>30.314671589492306</v>
      </c>
      <c r="R143" s="118">
        <f t="shared" ref="R143:V143" si="50">R144+R146+R148+R157</f>
        <v>28.912926057073058</v>
      </c>
      <c r="S143" s="118">
        <f t="shared" si="50"/>
        <v>30.09878663042138</v>
      </c>
      <c r="T143" s="118">
        <f t="shared" si="50"/>
        <v>30.794532586062225</v>
      </c>
      <c r="U143" s="118">
        <f t="shared" si="50"/>
        <v>30.887202624165791</v>
      </c>
      <c r="V143" s="118">
        <f t="shared" si="50"/>
        <v>29.88208050915544</v>
      </c>
      <c r="W143" s="118">
        <f t="shared" ref="W143:Y143" si="51">W144+W146+W148+W157</f>
        <v>30.953328788705562</v>
      </c>
      <c r="X143" s="118">
        <f t="shared" si="51"/>
        <v>30.669575170820885</v>
      </c>
      <c r="Y143" s="118">
        <f t="shared" si="51"/>
        <v>27.832251011105061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1.4265743772670605</v>
      </c>
      <c r="C144" s="123">
        <f t="shared" si="52"/>
        <v>1.2891411249376461</v>
      </c>
      <c r="D144" s="123">
        <f t="shared" si="52"/>
        <v>1.704310410467861</v>
      </c>
      <c r="E144" s="123">
        <f t="shared" si="52"/>
        <v>2.4426617262909143</v>
      </c>
      <c r="F144" s="123">
        <f t="shared" si="52"/>
        <v>2.1847410714289923</v>
      </c>
      <c r="G144" s="123">
        <f t="shared" si="52"/>
        <v>1.9210286882060941</v>
      </c>
      <c r="H144" s="123">
        <f t="shared" si="52"/>
        <v>2.1180331220044097</v>
      </c>
      <c r="I144" s="123">
        <f t="shared" si="52"/>
        <v>2.1629026990153681</v>
      </c>
      <c r="J144" s="123">
        <f t="shared" si="52"/>
        <v>1.8956224784437352</v>
      </c>
      <c r="K144" s="123">
        <f t="shared" si="52"/>
        <v>1.5676643127792105</v>
      </c>
      <c r="L144" s="123">
        <f t="shared" si="52"/>
        <v>2.2703358167471008</v>
      </c>
      <c r="M144" s="123">
        <f t="shared" si="52"/>
        <v>2.0850644947056245</v>
      </c>
      <c r="N144" s="123">
        <f t="shared" si="52"/>
        <v>2.4178991688310179</v>
      </c>
      <c r="O144" s="123">
        <f t="shared" si="52"/>
        <v>2.2953899830672135</v>
      </c>
      <c r="P144" s="123">
        <f t="shared" si="52"/>
        <v>2.1286071521510581</v>
      </c>
      <c r="Q144" s="123">
        <f t="shared" si="52"/>
        <v>2.6984467852211549</v>
      </c>
      <c r="R144" s="123">
        <f t="shared" si="52"/>
        <v>2.1215349050211363</v>
      </c>
      <c r="S144" s="123">
        <f t="shared" si="52"/>
        <v>2.7444865807616794</v>
      </c>
      <c r="T144" s="123">
        <f t="shared" si="52"/>
        <v>2.54056950691924</v>
      </c>
      <c r="U144" s="123">
        <f t="shared" si="52"/>
        <v>2.8077942270424718</v>
      </c>
      <c r="V144" s="123">
        <f t="shared" si="52"/>
        <v>2.7663712611422948</v>
      </c>
      <c r="W144" s="123">
        <f t="shared" si="52"/>
        <v>3.1999710500064595</v>
      </c>
      <c r="X144" s="123">
        <f t="shared" si="52"/>
        <v>3.347884646251539</v>
      </c>
      <c r="Y144" s="123">
        <f t="shared" si="52"/>
        <v>3.4124071207972144</v>
      </c>
      <c r="DA144" s="130" t="s">
        <v>2882</v>
      </c>
    </row>
    <row r="145" spans="1:105" ht="12" customHeight="1" x14ac:dyDescent="0.25">
      <c r="A145" s="97" t="s">
        <v>53</v>
      </c>
      <c r="B145" s="99">
        <v>1.4265743772670605</v>
      </c>
      <c r="C145" s="99">
        <v>1.2891411249376461</v>
      </c>
      <c r="D145" s="99">
        <v>1.704310410467861</v>
      </c>
      <c r="E145" s="99">
        <v>2.4426617262909143</v>
      </c>
      <c r="F145" s="99">
        <v>2.1847410714289923</v>
      </c>
      <c r="G145" s="99">
        <v>1.9210286882060941</v>
      </c>
      <c r="H145" s="99">
        <v>2.1180331220044097</v>
      </c>
      <c r="I145" s="99">
        <v>2.1629026990153681</v>
      </c>
      <c r="J145" s="99">
        <v>1.8956224784437352</v>
      </c>
      <c r="K145" s="99">
        <v>1.5676643127792105</v>
      </c>
      <c r="L145" s="99">
        <v>2.2703358167471008</v>
      </c>
      <c r="M145" s="99">
        <v>2.0850644947056245</v>
      </c>
      <c r="N145" s="99">
        <v>2.4178991688310179</v>
      </c>
      <c r="O145" s="99">
        <v>2.2953899830672135</v>
      </c>
      <c r="P145" s="99">
        <v>2.1286071521510581</v>
      </c>
      <c r="Q145" s="99">
        <v>2.6984467852211549</v>
      </c>
      <c r="R145" s="99">
        <v>2.1215349050211363</v>
      </c>
      <c r="S145" s="99">
        <v>2.7444865807616794</v>
      </c>
      <c r="T145" s="99">
        <v>2.54056950691924</v>
      </c>
      <c r="U145" s="99">
        <v>2.8077942270424718</v>
      </c>
      <c r="V145" s="99">
        <v>2.7663712611422948</v>
      </c>
      <c r="W145" s="99">
        <v>3.1999710500064595</v>
      </c>
      <c r="X145" s="99">
        <v>3.347884646251539</v>
      </c>
      <c r="Y145" s="99">
        <v>3.4124071207972144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22.372936030777826</v>
      </c>
      <c r="C146" s="123">
        <f t="shared" si="53"/>
        <v>21.311723382673186</v>
      </c>
      <c r="D146" s="123">
        <f t="shared" si="53"/>
        <v>14.360438135031185</v>
      </c>
      <c r="E146" s="123">
        <f t="shared" si="53"/>
        <v>17.665028927678822</v>
      </c>
      <c r="F146" s="123">
        <f t="shared" si="53"/>
        <v>8.0293322981441175</v>
      </c>
      <c r="G146" s="123">
        <f t="shared" si="53"/>
        <v>6.925586716539307</v>
      </c>
      <c r="H146" s="123">
        <f t="shared" si="53"/>
        <v>8.3028942672914621</v>
      </c>
      <c r="I146" s="123">
        <f t="shared" si="53"/>
        <v>8.2146801116612629</v>
      </c>
      <c r="J146" s="123">
        <f t="shared" si="53"/>
        <v>6.8687821406384826</v>
      </c>
      <c r="K146" s="123">
        <f t="shared" si="53"/>
        <v>7.3795179535130613</v>
      </c>
      <c r="L146" s="123">
        <f t="shared" si="53"/>
        <v>6.2945446237180054</v>
      </c>
      <c r="M146" s="123">
        <f t="shared" si="53"/>
        <v>6.3058606667585728</v>
      </c>
      <c r="N146" s="123">
        <f t="shared" si="53"/>
        <v>10.620229326024608</v>
      </c>
      <c r="O146" s="123">
        <f t="shared" si="53"/>
        <v>7.262607601656728</v>
      </c>
      <c r="P146" s="123">
        <f t="shared" si="53"/>
        <v>7.0480939627180836</v>
      </c>
      <c r="Q146" s="123">
        <f t="shared" si="53"/>
        <v>6.4841588084043469</v>
      </c>
      <c r="R146" s="123">
        <f t="shared" si="53"/>
        <v>6.0163258764885219</v>
      </c>
      <c r="S146" s="123">
        <f t="shared" si="53"/>
        <v>8.0383907009986988</v>
      </c>
      <c r="T146" s="123">
        <f t="shared" si="53"/>
        <v>6.5188034042776897</v>
      </c>
      <c r="U146" s="123">
        <f t="shared" si="53"/>
        <v>6.9650049712869473</v>
      </c>
      <c r="V146" s="123">
        <f t="shared" si="53"/>
        <v>7.3702262857238052</v>
      </c>
      <c r="W146" s="123">
        <f t="shared" si="53"/>
        <v>10.111467843059261</v>
      </c>
      <c r="X146" s="123">
        <f t="shared" si="53"/>
        <v>8.7671400456674853</v>
      </c>
      <c r="Y146" s="123">
        <f t="shared" si="53"/>
        <v>7.3719341747562099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22.372936030777826</v>
      </c>
      <c r="C147" s="99">
        <f>RES_hhdet_fech!C147/RES_summary!C$19</f>
        <v>21.311723382673186</v>
      </c>
      <c r="D147" s="99">
        <f>RES_hhdet_fech!D147/RES_summary!D$19</f>
        <v>14.360438135031185</v>
      </c>
      <c r="E147" s="99">
        <f>RES_hhdet_fech!E147/RES_summary!E$19</f>
        <v>17.665028927678822</v>
      </c>
      <c r="F147" s="99">
        <f>RES_hhdet_fech!F147/RES_summary!F$19</f>
        <v>8.0293322981441175</v>
      </c>
      <c r="G147" s="99">
        <f>RES_hhdet_fech!G147/RES_summary!G$19</f>
        <v>6.925586716539307</v>
      </c>
      <c r="H147" s="99">
        <f>RES_hhdet_fech!H147/RES_summary!H$19</f>
        <v>8.3028942672914621</v>
      </c>
      <c r="I147" s="99">
        <f>RES_hhdet_fech!I147/RES_summary!I$19</f>
        <v>8.2146801116612629</v>
      </c>
      <c r="J147" s="99">
        <f>RES_hhdet_fech!J147/RES_summary!J$19</f>
        <v>6.8687821406384826</v>
      </c>
      <c r="K147" s="99">
        <f>RES_hhdet_fech!K147/RES_summary!K$19</f>
        <v>7.3795179535130613</v>
      </c>
      <c r="L147" s="99">
        <f>RES_hhdet_fech!L147/RES_summary!L$19</f>
        <v>6.2945446237180054</v>
      </c>
      <c r="M147" s="99">
        <f>RES_hhdet_fech!M147/RES_summary!M$19</f>
        <v>6.3058606667585728</v>
      </c>
      <c r="N147" s="99">
        <f>RES_hhdet_fech!N147/RES_summary!N$19</f>
        <v>10.620229326024608</v>
      </c>
      <c r="O147" s="99">
        <f>RES_hhdet_fech!O147/RES_summary!O$19</f>
        <v>7.262607601656728</v>
      </c>
      <c r="P147" s="99">
        <f>RES_hhdet_fech!P147/RES_summary!P$19</f>
        <v>7.0480939627180836</v>
      </c>
      <c r="Q147" s="99">
        <f>RES_hhdet_fech!Q147/RES_summary!Q$19</f>
        <v>6.4841588084043469</v>
      </c>
      <c r="R147" s="99">
        <f>RES_hhdet_fech!R147/RES_summary!R$19</f>
        <v>6.0163258764885219</v>
      </c>
      <c r="S147" s="99">
        <f>RES_hhdet_fech!S147/RES_summary!S$19</f>
        <v>8.0383907009986988</v>
      </c>
      <c r="T147" s="99">
        <f>RES_hhdet_fech!T147/RES_summary!T$19</f>
        <v>6.5188034042776897</v>
      </c>
      <c r="U147" s="99">
        <f>RES_hhdet_fech!U147/RES_summary!U$19</f>
        <v>6.9650049712869473</v>
      </c>
      <c r="V147" s="99">
        <f>RES_hhdet_fech!V147/RES_summary!V$19</f>
        <v>7.3702262857238052</v>
      </c>
      <c r="W147" s="99">
        <f>RES_hhdet_fech!W147/RES_summary!W$19</f>
        <v>10.111467843059261</v>
      </c>
      <c r="X147" s="99">
        <f>RES_hhdet_fech!X147/RES_summary!X$19</f>
        <v>8.7671400456674853</v>
      </c>
      <c r="Y147" s="99">
        <f>RES_hhdet_fech!Y147/RES_summary!Y$19</f>
        <v>7.3719341747562099</v>
      </c>
      <c r="DA147" s="63" t="s">
        <v>2885</v>
      </c>
    </row>
    <row r="148" spans="1:105" ht="12" customHeight="1" x14ac:dyDescent="0.25">
      <c r="A148" s="121" t="s">
        <v>55</v>
      </c>
      <c r="B148" s="123">
        <v>14.249162771295131</v>
      </c>
      <c r="C148" s="123">
        <v>11.807143854491681</v>
      </c>
      <c r="D148" s="123">
        <v>14.086690087468378</v>
      </c>
      <c r="E148" s="123">
        <v>13.569016758564821</v>
      </c>
      <c r="F148" s="123">
        <v>16.234734273736233</v>
      </c>
      <c r="G148" s="123">
        <v>16.543677654498236</v>
      </c>
      <c r="H148" s="123">
        <v>16.87111054062666</v>
      </c>
      <c r="I148" s="123">
        <v>16.378428648596568</v>
      </c>
      <c r="J148" s="123">
        <v>16.000508768590862</v>
      </c>
      <c r="K148" s="123">
        <v>10.602814697014971</v>
      </c>
      <c r="L148" s="123">
        <v>12.872390929184125</v>
      </c>
      <c r="M148" s="123">
        <v>12.765666445468691</v>
      </c>
      <c r="N148" s="123">
        <v>10.699954963444547</v>
      </c>
      <c r="O148" s="123">
        <v>11.811736467884547</v>
      </c>
      <c r="P148" s="123">
        <v>11.431239424799628</v>
      </c>
      <c r="Q148" s="123">
        <v>11.856512040624654</v>
      </c>
      <c r="R148" s="123">
        <v>11.263666496414599</v>
      </c>
      <c r="S148" s="123">
        <v>11.77072931282609</v>
      </c>
      <c r="T148" s="123">
        <v>14.048631147462252</v>
      </c>
      <c r="U148" s="123">
        <v>13.997813255158709</v>
      </c>
      <c r="V148" s="123">
        <v>13.022564222574314</v>
      </c>
      <c r="W148" s="123">
        <v>11.313464485837864</v>
      </c>
      <c r="X148" s="123">
        <v>13.07958497989156</v>
      </c>
      <c r="Y148" s="123">
        <v>11.63906271771954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14.249162771295131</v>
      </c>
      <c r="C153" s="102">
        <v>11.807143854491681</v>
      </c>
      <c r="D153" s="102">
        <v>14.339877592441034</v>
      </c>
      <c r="E153" s="102">
        <v>13.866291704250669</v>
      </c>
      <c r="F153" s="102">
        <v>16.57015585629372</v>
      </c>
      <c r="G153" s="102">
        <v>16.935934916569547</v>
      </c>
      <c r="H153" s="102">
        <v>17.303972302527111</v>
      </c>
      <c r="I153" s="102">
        <v>16.904873560301073</v>
      </c>
      <c r="J153" s="102">
        <v>16.602646506085307</v>
      </c>
      <c r="K153" s="102">
        <v>11.239159543177712</v>
      </c>
      <c r="L153" s="102">
        <v>14.936112963196013</v>
      </c>
      <c r="M153" s="102">
        <v>14.885951297795904</v>
      </c>
      <c r="N153" s="102">
        <v>12.910552754925977</v>
      </c>
      <c r="O153" s="102">
        <v>13.995938874418185</v>
      </c>
      <c r="P153" s="102">
        <v>13.613716771128891</v>
      </c>
      <c r="Q153" s="102">
        <v>13.906694203697977</v>
      </c>
      <c r="R153" s="102">
        <v>13.229124111784502</v>
      </c>
      <c r="S153" s="102">
        <v>13.614575628088534</v>
      </c>
      <c r="T153" s="102">
        <v>15.762543445433945</v>
      </c>
      <c r="U153" s="102">
        <v>15.487011662933496</v>
      </c>
      <c r="V153" s="102">
        <v>14.350561501150651</v>
      </c>
      <c r="W153" s="102">
        <v>12.199007193119117</v>
      </c>
      <c r="X153" s="102">
        <v>13.810167333141472</v>
      </c>
      <c r="Y153" s="102">
        <v>12.240641983545808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8.6689865511404207</v>
      </c>
      <c r="E154" s="105">
        <v>8.4413531867649141</v>
      </c>
      <c r="F154" s="105">
        <v>10.144998879842884</v>
      </c>
      <c r="G154" s="105">
        <v>10.416140429885353</v>
      </c>
      <c r="H154" s="105">
        <v>10.684782079658797</v>
      </c>
      <c r="I154" s="105">
        <v>10.447348156107019</v>
      </c>
      <c r="J154" s="105">
        <v>10.281099442237934</v>
      </c>
      <c r="K154" s="105">
        <v>8.3519398370926954</v>
      </c>
      <c r="L154" s="105">
        <v>8.8187929060858625</v>
      </c>
      <c r="M154" s="105">
        <v>9.2944625259394442</v>
      </c>
      <c r="N154" s="105">
        <v>7.6138908071665474</v>
      </c>
      <c r="O154" s="105">
        <v>8.6176262476787091</v>
      </c>
      <c r="P154" s="105">
        <v>8.3200438766256308</v>
      </c>
      <c r="Q154" s="105">
        <v>8.768662151593805</v>
      </c>
      <c r="R154" s="105">
        <v>8.3606676423444632</v>
      </c>
      <c r="S154" s="105">
        <v>8.9006515465604448</v>
      </c>
      <c r="T154" s="105">
        <v>11.186630742171035</v>
      </c>
      <c r="U154" s="105">
        <v>11.058108084152927</v>
      </c>
      <c r="V154" s="105">
        <v>10.03733079940532</v>
      </c>
      <c r="W154" s="105">
        <v>8.7865243155038364</v>
      </c>
      <c r="X154" s="105">
        <v>11.084964595873998</v>
      </c>
      <c r="Y154" s="105">
        <v>9.7463387251404185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2.4584473146994683</v>
      </c>
      <c r="E155" s="99">
        <v>2.3802764287563929</v>
      </c>
      <c r="F155" s="99">
        <v>2.8431677076328765</v>
      </c>
      <c r="G155" s="99">
        <v>2.9074270673543179</v>
      </c>
      <c r="H155" s="99">
        <v>2.9635326851217121</v>
      </c>
      <c r="I155" s="99">
        <v>2.8666165215660442</v>
      </c>
      <c r="J155" s="99">
        <v>2.8195460708521556</v>
      </c>
      <c r="K155" s="99">
        <v>4.9780640882002203</v>
      </c>
      <c r="L155" s="99">
        <v>1.4776264059111226</v>
      </c>
      <c r="M155" s="99">
        <v>2.5211318863886492</v>
      </c>
      <c r="N155" s="99">
        <v>1.066283671958159</v>
      </c>
      <c r="O155" s="99">
        <v>1.7805734822070154</v>
      </c>
      <c r="P155" s="99">
        <v>1.3455450226259396</v>
      </c>
      <c r="Q155" s="99">
        <v>1.6369741168945702</v>
      </c>
      <c r="R155" s="99">
        <v>1.2877501081924263</v>
      </c>
      <c r="S155" s="99">
        <v>1.7301517142176099</v>
      </c>
      <c r="T155" s="99">
        <v>3.8584484203205074</v>
      </c>
      <c r="U155" s="99">
        <v>3.388446454143796</v>
      </c>
      <c r="V155" s="99">
        <v>2.0931557417510311</v>
      </c>
      <c r="W155" s="99">
        <v>2.1353925284591155</v>
      </c>
      <c r="X155" s="99">
        <v>5.4073969893164548</v>
      </c>
      <c r="Y155" s="99">
        <v>4.3285678950333333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6.2105392364409528</v>
      </c>
      <c r="E156" s="99">
        <v>6.0610767580085199</v>
      </c>
      <c r="F156" s="99">
        <v>7.3018311722100071</v>
      </c>
      <c r="G156" s="99">
        <v>7.5087133625310329</v>
      </c>
      <c r="H156" s="99">
        <v>7.7212493945370859</v>
      </c>
      <c r="I156" s="99">
        <v>7.5807316345409754</v>
      </c>
      <c r="J156" s="99">
        <v>7.4615533713857793</v>
      </c>
      <c r="K156" s="99">
        <v>3.3738757488924755</v>
      </c>
      <c r="L156" s="99">
        <v>7.3411665001747384</v>
      </c>
      <c r="M156" s="99">
        <v>6.773330639550796</v>
      </c>
      <c r="N156" s="99">
        <v>6.5476071352083869</v>
      </c>
      <c r="O156" s="99">
        <v>6.8370527654716939</v>
      </c>
      <c r="P156" s="99">
        <v>6.9744988539996928</v>
      </c>
      <c r="Q156" s="99">
        <v>7.1316880346992342</v>
      </c>
      <c r="R156" s="99">
        <v>7.0729175341520367</v>
      </c>
      <c r="S156" s="99">
        <v>7.1704998323428333</v>
      </c>
      <c r="T156" s="99">
        <v>7.3281823218505284</v>
      </c>
      <c r="U156" s="99">
        <v>7.6696616300091334</v>
      </c>
      <c r="V156" s="99">
        <v>7.9441750576542862</v>
      </c>
      <c r="W156" s="99">
        <v>6.6511317870447204</v>
      </c>
      <c r="X156" s="99">
        <v>5.6775676065575427</v>
      </c>
      <c r="Y156" s="99">
        <v>5.4177708301070844</v>
      </c>
      <c r="DA156" s="63" t="s">
        <v>2894</v>
      </c>
    </row>
    <row r="157" spans="1:105" ht="12" customHeight="1" x14ac:dyDescent="0.25">
      <c r="A157" s="121" t="s">
        <v>54</v>
      </c>
      <c r="B157" s="123">
        <v>11.05997070250965</v>
      </c>
      <c r="C157" s="123">
        <v>10.085598172071707</v>
      </c>
      <c r="D157" s="123">
        <v>10.035615055335398</v>
      </c>
      <c r="E157" s="123">
        <v>9.3501365403329721</v>
      </c>
      <c r="F157" s="123">
        <v>10.479880682394199</v>
      </c>
      <c r="G157" s="123">
        <v>10.16535370659583</v>
      </c>
      <c r="H157" s="123">
        <v>9.0260810518585686</v>
      </c>
      <c r="I157" s="123">
        <v>8.3854088031766381</v>
      </c>
      <c r="J157" s="123">
        <v>9.3719512415127273</v>
      </c>
      <c r="K157" s="123">
        <v>9.8308417434313871</v>
      </c>
      <c r="L157" s="123">
        <v>9.7877720484950164</v>
      </c>
      <c r="M157" s="123">
        <v>9.1743238863275476</v>
      </c>
      <c r="N157" s="123">
        <v>8.4517032677862733</v>
      </c>
      <c r="O157" s="123">
        <v>9.5306739270437468</v>
      </c>
      <c r="P157" s="123">
        <v>8.7820696199742123</v>
      </c>
      <c r="Q157" s="123">
        <v>9.2755539552421524</v>
      </c>
      <c r="R157" s="123">
        <v>9.5113987791488004</v>
      </c>
      <c r="S157" s="123">
        <v>7.5451800358349095</v>
      </c>
      <c r="T157" s="123">
        <v>7.6865285274030395</v>
      </c>
      <c r="U157" s="123">
        <v>7.1165901706776653</v>
      </c>
      <c r="V157" s="123">
        <v>6.722918739715027</v>
      </c>
      <c r="W157" s="123">
        <v>6.328425409801981</v>
      </c>
      <c r="X157" s="123">
        <v>5.4749654990102998</v>
      </c>
      <c r="Y157" s="123">
        <v>5.4088469978320974</v>
      </c>
      <c r="DA157" s="130" t="s">
        <v>2895</v>
      </c>
    </row>
    <row r="158" spans="1:105" ht="12" customHeight="1" x14ac:dyDescent="0.25">
      <c r="A158" s="97" t="s">
        <v>50</v>
      </c>
      <c r="B158" s="99">
        <v>11.301323427466636</v>
      </c>
      <c r="C158" s="99">
        <v>10.969988599971796</v>
      </c>
      <c r="D158" s="99">
        <v>10.535952775033369</v>
      </c>
      <c r="E158" s="99">
        <v>9.5951175671093925</v>
      </c>
      <c r="F158" s="99">
        <v>11.213310558531152</v>
      </c>
      <c r="G158" s="99">
        <v>10.810450458550426</v>
      </c>
      <c r="H158" s="99">
        <v>9.3778219419103177</v>
      </c>
      <c r="I158" s="99">
        <v>8.7170264494027254</v>
      </c>
      <c r="J158" s="99">
        <v>9.9689231276028423</v>
      </c>
      <c r="K158" s="99">
        <v>10.660104279310824</v>
      </c>
      <c r="L158" s="99">
        <v>10.007151514598258</v>
      </c>
      <c r="M158" s="99">
        <v>9.3103070024112693</v>
      </c>
      <c r="N158" s="99">
        <v>9.2954040016965234</v>
      </c>
      <c r="O158" s="99">
        <v>10.088266492493164</v>
      </c>
      <c r="P158" s="99">
        <v>9.3876645501900313</v>
      </c>
      <c r="Q158" s="99">
        <v>9.8298915186417339</v>
      </c>
      <c r="R158" s="99">
        <v>9.3063694136180732</v>
      </c>
      <c r="S158" s="99">
        <v>8.6429466179928074</v>
      </c>
      <c r="T158" s="99">
        <v>8.2890494573590647</v>
      </c>
      <c r="U158" s="99">
        <v>7.5075180895295981</v>
      </c>
      <c r="V158" s="99">
        <v>7.3103837804206169</v>
      </c>
      <c r="W158" s="99">
        <v>7.0980381520345599</v>
      </c>
      <c r="X158" s="99">
        <v>5.6995116184384269</v>
      </c>
      <c r="Y158" s="99">
        <v>5.9673686535343675</v>
      </c>
      <c r="DA158" s="63" t="s">
        <v>2896</v>
      </c>
    </row>
    <row r="159" spans="1:105" ht="12" customHeight="1" x14ac:dyDescent="0.25">
      <c r="A159" s="109" t="s">
        <v>120</v>
      </c>
      <c r="B159" s="110">
        <v>10.028152830625695</v>
      </c>
      <c r="C159" s="110">
        <v>6.333452758005385</v>
      </c>
      <c r="D159" s="110">
        <v>8.4016706336254892</v>
      </c>
      <c r="E159" s="110">
        <v>8.686500043552611</v>
      </c>
      <c r="F159" s="110">
        <v>8.5232685138738873</v>
      </c>
      <c r="G159" s="110">
        <v>8.3661311490669625</v>
      </c>
      <c r="H159" s="110">
        <v>7.9427717863582465</v>
      </c>
      <c r="I159" s="110">
        <v>7.1521585130797378</v>
      </c>
      <c r="J159" s="110">
        <v>6.7613349028072234</v>
      </c>
      <c r="K159" s="110">
        <v>6.2134423925302302</v>
      </c>
      <c r="L159" s="110">
        <v>8.9161256539777547</v>
      </c>
      <c r="M159" s="110">
        <v>8.6778286894486101</v>
      </c>
      <c r="N159" s="110">
        <v>5.2446721489360595</v>
      </c>
      <c r="O159" s="110">
        <v>7.6431243313079946</v>
      </c>
      <c r="P159" s="110">
        <v>7.0738557188592921</v>
      </c>
      <c r="Q159" s="110">
        <v>7.8278170943605732</v>
      </c>
      <c r="R159" s="110">
        <v>10.057652453778722</v>
      </c>
      <c r="S159" s="110">
        <v>4.1452851785647828</v>
      </c>
      <c r="T159" s="110">
        <v>5.7593273044485418</v>
      </c>
      <c r="U159" s="110">
        <v>5.8750090164401714</v>
      </c>
      <c r="V159" s="110">
        <v>5.0720773987447831</v>
      </c>
      <c r="W159" s="110">
        <v>4.2795800104212889</v>
      </c>
      <c r="X159" s="110">
        <v>4.9296926377025949</v>
      </c>
      <c r="Y159" s="110">
        <v>4.2616172826590324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41.702374961860947</v>
      </c>
      <c r="C161" s="118">
        <f t="shared" si="54"/>
        <v>38.426230128030006</v>
      </c>
      <c r="D161" s="118">
        <f t="shared" si="54"/>
        <v>38.634771837616498</v>
      </c>
      <c r="E161" s="118">
        <f t="shared" si="54"/>
        <v>43.147407612703368</v>
      </c>
      <c r="F161" s="118">
        <f t="shared" si="54"/>
        <v>40.096503583904401</v>
      </c>
      <c r="G161" s="118">
        <f t="shared" si="54"/>
        <v>38.551212811625099</v>
      </c>
      <c r="H161" s="118">
        <f t="shared" si="54"/>
        <v>39.805797812384583</v>
      </c>
      <c r="I161" s="118">
        <f t="shared" si="54"/>
        <v>38.639877269331521</v>
      </c>
      <c r="J161" s="118">
        <f t="shared" si="54"/>
        <v>38.173214793130569</v>
      </c>
      <c r="K161" s="118">
        <f t="shared" si="54"/>
        <v>32.102802381336645</v>
      </c>
      <c r="L161" s="118">
        <f t="shared" si="54"/>
        <v>37.526334445443851</v>
      </c>
      <c r="M161" s="118">
        <f t="shared" si="54"/>
        <v>36.783168004408566</v>
      </c>
      <c r="N161" s="118">
        <f t="shared" si="54"/>
        <v>38.369870555968284</v>
      </c>
      <c r="O161" s="118">
        <f t="shared" si="54"/>
        <v>36.056493501795728</v>
      </c>
      <c r="P161" s="118">
        <f t="shared" si="54"/>
        <v>33.619032481300366</v>
      </c>
      <c r="Q161" s="118">
        <f t="shared" si="54"/>
        <v>32.869753159442411</v>
      </c>
      <c r="R161" s="118">
        <f t="shared" ref="R161:V161" si="55">R162+R164+R166+R175</f>
        <v>29.650442699818889</v>
      </c>
      <c r="S161" s="118">
        <f t="shared" si="55"/>
        <v>37.670663721832987</v>
      </c>
      <c r="T161" s="118">
        <f t="shared" si="55"/>
        <v>38.206320076090108</v>
      </c>
      <c r="U161" s="118">
        <f t="shared" si="55"/>
        <v>36.565330613452893</v>
      </c>
      <c r="V161" s="118">
        <f t="shared" si="55"/>
        <v>37.542816523044145</v>
      </c>
      <c r="W161" s="118">
        <f t="shared" ref="W161:Y161" si="56">W162+W164+W166+W175</f>
        <v>39.627107100393459</v>
      </c>
      <c r="X161" s="118">
        <f t="shared" si="56"/>
        <v>42.10091508927772</v>
      </c>
      <c r="Y161" s="118">
        <f t="shared" si="56"/>
        <v>37.972985783335375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5.206459627176895</v>
      </c>
      <c r="C162" s="123">
        <f t="shared" si="57"/>
        <v>3.2914508712101513</v>
      </c>
      <c r="D162" s="123">
        <f t="shared" si="57"/>
        <v>4.5799435024017363</v>
      </c>
      <c r="E162" s="123">
        <f t="shared" si="57"/>
        <v>6.1131509476830317</v>
      </c>
      <c r="F162" s="123">
        <f t="shared" si="57"/>
        <v>6.7497618806793591</v>
      </c>
      <c r="G162" s="123">
        <f t="shared" si="57"/>
        <v>5.9562752859730876</v>
      </c>
      <c r="H162" s="123">
        <f t="shared" si="57"/>
        <v>6.915292800860664</v>
      </c>
      <c r="I162" s="123">
        <f t="shared" si="57"/>
        <v>6.7744011927398819</v>
      </c>
      <c r="J162" s="123">
        <f t="shared" si="57"/>
        <v>7.0625960631733911</v>
      </c>
      <c r="K162" s="123">
        <f t="shared" si="57"/>
        <v>5.3360373665453897</v>
      </c>
      <c r="L162" s="123">
        <f t="shared" si="57"/>
        <v>9.0765809551305345</v>
      </c>
      <c r="M162" s="123">
        <f t="shared" si="57"/>
        <v>8.7286309500306007</v>
      </c>
      <c r="N162" s="123">
        <f t="shared" si="57"/>
        <v>8.9622735126003015</v>
      </c>
      <c r="O162" s="123">
        <f t="shared" si="57"/>
        <v>8.6509695497230119</v>
      </c>
      <c r="P162" s="123">
        <f t="shared" si="57"/>
        <v>8.1073981700389073</v>
      </c>
      <c r="Q162" s="123">
        <f t="shared" si="57"/>
        <v>8.2954492439317153</v>
      </c>
      <c r="R162" s="123">
        <f t="shared" si="57"/>
        <v>6.3547614389922549</v>
      </c>
      <c r="S162" s="123">
        <f t="shared" si="57"/>
        <v>13.868962615985643</v>
      </c>
      <c r="T162" s="123">
        <f t="shared" si="57"/>
        <v>12.109449370891962</v>
      </c>
      <c r="U162" s="123">
        <f t="shared" si="57"/>
        <v>10.065377457842704</v>
      </c>
      <c r="V162" s="123">
        <f t="shared" si="57"/>
        <v>11.967788697107196</v>
      </c>
      <c r="W162" s="123">
        <f t="shared" si="57"/>
        <v>13.556077754858181</v>
      </c>
      <c r="X162" s="123">
        <f t="shared" si="57"/>
        <v>15.931428881325409</v>
      </c>
      <c r="Y162" s="123">
        <f t="shared" si="57"/>
        <v>15.60946704260215</v>
      </c>
      <c r="DA162" s="130" t="s">
        <v>2899</v>
      </c>
    </row>
    <row r="163" spans="1:105" ht="12" customHeight="1" x14ac:dyDescent="0.25">
      <c r="A163" s="97" t="s">
        <v>53</v>
      </c>
      <c r="B163" s="110">
        <v>5.206459627176895</v>
      </c>
      <c r="C163" s="110">
        <v>3.2914508712101513</v>
      </c>
      <c r="D163" s="110">
        <v>4.5799435024017363</v>
      </c>
      <c r="E163" s="110">
        <v>6.1131509476830317</v>
      </c>
      <c r="F163" s="110">
        <v>6.7497618806793591</v>
      </c>
      <c r="G163" s="110">
        <v>5.9562752859730876</v>
      </c>
      <c r="H163" s="110">
        <v>6.915292800860664</v>
      </c>
      <c r="I163" s="110">
        <v>6.7744011927398819</v>
      </c>
      <c r="J163" s="110">
        <v>7.0625960631733911</v>
      </c>
      <c r="K163" s="110">
        <v>5.3360373665453897</v>
      </c>
      <c r="L163" s="110">
        <v>9.0765809551305345</v>
      </c>
      <c r="M163" s="110">
        <v>8.7286309500306007</v>
      </c>
      <c r="N163" s="110">
        <v>8.9622735126003015</v>
      </c>
      <c r="O163" s="110">
        <v>8.6509695497230119</v>
      </c>
      <c r="P163" s="110">
        <v>8.1073981700389073</v>
      </c>
      <c r="Q163" s="110">
        <v>8.2954492439317153</v>
      </c>
      <c r="R163" s="110">
        <v>6.3547614389922549</v>
      </c>
      <c r="S163" s="110">
        <v>13.868962615985643</v>
      </c>
      <c r="T163" s="110">
        <v>12.109449370891962</v>
      </c>
      <c r="U163" s="110">
        <v>10.065377457842704</v>
      </c>
      <c r="V163" s="110">
        <v>11.967788697107196</v>
      </c>
      <c r="W163" s="110">
        <v>13.556077754858181</v>
      </c>
      <c r="X163" s="110">
        <v>15.931428881325409</v>
      </c>
      <c r="Y163" s="110">
        <v>15.60946704260215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11.186714959716912</v>
      </c>
      <c r="C164" s="123">
        <f t="shared" si="58"/>
        <v>13.215484231164861</v>
      </c>
      <c r="D164" s="123">
        <f t="shared" si="58"/>
        <v>9.8500987319140236</v>
      </c>
      <c r="E164" s="123">
        <f t="shared" si="58"/>
        <v>14.009549013154327</v>
      </c>
      <c r="F164" s="123">
        <f t="shared" si="58"/>
        <v>6.5281100650612975</v>
      </c>
      <c r="G164" s="123">
        <f t="shared" si="58"/>
        <v>5.8250324247994127</v>
      </c>
      <c r="H164" s="123">
        <f t="shared" si="58"/>
        <v>6.9806790079897425</v>
      </c>
      <c r="I164" s="123">
        <f t="shared" si="58"/>
        <v>7.0837324284887266</v>
      </c>
      <c r="J164" s="123">
        <f t="shared" si="58"/>
        <v>5.7093711846689752</v>
      </c>
      <c r="K164" s="123">
        <f t="shared" si="58"/>
        <v>6.0914583685110619</v>
      </c>
      <c r="L164" s="123">
        <f t="shared" si="58"/>
        <v>4.9963424030155625</v>
      </c>
      <c r="M164" s="123">
        <f t="shared" si="58"/>
        <v>5.3547489466735634</v>
      </c>
      <c r="N164" s="123">
        <f t="shared" si="58"/>
        <v>9.509012397627199</v>
      </c>
      <c r="O164" s="123">
        <f t="shared" si="58"/>
        <v>5.5408626372456764</v>
      </c>
      <c r="P164" s="123">
        <f t="shared" si="58"/>
        <v>4.9486171749659649</v>
      </c>
      <c r="Q164" s="123">
        <f t="shared" si="58"/>
        <v>3.3454084723686757</v>
      </c>
      <c r="R164" s="123">
        <f t="shared" si="58"/>
        <v>2.8165155306488128</v>
      </c>
      <c r="S164" s="123">
        <f t="shared" si="58"/>
        <v>4.7947477287905036</v>
      </c>
      <c r="T164" s="123">
        <f t="shared" si="58"/>
        <v>4.8153994998942107</v>
      </c>
      <c r="U164" s="123">
        <f t="shared" si="58"/>
        <v>5.7308003262669693</v>
      </c>
      <c r="V164" s="123">
        <f t="shared" si="58"/>
        <v>6.0480183259642413</v>
      </c>
      <c r="W164" s="123">
        <f t="shared" si="58"/>
        <v>8.5308180848266169</v>
      </c>
      <c r="X164" s="123">
        <f t="shared" si="58"/>
        <v>7.6953412540587056</v>
      </c>
      <c r="Y164" s="123">
        <f t="shared" si="58"/>
        <v>5.4687684447292986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11.186714959716912</v>
      </c>
      <c r="C165" s="99">
        <f>RES_hhdet_fech!C165/RES_summary!C$19</f>
        <v>13.215484231164861</v>
      </c>
      <c r="D165" s="99">
        <f>RES_hhdet_fech!D165/RES_summary!D$19</f>
        <v>9.8500987319140236</v>
      </c>
      <c r="E165" s="99">
        <f>RES_hhdet_fech!E165/RES_summary!E$19</f>
        <v>14.009549013154327</v>
      </c>
      <c r="F165" s="99">
        <f>RES_hhdet_fech!F165/RES_summary!F$19</f>
        <v>6.5281100650612975</v>
      </c>
      <c r="G165" s="99">
        <f>RES_hhdet_fech!G165/RES_summary!G$19</f>
        <v>5.8250324247994127</v>
      </c>
      <c r="H165" s="99">
        <f>RES_hhdet_fech!H165/RES_summary!H$19</f>
        <v>6.9806790079897425</v>
      </c>
      <c r="I165" s="99">
        <f>RES_hhdet_fech!I165/RES_summary!I$19</f>
        <v>7.0837324284887266</v>
      </c>
      <c r="J165" s="99">
        <f>RES_hhdet_fech!J165/RES_summary!J$19</f>
        <v>5.7093711846689752</v>
      </c>
      <c r="K165" s="99">
        <f>RES_hhdet_fech!K165/RES_summary!K$19</f>
        <v>6.0914583685110619</v>
      </c>
      <c r="L165" s="99">
        <f>RES_hhdet_fech!L165/RES_summary!L$19</f>
        <v>4.9963424030155625</v>
      </c>
      <c r="M165" s="99">
        <f>RES_hhdet_fech!M165/RES_summary!M$19</f>
        <v>5.3547489466735634</v>
      </c>
      <c r="N165" s="99">
        <f>RES_hhdet_fech!N165/RES_summary!N$19</f>
        <v>9.509012397627199</v>
      </c>
      <c r="O165" s="99">
        <f>RES_hhdet_fech!O165/RES_summary!O$19</f>
        <v>5.5408626372456764</v>
      </c>
      <c r="P165" s="99">
        <f>RES_hhdet_fech!P165/RES_summary!P$19</f>
        <v>4.9486171749659649</v>
      </c>
      <c r="Q165" s="99">
        <f>RES_hhdet_fech!Q165/RES_summary!Q$19</f>
        <v>3.3454084723686757</v>
      </c>
      <c r="R165" s="99">
        <f>RES_hhdet_fech!R165/RES_summary!R$19</f>
        <v>2.8165155306488128</v>
      </c>
      <c r="S165" s="99">
        <f>RES_hhdet_fech!S165/RES_summary!S$19</f>
        <v>4.7947477287905036</v>
      </c>
      <c r="T165" s="99">
        <f>RES_hhdet_fech!T165/RES_summary!T$19</f>
        <v>4.8153994998942107</v>
      </c>
      <c r="U165" s="99">
        <f>RES_hhdet_fech!U165/RES_summary!U$19</f>
        <v>5.7308003262669693</v>
      </c>
      <c r="V165" s="99">
        <f>RES_hhdet_fech!V165/RES_summary!V$19</f>
        <v>6.0480183259642413</v>
      </c>
      <c r="W165" s="99">
        <f>RES_hhdet_fech!W165/RES_summary!W$19</f>
        <v>8.5308180848266169</v>
      </c>
      <c r="X165" s="99">
        <f>RES_hhdet_fech!X165/RES_summary!X$19</f>
        <v>7.6953412540587056</v>
      </c>
      <c r="Y165" s="99">
        <f>RES_hhdet_fech!Y165/RES_summary!Y$19</f>
        <v>5.4687684447292986</v>
      </c>
      <c r="DA165" s="63" t="s">
        <v>2902</v>
      </c>
    </row>
    <row r="166" spans="1:105" ht="12" customHeight="1" x14ac:dyDescent="0.25">
      <c r="A166" s="121" t="s">
        <v>55</v>
      </c>
      <c r="B166" s="123">
        <v>14.249162771295131</v>
      </c>
      <c r="C166" s="123">
        <v>11.826394314867921</v>
      </c>
      <c r="D166" s="123">
        <v>14.148721855736094</v>
      </c>
      <c r="E166" s="123">
        <v>13.650188431484054</v>
      </c>
      <c r="F166" s="123">
        <v>16.303701902034561</v>
      </c>
      <c r="G166" s="123">
        <v>16.58334055420293</v>
      </c>
      <c r="H166" s="123">
        <v>16.874186819854422</v>
      </c>
      <c r="I166" s="123">
        <v>16.398752009974835</v>
      </c>
      <c r="J166" s="123">
        <v>16.044499887502024</v>
      </c>
      <c r="K166" s="123">
        <v>10.832545391131315</v>
      </c>
      <c r="L166" s="123">
        <v>13.639787974047319</v>
      </c>
      <c r="M166" s="123">
        <v>13.498233946546755</v>
      </c>
      <c r="N166" s="123">
        <v>11.328314530135675</v>
      </c>
      <c r="O166" s="123">
        <v>12.278640565303585</v>
      </c>
      <c r="P166" s="123">
        <v>11.746526866530369</v>
      </c>
      <c r="Q166" s="123">
        <v>11.95844140911851</v>
      </c>
      <c r="R166" s="123">
        <v>11.017965018556525</v>
      </c>
      <c r="S166" s="123">
        <v>11.305338646403857</v>
      </c>
      <c r="T166" s="123">
        <v>13.556268140007237</v>
      </c>
      <c r="U166" s="123">
        <v>13.622190735246933</v>
      </c>
      <c r="V166" s="123">
        <v>12.757006074809782</v>
      </c>
      <c r="W166" s="123">
        <v>11.197655426363287</v>
      </c>
      <c r="X166" s="123">
        <v>12.99907745087194</v>
      </c>
      <c r="Y166" s="123">
        <v>11.523742767628272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14.249162771295131</v>
      </c>
      <c r="C171" s="102">
        <v>11.826394314867921</v>
      </c>
      <c r="D171" s="102">
        <v>14.371442462707609</v>
      </c>
      <c r="E171" s="102">
        <v>13.919611015154851</v>
      </c>
      <c r="F171" s="102">
        <v>16.620410885923143</v>
      </c>
      <c r="G171" s="102">
        <v>16.967042067265279</v>
      </c>
      <c r="H171" s="102">
        <v>17.310087812482919</v>
      </c>
      <c r="I171" s="102">
        <v>16.910627021616243</v>
      </c>
      <c r="J171" s="102">
        <v>16.616433284456441</v>
      </c>
      <c r="K171" s="102">
        <v>11.256443970246432</v>
      </c>
      <c r="L171" s="102">
        <v>14.961486099058172</v>
      </c>
      <c r="M171" s="102">
        <v>14.957745705328664</v>
      </c>
      <c r="N171" s="102">
        <v>13.022969976648836</v>
      </c>
      <c r="O171" s="102">
        <v>14.110361961034082</v>
      </c>
      <c r="P171" s="102">
        <v>13.744953471498251</v>
      </c>
      <c r="Q171" s="102">
        <v>13.815890778920535</v>
      </c>
      <c r="R171" s="102">
        <v>12.918987829879628</v>
      </c>
      <c r="S171" s="102">
        <v>13.176474432583831</v>
      </c>
      <c r="T171" s="102">
        <v>15.307695650061861</v>
      </c>
      <c r="U171" s="102">
        <v>15.256428324857074</v>
      </c>
      <c r="V171" s="102">
        <v>14.212933432993283</v>
      </c>
      <c r="W171" s="102">
        <v>12.069281055848162</v>
      </c>
      <c r="X171" s="102">
        <v>13.720743797228211</v>
      </c>
      <c r="Y171" s="102">
        <v>12.080911288767414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8.6699043692525084</v>
      </c>
      <c r="E172" s="105">
        <v>8.4436715654915595</v>
      </c>
      <c r="F172" s="105">
        <v>10.147638092073823</v>
      </c>
      <c r="G172" s="105">
        <v>10.418406888577881</v>
      </c>
      <c r="H172" s="105">
        <v>10.685886740028646</v>
      </c>
      <c r="I172" s="105">
        <v>10.452687981433288</v>
      </c>
      <c r="J172" s="105">
        <v>10.288156218488457</v>
      </c>
      <c r="K172" s="105">
        <v>8.3859094060749868</v>
      </c>
      <c r="L172" s="105">
        <v>8.844184665570646</v>
      </c>
      <c r="M172" s="105">
        <v>9.3251180954438198</v>
      </c>
      <c r="N172" s="105">
        <v>7.6399467936070327</v>
      </c>
      <c r="O172" s="105">
        <v>8.6476847037107074</v>
      </c>
      <c r="P172" s="105">
        <v>8.362494441883511</v>
      </c>
      <c r="Q172" s="105">
        <v>8.7649396337906591</v>
      </c>
      <c r="R172" s="105">
        <v>8.290112464570532</v>
      </c>
      <c r="S172" s="105">
        <v>8.7920505464954175</v>
      </c>
      <c r="T172" s="105">
        <v>11.047721791955642</v>
      </c>
      <c r="U172" s="105">
        <v>10.971191864305355</v>
      </c>
      <c r="V172" s="105">
        <v>9.9868807880962507</v>
      </c>
      <c r="W172" s="105">
        <v>8.7481666841797878</v>
      </c>
      <c r="X172" s="105">
        <v>11.061607743180794</v>
      </c>
      <c r="Y172" s="105">
        <v>9.6868495096177227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2.4587075997350638</v>
      </c>
      <c r="E173" s="99">
        <v>2.3812952092662618</v>
      </c>
      <c r="F173" s="99">
        <v>2.8442786050586912</v>
      </c>
      <c r="G173" s="99">
        <v>2.9081253765096564</v>
      </c>
      <c r="H173" s="99">
        <v>2.9634465909971022</v>
      </c>
      <c r="I173" s="99">
        <v>2.8691041078685076</v>
      </c>
      <c r="J173" s="99">
        <v>2.8231863171229592</v>
      </c>
      <c r="K173" s="99">
        <v>5.0041959392820603</v>
      </c>
      <c r="L173" s="99">
        <v>1.4843909254495624</v>
      </c>
      <c r="M173" s="99">
        <v>2.5333551261899663</v>
      </c>
      <c r="N173" s="99">
        <v>1.0724390924065963</v>
      </c>
      <c r="O173" s="99">
        <v>1.7882220223378698</v>
      </c>
      <c r="P173" s="99">
        <v>1.3529291180652181</v>
      </c>
      <c r="Q173" s="99">
        <v>1.6211717818937985</v>
      </c>
      <c r="R173" s="99">
        <v>1.2444572590730059</v>
      </c>
      <c r="S173" s="99">
        <v>1.6655596170495681</v>
      </c>
      <c r="T173" s="99">
        <v>3.7593662177215768</v>
      </c>
      <c r="U173" s="99">
        <v>3.3356851235801881</v>
      </c>
      <c r="V173" s="99">
        <v>2.0751248502721276</v>
      </c>
      <c r="W173" s="99">
        <v>2.1234986439787544</v>
      </c>
      <c r="X173" s="99">
        <v>5.4017929727206537</v>
      </c>
      <c r="Y173" s="99">
        <v>4.295620949475663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6.2111967695174437</v>
      </c>
      <c r="E174" s="110">
        <v>6.0623763562252986</v>
      </c>
      <c r="F174" s="110">
        <v>7.3033594870151317</v>
      </c>
      <c r="G174" s="110">
        <v>7.5102815120682225</v>
      </c>
      <c r="H174" s="110">
        <v>7.7224401490315424</v>
      </c>
      <c r="I174" s="110">
        <v>7.5835838735647778</v>
      </c>
      <c r="J174" s="110">
        <v>7.4649699013654969</v>
      </c>
      <c r="K174" s="110">
        <v>3.3817134667929269</v>
      </c>
      <c r="L174" s="110">
        <v>7.3597937401210833</v>
      </c>
      <c r="M174" s="110">
        <v>6.7917629692538517</v>
      </c>
      <c r="N174" s="110">
        <v>6.5675077012004364</v>
      </c>
      <c r="O174" s="110">
        <v>6.859462681372837</v>
      </c>
      <c r="P174" s="110">
        <v>7.0095653238182942</v>
      </c>
      <c r="Q174" s="110">
        <v>7.1437678518968601</v>
      </c>
      <c r="R174" s="110">
        <v>7.0456552054975257</v>
      </c>
      <c r="S174" s="110">
        <v>7.1264909294458487</v>
      </c>
      <c r="T174" s="110">
        <v>7.2883555742340649</v>
      </c>
      <c r="U174" s="110">
        <v>7.6355067407251687</v>
      </c>
      <c r="V174" s="110">
        <v>7.9117559378241236</v>
      </c>
      <c r="W174" s="110">
        <v>6.6246680402010316</v>
      </c>
      <c r="X174" s="110">
        <v>5.6598147704601409</v>
      </c>
      <c r="Y174" s="110">
        <v>5.3912285601420589</v>
      </c>
      <c r="DA174" s="60" t="s">
        <v>2911</v>
      </c>
    </row>
    <row r="175" spans="1:105" ht="12" customHeight="1" x14ac:dyDescent="0.25">
      <c r="A175" s="121" t="s">
        <v>54</v>
      </c>
      <c r="B175" s="123">
        <v>11.060037603672008</v>
      </c>
      <c r="C175" s="123">
        <v>10.09290071078707</v>
      </c>
      <c r="D175" s="123">
        <v>10.056007747564646</v>
      </c>
      <c r="E175" s="123">
        <v>9.3745192203819574</v>
      </c>
      <c r="F175" s="123">
        <v>10.514929736129185</v>
      </c>
      <c r="G175" s="123">
        <v>10.186564546649672</v>
      </c>
      <c r="H175" s="123">
        <v>9.0356391836797592</v>
      </c>
      <c r="I175" s="123">
        <v>8.3829916381280736</v>
      </c>
      <c r="J175" s="123">
        <v>9.3567476577861779</v>
      </c>
      <c r="K175" s="123">
        <v>9.8427612551488828</v>
      </c>
      <c r="L175" s="123">
        <v>9.8136231132504328</v>
      </c>
      <c r="M175" s="123">
        <v>9.2015541611576452</v>
      </c>
      <c r="N175" s="123">
        <v>8.5702701156051067</v>
      </c>
      <c r="O175" s="123">
        <v>9.5860207495234597</v>
      </c>
      <c r="P175" s="123">
        <v>8.8164902697651222</v>
      </c>
      <c r="Q175" s="123">
        <v>9.270454034023512</v>
      </c>
      <c r="R175" s="123">
        <v>9.4612007116212951</v>
      </c>
      <c r="S175" s="123">
        <v>7.7016147306529872</v>
      </c>
      <c r="T175" s="123">
        <v>7.7252030652967036</v>
      </c>
      <c r="U175" s="123">
        <v>7.1469620940962884</v>
      </c>
      <c r="V175" s="123">
        <v>6.7700034251629235</v>
      </c>
      <c r="W175" s="123">
        <v>6.3425558343453758</v>
      </c>
      <c r="X175" s="123">
        <v>5.4750675030216653</v>
      </c>
      <c r="Y175" s="123">
        <v>5.3710075283756566</v>
      </c>
      <c r="DA175" s="130" t="s">
        <v>2912</v>
      </c>
    </row>
    <row r="176" spans="1:105" ht="12" customHeight="1" x14ac:dyDescent="0.25">
      <c r="A176" s="97" t="s">
        <v>50</v>
      </c>
      <c r="B176" s="99">
        <v>11.301323427466635</v>
      </c>
      <c r="C176" s="99">
        <v>10.97602250880297</v>
      </c>
      <c r="D176" s="99">
        <v>10.543596628466638</v>
      </c>
      <c r="E176" s="99">
        <v>9.6064325149465617</v>
      </c>
      <c r="F176" s="99">
        <v>11.223670247556672</v>
      </c>
      <c r="G176" s="99">
        <v>10.816165761811494</v>
      </c>
      <c r="H176" s="99">
        <v>9.3785587656922011</v>
      </c>
      <c r="I176" s="99">
        <v>8.717340243282198</v>
      </c>
      <c r="J176" s="99">
        <v>9.9700835952798936</v>
      </c>
      <c r="K176" s="99">
        <v>10.663738545631375</v>
      </c>
      <c r="L176" s="99">
        <v>10.011582973747036</v>
      </c>
      <c r="M176" s="99">
        <v>9.3159940493537707</v>
      </c>
      <c r="N176" s="99">
        <v>9.3017317770699552</v>
      </c>
      <c r="O176" s="99">
        <v>10.092562346311365</v>
      </c>
      <c r="P176" s="99">
        <v>9.390005512401121</v>
      </c>
      <c r="Q176" s="99">
        <v>9.8264893384295906</v>
      </c>
      <c r="R176" s="99">
        <v>9.2862088618731846</v>
      </c>
      <c r="S176" s="99">
        <v>8.6059370448778747</v>
      </c>
      <c r="T176" s="99">
        <v>8.2575525393166682</v>
      </c>
      <c r="U176" s="99">
        <v>7.49782340121397</v>
      </c>
      <c r="V176" s="99">
        <v>7.3089739804684983</v>
      </c>
      <c r="W176" s="99">
        <v>7.0934695857401433</v>
      </c>
      <c r="X176" s="99">
        <v>5.7004818882601125</v>
      </c>
      <c r="Y176" s="99">
        <v>5.963919195515925</v>
      </c>
      <c r="DA176" s="63" t="s">
        <v>2913</v>
      </c>
    </row>
    <row r="177" spans="1:105" ht="12" customHeight="1" x14ac:dyDescent="0.25">
      <c r="A177" s="109" t="s">
        <v>120</v>
      </c>
      <c r="B177" s="110">
        <v>10.028152830625693</v>
      </c>
      <c r="C177" s="110">
        <v>6.3390417985995011</v>
      </c>
      <c r="D177" s="110">
        <v>8.4117508248082924</v>
      </c>
      <c r="E177" s="110">
        <v>8.7017735726931331</v>
      </c>
      <c r="F177" s="110">
        <v>8.5334787451265708</v>
      </c>
      <c r="G177" s="110">
        <v>8.3716399048415244</v>
      </c>
      <c r="H177" s="110">
        <v>7.9433803373641645</v>
      </c>
      <c r="I177" s="110">
        <v>7.1517114024807009</v>
      </c>
      <c r="J177" s="110">
        <v>6.7620136301992355</v>
      </c>
      <c r="K177" s="110">
        <v>6.2215338258974784</v>
      </c>
      <c r="L177" s="110">
        <v>8.9340393006655248</v>
      </c>
      <c r="M177" s="110">
        <v>8.6997300876066035</v>
      </c>
      <c r="N177" s="110">
        <v>5.2564107186535347</v>
      </c>
      <c r="O177" s="110">
        <v>7.6461773917909355</v>
      </c>
      <c r="P177" s="110">
        <v>7.074622471154977</v>
      </c>
      <c r="Q177" s="110">
        <v>7.7999677323050101</v>
      </c>
      <c r="R177" s="110">
        <v>9.9636601077214362</v>
      </c>
      <c r="S177" s="110">
        <v>4.0920171580785727</v>
      </c>
      <c r="T177" s="110">
        <v>5.6809743655968088</v>
      </c>
      <c r="U177" s="110">
        <v>5.8354317971600302</v>
      </c>
      <c r="V177" s="110">
        <v>5.046680394729651</v>
      </c>
      <c r="W177" s="110">
        <v>4.2506727647872955</v>
      </c>
      <c r="X177" s="110">
        <v>4.9167659393997463</v>
      </c>
      <c r="Y177" s="110">
        <v>4.2383256040082484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20.267795940828201</v>
      </c>
      <c r="C24" s="118">
        <f t="shared" si="7"/>
        <v>20.674525666538752</v>
      </c>
      <c r="D24" s="118">
        <f t="shared" si="7"/>
        <v>22.542935813233157</v>
      </c>
      <c r="E24" s="118">
        <f t="shared" si="7"/>
        <v>27.016987414348279</v>
      </c>
      <c r="F24" s="118">
        <f t="shared" si="7"/>
        <v>24.519128485549089</v>
      </c>
      <c r="G24" s="118">
        <f t="shared" si="7"/>
        <v>24.920126377993178</v>
      </c>
      <c r="H24" s="118">
        <f t="shared" si="7"/>
        <v>27.042876251413091</v>
      </c>
      <c r="I24" s="118">
        <f t="shared" si="7"/>
        <v>26.24752585990878</v>
      </c>
      <c r="J24" s="118">
        <f t="shared" si="7"/>
        <v>24.637167217357732</v>
      </c>
      <c r="K24" s="118">
        <f t="shared" si="7"/>
        <v>21.612359277734505</v>
      </c>
      <c r="L24" s="118">
        <f t="shared" si="7"/>
        <v>23.50318214217134</v>
      </c>
      <c r="M24" s="118">
        <f t="shared" si="7"/>
        <v>25.069031094167915</v>
      </c>
      <c r="N24" s="118">
        <f t="shared" si="7"/>
        <v>31.934746490403484</v>
      </c>
      <c r="O24" s="118">
        <f t="shared" si="7"/>
        <v>31.142183831341846</v>
      </c>
      <c r="P24" s="118">
        <f t="shared" si="7"/>
        <v>32.837042028816725</v>
      </c>
      <c r="Q24" s="118">
        <f t="shared" si="7"/>
        <v>35.579106270963983</v>
      </c>
      <c r="R24" s="118">
        <f t="shared" ref="R24:V24" si="8">R25+R28+R30+R39</f>
        <v>34.479732079803654</v>
      </c>
      <c r="S24" s="118">
        <f t="shared" si="8"/>
        <v>44.609282848811525</v>
      </c>
      <c r="T24" s="118">
        <f t="shared" si="8"/>
        <v>37.366766286217839</v>
      </c>
      <c r="U24" s="118">
        <f t="shared" si="8"/>
        <v>40.494390297388442</v>
      </c>
      <c r="V24" s="118">
        <f t="shared" si="8"/>
        <v>37.666294655551141</v>
      </c>
      <c r="W24" s="118">
        <f t="shared" ref="W24:Y24" si="9">W25+W28+W30+W39</f>
        <v>29.788992123147814</v>
      </c>
      <c r="X24" s="118">
        <f t="shared" si="9"/>
        <v>33.225675283502667</v>
      </c>
      <c r="Y24" s="118">
        <f t="shared" si="9"/>
        <v>27.327741640280156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2.0522281062871808</v>
      </c>
      <c r="C25" s="123">
        <f t="shared" si="10"/>
        <v>2.2079295665662042</v>
      </c>
      <c r="D25" s="123">
        <f t="shared" si="10"/>
        <v>3.1483942145437815</v>
      </c>
      <c r="E25" s="123">
        <f t="shared" si="10"/>
        <v>4.0077656886004691</v>
      </c>
      <c r="F25" s="123">
        <f t="shared" si="10"/>
        <v>3.4945459807112784</v>
      </c>
      <c r="G25" s="123">
        <f t="shared" si="10"/>
        <v>3.7213046430645269</v>
      </c>
      <c r="H25" s="123">
        <f t="shared" si="10"/>
        <v>4.1262063571004282</v>
      </c>
      <c r="I25" s="123">
        <f t="shared" si="10"/>
        <v>3.8610082966308368</v>
      </c>
      <c r="J25" s="123">
        <f t="shared" si="10"/>
        <v>3.6460101805381488</v>
      </c>
      <c r="K25" s="123">
        <f t="shared" si="10"/>
        <v>4.0467731697066327</v>
      </c>
      <c r="L25" s="123">
        <f t="shared" si="10"/>
        <v>4.1773954045933541</v>
      </c>
      <c r="M25" s="123">
        <f t="shared" si="10"/>
        <v>4.1010529659009425</v>
      </c>
      <c r="N25" s="123">
        <f t="shared" si="10"/>
        <v>5.4107768618479941</v>
      </c>
      <c r="O25" s="123">
        <f t="shared" si="10"/>
        <v>5.8719884194185976</v>
      </c>
      <c r="P25" s="123">
        <f t="shared" si="10"/>
        <v>5.4814617195766084</v>
      </c>
      <c r="Q25" s="123">
        <f t="shared" si="10"/>
        <v>7.6629343115392468</v>
      </c>
      <c r="R25" s="123">
        <f t="shared" ref="R25:V25" si="11">SUM(R26:R27)</f>
        <v>5.4264507779628213</v>
      </c>
      <c r="S25" s="123">
        <f t="shared" si="11"/>
        <v>10.669079929744862</v>
      </c>
      <c r="T25" s="123">
        <f t="shared" si="11"/>
        <v>3.057498891804705</v>
      </c>
      <c r="U25" s="123">
        <f t="shared" si="11"/>
        <v>7.9783374886254208</v>
      </c>
      <c r="V25" s="123">
        <f t="shared" si="11"/>
        <v>11.200427116885358</v>
      </c>
      <c r="W25" s="123">
        <f t="shared" ref="W25:Y25" si="12">SUM(W26:W27)</f>
        <v>8.5882591387869756</v>
      </c>
      <c r="X25" s="123">
        <f t="shared" si="12"/>
        <v>14.79290647392193</v>
      </c>
      <c r="Y25" s="123">
        <f t="shared" si="12"/>
        <v>10.009477740674045</v>
      </c>
      <c r="DA25" s="130" t="s">
        <v>2937</v>
      </c>
    </row>
    <row r="26" spans="1:105" ht="12" customHeight="1" x14ac:dyDescent="0.25">
      <c r="A26" s="97" t="s">
        <v>74</v>
      </c>
      <c r="B26" s="99">
        <v>2.007688405343556</v>
      </c>
      <c r="C26" s="99">
        <v>2.164662707051602</v>
      </c>
      <c r="D26" s="99">
        <v>3.0789522744596978</v>
      </c>
      <c r="E26" s="99">
        <v>3.9330674172921434</v>
      </c>
      <c r="F26" s="99">
        <v>3.4133798339630292</v>
      </c>
      <c r="G26" s="99">
        <v>3.6351277771865842</v>
      </c>
      <c r="H26" s="99">
        <v>4.0371313158983018</v>
      </c>
      <c r="I26" s="99">
        <v>3.7800243184925</v>
      </c>
      <c r="J26" s="99">
        <v>3.5668327481649382</v>
      </c>
      <c r="K26" s="99">
        <v>3.9598312893733087</v>
      </c>
      <c r="L26" s="99">
        <v>4.0822957706376304</v>
      </c>
      <c r="M26" s="99">
        <v>4.0104059356920034</v>
      </c>
      <c r="N26" s="99">
        <v>5.3218477330344838</v>
      </c>
      <c r="O26" s="99">
        <v>5.7547087736318998</v>
      </c>
      <c r="P26" s="99">
        <v>5.374314443625857</v>
      </c>
      <c r="Q26" s="99">
        <v>7.5107479534450787</v>
      </c>
      <c r="R26" s="99">
        <v>5.3193133925923046</v>
      </c>
      <c r="S26" s="99">
        <v>10.459464921574519</v>
      </c>
      <c r="T26" s="99">
        <v>2.930008214534439</v>
      </c>
      <c r="U26" s="99">
        <v>7.7339077082135024</v>
      </c>
      <c r="V26" s="99">
        <v>10.926469068828061</v>
      </c>
      <c r="W26" s="99">
        <v>8.3670762384256943</v>
      </c>
      <c r="X26" s="99">
        <v>14.505129332983092</v>
      </c>
      <c r="Y26" s="99">
        <v>9.8145372432520439</v>
      </c>
      <c r="DA26" s="63" t="s">
        <v>2938</v>
      </c>
    </row>
    <row r="27" spans="1:105" ht="12" customHeight="1" x14ac:dyDescent="0.25">
      <c r="A27" s="97" t="s">
        <v>53</v>
      </c>
      <c r="B27" s="99">
        <v>4.4539700943624985E-2</v>
      </c>
      <c r="C27" s="99">
        <v>4.3266859514602331E-2</v>
      </c>
      <c r="D27" s="99">
        <v>6.9441940084083872E-2</v>
      </c>
      <c r="E27" s="99">
        <v>7.4698271308326056E-2</v>
      </c>
      <c r="F27" s="99">
        <v>8.1166146748249318E-2</v>
      </c>
      <c r="G27" s="99">
        <v>8.617686587794289E-2</v>
      </c>
      <c r="H27" s="99">
        <v>8.9075041202126309E-2</v>
      </c>
      <c r="I27" s="99">
        <v>8.0983978138336826E-2</v>
      </c>
      <c r="J27" s="99">
        <v>7.917743237321051E-2</v>
      </c>
      <c r="K27" s="99">
        <v>8.6941880333323604E-2</v>
      </c>
      <c r="L27" s="99">
        <v>9.5099633955723462E-2</v>
      </c>
      <c r="M27" s="99">
        <v>9.0647030208939369E-2</v>
      </c>
      <c r="N27" s="99">
        <v>8.8929128813509895E-2</v>
      </c>
      <c r="O27" s="99">
        <v>0.11727964578669793</v>
      </c>
      <c r="P27" s="99">
        <v>0.10714727595075137</v>
      </c>
      <c r="Q27" s="99">
        <v>0.15218635809416789</v>
      </c>
      <c r="R27" s="99">
        <v>0.10713738537051697</v>
      </c>
      <c r="S27" s="99">
        <v>0.20961500817034398</v>
      </c>
      <c r="T27" s="99">
        <v>0.12749067727026581</v>
      </c>
      <c r="U27" s="99">
        <v>0.24442978041191807</v>
      </c>
      <c r="V27" s="99">
        <v>0.27395804805729657</v>
      </c>
      <c r="W27" s="99">
        <v>0.22118290036128055</v>
      </c>
      <c r="X27" s="99">
        <v>0.28777714093883716</v>
      </c>
      <c r="Y27" s="99">
        <v>0.19494049742200187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4.1708834932035561</v>
      </c>
      <c r="C28" s="123">
        <f t="shared" si="13"/>
        <v>6.2962570166229765</v>
      </c>
      <c r="D28" s="123">
        <f t="shared" si="13"/>
        <v>5.7470982472722083</v>
      </c>
      <c r="E28" s="123">
        <f t="shared" si="13"/>
        <v>9.8971284401932742</v>
      </c>
      <c r="F28" s="123">
        <f t="shared" si="13"/>
        <v>5.7157299665685706</v>
      </c>
      <c r="G28" s="123">
        <f t="shared" si="13"/>
        <v>5.8332780156931081</v>
      </c>
      <c r="H28" s="123">
        <f t="shared" si="13"/>
        <v>7.9933924504922622</v>
      </c>
      <c r="I28" s="123">
        <f t="shared" si="13"/>
        <v>8.0789788162375213</v>
      </c>
      <c r="J28" s="123">
        <f t="shared" si="13"/>
        <v>6.3158831359192762</v>
      </c>
      <c r="K28" s="123">
        <f t="shared" si="13"/>
        <v>5.550301339503001</v>
      </c>
      <c r="L28" s="123">
        <f t="shared" si="13"/>
        <v>5.1433781177072362</v>
      </c>
      <c r="M28" s="123">
        <f t="shared" si="13"/>
        <v>7.1140814505978796</v>
      </c>
      <c r="N28" s="123">
        <f t="shared" si="13"/>
        <v>14.265466849331046</v>
      </c>
      <c r="O28" s="123">
        <f t="shared" si="13"/>
        <v>11.559389704348279</v>
      </c>
      <c r="P28" s="123">
        <f t="shared" si="13"/>
        <v>14.125987323257073</v>
      </c>
      <c r="Q28" s="123">
        <f t="shared" si="13"/>
        <v>13.966367571214823</v>
      </c>
      <c r="R28" s="123">
        <f t="shared" si="13"/>
        <v>15.078379601196591</v>
      </c>
      <c r="S28" s="123">
        <f t="shared" si="13"/>
        <v>21.058611526700595</v>
      </c>
      <c r="T28" s="123">
        <f t="shared" si="13"/>
        <v>19.691742817155816</v>
      </c>
      <c r="U28" s="123">
        <f t="shared" si="13"/>
        <v>18.057815292758843</v>
      </c>
      <c r="V28" s="123">
        <f t="shared" si="13"/>
        <v>12.704541284035955</v>
      </c>
      <c r="W28" s="123">
        <f t="shared" si="13"/>
        <v>8.9505855942119332</v>
      </c>
      <c r="X28" s="123">
        <f t="shared" si="13"/>
        <v>5.3362848017367277</v>
      </c>
      <c r="Y28" s="123">
        <f t="shared" si="13"/>
        <v>5.1729772793794826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4.1708834932035561</v>
      </c>
      <c r="C29" s="99">
        <f>RES_hhdet_tesh!C29/RES_summary!C$19</f>
        <v>6.2962570166229765</v>
      </c>
      <c r="D29" s="99">
        <f>RES_hhdet_tesh!D29/RES_summary!D$19</f>
        <v>5.7470982472722083</v>
      </c>
      <c r="E29" s="99">
        <f>RES_hhdet_tesh!E29/RES_summary!E$19</f>
        <v>9.8971284401932742</v>
      </c>
      <c r="F29" s="99">
        <f>RES_hhdet_tesh!F29/RES_summary!F$19</f>
        <v>5.7157299665685706</v>
      </c>
      <c r="G29" s="99">
        <f>RES_hhdet_tesh!G29/RES_summary!G$19</f>
        <v>5.8332780156931081</v>
      </c>
      <c r="H29" s="99">
        <f>RES_hhdet_tesh!H29/RES_summary!H$19</f>
        <v>7.9933924504922622</v>
      </c>
      <c r="I29" s="99">
        <f>RES_hhdet_tesh!I29/RES_summary!I$19</f>
        <v>8.0789788162375213</v>
      </c>
      <c r="J29" s="99">
        <f>RES_hhdet_tesh!J29/RES_summary!J$19</f>
        <v>6.3158831359192762</v>
      </c>
      <c r="K29" s="99">
        <f>RES_hhdet_tesh!K29/RES_summary!K$19</f>
        <v>5.550301339503001</v>
      </c>
      <c r="L29" s="99">
        <f>RES_hhdet_tesh!L29/RES_summary!L$19</f>
        <v>5.1433781177072362</v>
      </c>
      <c r="M29" s="99">
        <f>RES_hhdet_tesh!M29/RES_summary!M$19</f>
        <v>7.1140814505978796</v>
      </c>
      <c r="N29" s="99">
        <f>RES_hhdet_tesh!N29/RES_summary!N$19</f>
        <v>14.265466849331046</v>
      </c>
      <c r="O29" s="99">
        <f>RES_hhdet_tesh!O29/RES_summary!O$19</f>
        <v>11.559389704348279</v>
      </c>
      <c r="P29" s="99">
        <f>RES_hhdet_tesh!P29/RES_summary!P$19</f>
        <v>14.125987323257073</v>
      </c>
      <c r="Q29" s="99">
        <f>RES_hhdet_tesh!Q29/RES_summary!Q$19</f>
        <v>13.966367571214823</v>
      </c>
      <c r="R29" s="99">
        <f>RES_hhdet_tesh!R29/RES_summary!R$19</f>
        <v>15.078379601196591</v>
      </c>
      <c r="S29" s="99">
        <f>RES_hhdet_tesh!S29/RES_summary!S$19</f>
        <v>21.058611526700595</v>
      </c>
      <c r="T29" s="99">
        <f>RES_hhdet_tesh!T29/RES_summary!T$19</f>
        <v>19.691742817155816</v>
      </c>
      <c r="U29" s="99">
        <f>RES_hhdet_tesh!U29/RES_summary!U$19</f>
        <v>18.057815292758843</v>
      </c>
      <c r="V29" s="99">
        <f>RES_hhdet_tesh!V29/RES_summary!V$19</f>
        <v>12.704541284035955</v>
      </c>
      <c r="W29" s="99">
        <f>RES_hhdet_tesh!W29/RES_summary!W$19</f>
        <v>8.9505855942119332</v>
      </c>
      <c r="X29" s="99">
        <f>RES_hhdet_tesh!X29/RES_summary!X$19</f>
        <v>5.3362848017367277</v>
      </c>
      <c r="Y29" s="99">
        <f>RES_hhdet_tesh!Y29/RES_summary!Y$19</f>
        <v>5.1729772793794826</v>
      </c>
      <c r="DA29" s="63" t="s">
        <v>2941</v>
      </c>
    </row>
    <row r="30" spans="1:105" ht="12" customHeight="1" x14ac:dyDescent="0.25">
      <c r="A30" s="121" t="s">
        <v>55</v>
      </c>
      <c r="B30" s="123">
        <v>7.3789678536008303</v>
      </c>
      <c r="C30" s="123">
        <v>6.1588959897656688</v>
      </c>
      <c r="D30" s="123">
        <v>7.5271986499405426</v>
      </c>
      <c r="E30" s="123">
        <v>7.3389823631841322</v>
      </c>
      <c r="F30" s="123">
        <v>8.8326502812002001</v>
      </c>
      <c r="G30" s="123">
        <v>9.0826793820348417</v>
      </c>
      <c r="H30" s="123">
        <v>9.336225514352364</v>
      </c>
      <c r="I30" s="123">
        <v>9.1549537465445709</v>
      </c>
      <c r="J30" s="123">
        <v>9.0186575104652036</v>
      </c>
      <c r="K30" s="123">
        <v>6.1162213851223388</v>
      </c>
      <c r="L30" s="123">
        <v>8.1467382956989027</v>
      </c>
      <c r="M30" s="123">
        <v>8.1583792969691498</v>
      </c>
      <c r="N30" s="123">
        <v>7.1266171808948391</v>
      </c>
      <c r="O30" s="123">
        <v>7.8194678408496676</v>
      </c>
      <c r="P30" s="123">
        <v>7.7455746936252563</v>
      </c>
      <c r="Q30" s="123">
        <v>8.1095973939025399</v>
      </c>
      <c r="R30" s="123">
        <v>7.8762482649352688</v>
      </c>
      <c r="S30" s="123">
        <v>8.2568756607537424</v>
      </c>
      <c r="T30" s="123">
        <v>9.7886140459659163</v>
      </c>
      <c r="U30" s="123">
        <v>9.917568865697822</v>
      </c>
      <c r="V30" s="123">
        <v>9.4375439485213573</v>
      </c>
      <c r="W30" s="123">
        <v>8.1882610390003681</v>
      </c>
      <c r="X30" s="123">
        <v>9.4125786976346415</v>
      </c>
      <c r="Y30" s="123">
        <v>8.5021494548470145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7.3789678536008303</v>
      </c>
      <c r="C35" s="102">
        <v>6.1588959897656688</v>
      </c>
      <c r="D35" s="102">
        <v>7.5270871118270062</v>
      </c>
      <c r="E35" s="102">
        <v>7.3388266545917524</v>
      </c>
      <c r="F35" s="102">
        <v>8.8325279748276273</v>
      </c>
      <c r="G35" s="102">
        <v>9.0825583866347088</v>
      </c>
      <c r="H35" s="102">
        <v>9.3362485380640354</v>
      </c>
      <c r="I35" s="102">
        <v>9.1549021397799244</v>
      </c>
      <c r="J35" s="102">
        <v>9.018529537731462</v>
      </c>
      <c r="K35" s="102">
        <v>6.1180756966898118</v>
      </c>
      <c r="L35" s="102">
        <v>8.1426642186587017</v>
      </c>
      <c r="M35" s="102">
        <v>8.1573170653432765</v>
      </c>
      <c r="N35" s="102">
        <v>7.1246255302051749</v>
      </c>
      <c r="O35" s="102">
        <v>7.8238466795258095</v>
      </c>
      <c r="P35" s="102">
        <v>7.7576959364152591</v>
      </c>
      <c r="Q35" s="102">
        <v>8.128453899733536</v>
      </c>
      <c r="R35" s="102">
        <v>7.887024807630878</v>
      </c>
      <c r="S35" s="102">
        <v>8.2515514184141274</v>
      </c>
      <c r="T35" s="102">
        <v>9.7780078864562796</v>
      </c>
      <c r="U35" s="102">
        <v>9.9182721603614716</v>
      </c>
      <c r="V35" s="102">
        <v>9.4460281217199533</v>
      </c>
      <c r="W35" s="102">
        <v>8.1979642865082383</v>
      </c>
      <c r="X35" s="102">
        <v>9.4188589535790737</v>
      </c>
      <c r="Y35" s="102">
        <v>8.5082911074387955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7.5312752295564405</v>
      </c>
      <c r="E36" s="105">
        <v>7.3432676901316176</v>
      </c>
      <c r="F36" s="105">
        <v>8.8355427315253259</v>
      </c>
      <c r="G36" s="105">
        <v>9.0848455362876219</v>
      </c>
      <c r="H36" s="105">
        <v>9.3359052868025767</v>
      </c>
      <c r="I36" s="105">
        <v>9.1555464938769155</v>
      </c>
      <c r="J36" s="105">
        <v>9.0199925217704529</v>
      </c>
      <c r="K36" s="105">
        <v>6.1084777478686254</v>
      </c>
      <c r="L36" s="105">
        <v>8.156437893066224</v>
      </c>
      <c r="M36" s="105">
        <v>8.1603032233633588</v>
      </c>
      <c r="N36" s="105">
        <v>7.1293587733167003</v>
      </c>
      <c r="O36" s="105">
        <v>7.8133908422987348</v>
      </c>
      <c r="P36" s="105">
        <v>7.7285545946248337</v>
      </c>
      <c r="Q36" s="105">
        <v>8.0817680012540851</v>
      </c>
      <c r="R36" s="105">
        <v>7.8595987669532859</v>
      </c>
      <c r="S36" s="105">
        <v>8.2664665651348379</v>
      </c>
      <c r="T36" s="105">
        <v>9.8108331586341659</v>
      </c>
      <c r="U36" s="105">
        <v>9.9158563172631062</v>
      </c>
      <c r="V36" s="105">
        <v>9.4122992988678273</v>
      </c>
      <c r="W36" s="105">
        <v>8.1499368107527665</v>
      </c>
      <c r="X36" s="105">
        <v>9.3891915008991909</v>
      </c>
      <c r="Y36" s="105">
        <v>8.477275236023889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1.3179102190978933</v>
      </c>
      <c r="E37" s="99">
        <v>1.2776108543095577</v>
      </c>
      <c r="F37" s="99">
        <v>1.5271201902690767</v>
      </c>
      <c r="G37" s="99">
        <v>1.5654894821308536</v>
      </c>
      <c r="H37" s="99">
        <v>1.5998176123350529</v>
      </c>
      <c r="I37" s="99">
        <v>1.5544216358859526</v>
      </c>
      <c r="J37" s="99">
        <v>1.5352271945323717</v>
      </c>
      <c r="K37" s="99">
        <v>2.7290897127360338</v>
      </c>
      <c r="L37" s="99">
        <v>0.8125752320296431</v>
      </c>
      <c r="M37" s="99">
        <v>1.3895861727428607</v>
      </c>
      <c r="N37" s="99">
        <v>0.59017123270707883</v>
      </c>
      <c r="O37" s="99">
        <v>0.98904249299017077</v>
      </c>
      <c r="P37" s="99">
        <v>0.7575409610904793</v>
      </c>
      <c r="Q37" s="99">
        <v>0.93925617702759767</v>
      </c>
      <c r="R37" s="99">
        <v>0.7599861880478237</v>
      </c>
      <c r="S37" s="99">
        <v>1.0538781073876367</v>
      </c>
      <c r="T37" s="99">
        <v>2.4210497440705923</v>
      </c>
      <c r="U37" s="99">
        <v>2.1639904355570114</v>
      </c>
      <c r="V37" s="99">
        <v>1.3608272610971595</v>
      </c>
      <c r="W37" s="99">
        <v>1.3995293274700158</v>
      </c>
      <c r="X37" s="99">
        <v>3.6225539071276405</v>
      </c>
      <c r="Y37" s="99">
        <v>2.9580963655760413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6.2133650104585483</v>
      </c>
      <c r="E38" s="99">
        <v>6.0656568358220602</v>
      </c>
      <c r="F38" s="99">
        <v>7.3084225412562489</v>
      </c>
      <c r="G38" s="99">
        <v>7.519356054156769</v>
      </c>
      <c r="H38" s="99">
        <v>7.7360876744675249</v>
      </c>
      <c r="I38" s="99">
        <v>7.6011248579909614</v>
      </c>
      <c r="J38" s="99">
        <v>7.4847653272380823</v>
      </c>
      <c r="K38" s="99">
        <v>3.3793880351325916</v>
      </c>
      <c r="L38" s="99">
        <v>7.3438626610365807</v>
      </c>
      <c r="M38" s="99">
        <v>6.7707170506204983</v>
      </c>
      <c r="N38" s="99">
        <v>6.5391875406096229</v>
      </c>
      <c r="O38" s="99">
        <v>6.8243483493085648</v>
      </c>
      <c r="P38" s="99">
        <v>6.9710136335343531</v>
      </c>
      <c r="Q38" s="99">
        <v>7.1425118242264896</v>
      </c>
      <c r="R38" s="99">
        <v>7.0996125789054609</v>
      </c>
      <c r="S38" s="99">
        <v>7.2125884577471995</v>
      </c>
      <c r="T38" s="99">
        <v>7.389783414563575</v>
      </c>
      <c r="U38" s="99">
        <v>7.7518658817060953</v>
      </c>
      <c r="V38" s="99">
        <v>8.0514720377706688</v>
      </c>
      <c r="W38" s="99">
        <v>6.7504074832827516</v>
      </c>
      <c r="X38" s="99">
        <v>5.7666375937715522</v>
      </c>
      <c r="Y38" s="99">
        <v>5.5191788704478482</v>
      </c>
      <c r="DA38" s="63" t="s">
        <v>2950</v>
      </c>
    </row>
    <row r="39" spans="1:105" ht="12" customHeight="1" x14ac:dyDescent="0.25">
      <c r="A39" s="121" t="s">
        <v>54</v>
      </c>
      <c r="B39" s="123">
        <v>6.6657164877366313</v>
      </c>
      <c r="C39" s="123">
        <v>6.0114430935839041</v>
      </c>
      <c r="D39" s="123">
        <v>6.1202447014766239</v>
      </c>
      <c r="E39" s="123">
        <v>5.7731109223704031</v>
      </c>
      <c r="F39" s="123">
        <v>6.4762022570690423</v>
      </c>
      <c r="G39" s="123">
        <v>6.2828643372006976</v>
      </c>
      <c r="H39" s="123">
        <v>5.5870519294680339</v>
      </c>
      <c r="I39" s="123">
        <v>5.1525850004958498</v>
      </c>
      <c r="J39" s="123">
        <v>5.6566163904351017</v>
      </c>
      <c r="K39" s="123">
        <v>5.8990633834025337</v>
      </c>
      <c r="L39" s="123">
        <v>6.0356703241718463</v>
      </c>
      <c r="M39" s="123">
        <v>5.6955173806999433</v>
      </c>
      <c r="N39" s="123">
        <v>5.1318855983296032</v>
      </c>
      <c r="O39" s="123">
        <v>5.8913378667253005</v>
      </c>
      <c r="P39" s="123">
        <v>5.4840182923577911</v>
      </c>
      <c r="Q39" s="123">
        <v>5.8402069943073727</v>
      </c>
      <c r="R39" s="123">
        <v>6.0986534357089743</v>
      </c>
      <c r="S39" s="123">
        <v>4.6247157316123282</v>
      </c>
      <c r="T39" s="123">
        <v>4.8289105312913989</v>
      </c>
      <c r="U39" s="123">
        <v>4.5406686503063591</v>
      </c>
      <c r="V39" s="123">
        <v>4.323782306108467</v>
      </c>
      <c r="W39" s="123">
        <v>4.0618863511485381</v>
      </c>
      <c r="X39" s="123">
        <v>3.6839053102093695</v>
      </c>
      <c r="Y39" s="123">
        <v>3.6431371653796134</v>
      </c>
      <c r="DA39" s="130" t="s">
        <v>2951</v>
      </c>
    </row>
    <row r="40" spans="1:105" ht="12" customHeight="1" x14ac:dyDescent="0.25">
      <c r="A40" s="97" t="s">
        <v>50</v>
      </c>
      <c r="B40" s="99">
        <v>6.5002266124008541</v>
      </c>
      <c r="C40" s="99">
        <v>6.3253502488308078</v>
      </c>
      <c r="D40" s="99">
        <v>6.0874187873803898</v>
      </c>
      <c r="E40" s="99">
        <v>5.5573333066396078</v>
      </c>
      <c r="F40" s="99">
        <v>6.508890361031936</v>
      </c>
      <c r="G40" s="99">
        <v>6.286805642725664</v>
      </c>
      <c r="H40" s="99">
        <v>5.4630232853086165</v>
      </c>
      <c r="I40" s="99">
        <v>5.0829507438310522</v>
      </c>
      <c r="J40" s="99">
        <v>5.8165281816828562</v>
      </c>
      <c r="K40" s="99">
        <v>6.2240258134138866</v>
      </c>
      <c r="L40" s="99">
        <v>5.8457377577412188</v>
      </c>
      <c r="M40" s="99">
        <v>5.4423472578456753</v>
      </c>
      <c r="N40" s="99">
        <v>5.4375496564884438</v>
      </c>
      <c r="O40" s="99">
        <v>5.9047851737868173</v>
      </c>
      <c r="P40" s="99">
        <v>5.4975701979420517</v>
      </c>
      <c r="Q40" s="99">
        <v>5.7618222672663819</v>
      </c>
      <c r="R40" s="99">
        <v>5.4653302744845327</v>
      </c>
      <c r="S40" s="99">
        <v>5.0920545454025667</v>
      </c>
      <c r="T40" s="99">
        <v>4.9058904812649784</v>
      </c>
      <c r="U40" s="99">
        <v>4.467958987991012</v>
      </c>
      <c r="V40" s="99">
        <v>4.373473581176837</v>
      </c>
      <c r="W40" s="99">
        <v>4.2639796265968277</v>
      </c>
      <c r="X40" s="99">
        <v>3.4389852906635712</v>
      </c>
      <c r="Y40" s="99">
        <v>3.6155829017794403</v>
      </c>
      <c r="DA40" s="63" t="s">
        <v>2952</v>
      </c>
    </row>
    <row r="41" spans="1:105" ht="12" customHeight="1" x14ac:dyDescent="0.25">
      <c r="A41" s="109" t="s">
        <v>120</v>
      </c>
      <c r="B41" s="110">
        <v>7.3732510789013279</v>
      </c>
      <c r="C41" s="110">
        <v>4.6754641067775733</v>
      </c>
      <c r="D41" s="110">
        <v>6.239136551625915</v>
      </c>
      <c r="E41" s="110">
        <v>6.4796888307678513</v>
      </c>
      <c r="F41" s="110">
        <v>6.3750571445477782</v>
      </c>
      <c r="G41" s="110">
        <v>6.2710117948422965</v>
      </c>
      <c r="H41" s="110">
        <v>5.965904960921911</v>
      </c>
      <c r="I41" s="110">
        <v>5.3774922340712346</v>
      </c>
      <c r="J41" s="110">
        <v>5.089311771966651</v>
      </c>
      <c r="K41" s="110">
        <v>4.6904599746599835</v>
      </c>
      <c r="L41" s="110">
        <v>6.7533258633863005</v>
      </c>
      <c r="M41" s="110">
        <v>6.5962261747432445</v>
      </c>
      <c r="N41" s="110">
        <v>3.9965905386401293</v>
      </c>
      <c r="O41" s="110">
        <v>5.8484913540939427</v>
      </c>
      <c r="P41" s="110">
        <v>5.4440243583755503</v>
      </c>
      <c r="Q41" s="110">
        <v>6.0609865600415134</v>
      </c>
      <c r="R41" s="110">
        <v>7.8407755818710188</v>
      </c>
      <c r="S41" s="110">
        <v>3.2519554598853908</v>
      </c>
      <c r="T41" s="110">
        <v>4.5905909864034777</v>
      </c>
      <c r="U41" s="110">
        <v>4.7677171625043933</v>
      </c>
      <c r="V41" s="110">
        <v>4.2010171702384715</v>
      </c>
      <c r="W41" s="110">
        <v>3.6003178754096452</v>
      </c>
      <c r="X41" s="110">
        <v>4.2176914794649276</v>
      </c>
      <c r="Y41" s="110">
        <v>3.6990165895851987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20.342285820443596</v>
      </c>
      <c r="C43" s="118">
        <f t="shared" si="14"/>
        <v>20.855520271687674</v>
      </c>
      <c r="D43" s="118">
        <f t="shared" si="14"/>
        <v>23.182243363451612</v>
      </c>
      <c r="E43" s="118">
        <f t="shared" si="14"/>
        <v>27.940244867861107</v>
      </c>
      <c r="F43" s="118">
        <f t="shared" si="14"/>
        <v>25.16087707163037</v>
      </c>
      <c r="G43" s="118">
        <f t="shared" si="14"/>
        <v>24.888031207458845</v>
      </c>
      <c r="H43" s="118">
        <f t="shared" si="14"/>
        <v>25.72167960878366</v>
      </c>
      <c r="I43" s="118">
        <f t="shared" si="14"/>
        <v>24.321329181464776</v>
      </c>
      <c r="J43" s="118">
        <f t="shared" si="14"/>
        <v>23.390068668469667</v>
      </c>
      <c r="K43" s="118">
        <f t="shared" si="14"/>
        <v>21.644905910697943</v>
      </c>
      <c r="L43" s="118">
        <f t="shared" si="14"/>
        <v>25.393743544660495</v>
      </c>
      <c r="M43" s="118">
        <f t="shared" si="14"/>
        <v>28.671655483287594</v>
      </c>
      <c r="N43" s="118">
        <f t="shared" si="14"/>
        <v>37.520221765622608</v>
      </c>
      <c r="O43" s="118">
        <f t="shared" si="14"/>
        <v>34.057032571230707</v>
      </c>
      <c r="P43" s="118">
        <f t="shared" si="14"/>
        <v>35.322271113072851</v>
      </c>
      <c r="Q43" s="118">
        <f t="shared" si="14"/>
        <v>35.803789701482003</v>
      </c>
      <c r="R43" s="118">
        <f t="shared" ref="R43:V43" si="15">R44+R47+R49+R58</f>
        <v>34.896766179251443</v>
      </c>
      <c r="S43" s="118">
        <f t="shared" si="15"/>
        <v>40.815055843275623</v>
      </c>
      <c r="T43" s="118">
        <f t="shared" si="15"/>
        <v>34.418377286831436</v>
      </c>
      <c r="U43" s="118">
        <f t="shared" si="15"/>
        <v>35.414890552196191</v>
      </c>
      <c r="V43" s="118">
        <f t="shared" si="15"/>
        <v>35.264291526297811</v>
      </c>
      <c r="W43" s="118">
        <f t="shared" ref="W43:Y43" si="16">W44+W47+W49+W58</f>
        <v>34.423983025519206</v>
      </c>
      <c r="X43" s="118">
        <f t="shared" si="16"/>
        <v>30.864826922572369</v>
      </c>
      <c r="Y43" s="118">
        <f t="shared" si="16"/>
        <v>26.617401639983942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2.1304873778350277</v>
      </c>
      <c r="C44" s="123">
        <f t="shared" si="17"/>
        <v>2.2818393555500638</v>
      </c>
      <c r="D44" s="123">
        <f t="shared" si="17"/>
        <v>2.8454803671568532</v>
      </c>
      <c r="E44" s="123">
        <f t="shared" si="17"/>
        <v>3.3604369206949403</v>
      </c>
      <c r="F44" s="123">
        <f t="shared" si="17"/>
        <v>3.6697332673043768</v>
      </c>
      <c r="G44" s="123">
        <f t="shared" si="17"/>
        <v>3.7873572724501918</v>
      </c>
      <c r="H44" s="123">
        <f t="shared" si="17"/>
        <v>3.8549614545142221</v>
      </c>
      <c r="I44" s="123">
        <f t="shared" si="17"/>
        <v>3.8477572385313028</v>
      </c>
      <c r="J44" s="123">
        <f t="shared" si="17"/>
        <v>3.9270089862456317</v>
      </c>
      <c r="K44" s="123">
        <f t="shared" si="17"/>
        <v>4.0239152081163914</v>
      </c>
      <c r="L44" s="123">
        <f t="shared" si="17"/>
        <v>4.433518831246773</v>
      </c>
      <c r="M44" s="123">
        <f t="shared" si="17"/>
        <v>4.7184252550467214</v>
      </c>
      <c r="N44" s="123">
        <f t="shared" si="17"/>
        <v>5.2816791184415885</v>
      </c>
      <c r="O44" s="123">
        <f t="shared" si="17"/>
        <v>5.7056735700749623</v>
      </c>
      <c r="P44" s="123">
        <f t="shared" si="17"/>
        <v>5.7432373509767336</v>
      </c>
      <c r="Q44" s="123">
        <f t="shared" si="17"/>
        <v>6.3850877545023188</v>
      </c>
      <c r="R44" s="123">
        <f t="shared" ref="R44:V44" si="18">SUM(R45:R46)</f>
        <v>6.8296971209229334</v>
      </c>
      <c r="S44" s="123">
        <f t="shared" si="18"/>
        <v>9.5226939902752274</v>
      </c>
      <c r="T44" s="123">
        <f t="shared" si="18"/>
        <v>4.1861790788087792</v>
      </c>
      <c r="U44" s="123">
        <f t="shared" si="18"/>
        <v>5.9040356052963086</v>
      </c>
      <c r="V44" s="123">
        <f t="shared" si="18"/>
        <v>7.1384017951157714</v>
      </c>
      <c r="W44" s="123">
        <f t="shared" ref="W44:Y44" si="19">SUM(W45:W46)</f>
        <v>9.7779227620496325</v>
      </c>
      <c r="X44" s="123">
        <f t="shared" si="19"/>
        <v>12.780446678496482</v>
      </c>
      <c r="Y44" s="123">
        <f t="shared" si="19"/>
        <v>10.988722506097245</v>
      </c>
      <c r="DA44" s="130" t="s">
        <v>2955</v>
      </c>
    </row>
    <row r="45" spans="1:105" ht="12" customHeight="1" x14ac:dyDescent="0.25">
      <c r="A45" s="97" t="s">
        <v>211</v>
      </c>
      <c r="B45" s="99">
        <v>2.0842492085095849</v>
      </c>
      <c r="C45" s="99">
        <v>2.2371241507145134</v>
      </c>
      <c r="D45" s="99">
        <v>2.7827195869935037</v>
      </c>
      <c r="E45" s="99">
        <v>3.2978038107976788</v>
      </c>
      <c r="F45" s="99">
        <v>3.5844981293078999</v>
      </c>
      <c r="G45" s="99">
        <v>3.699650779430848</v>
      </c>
      <c r="H45" s="99">
        <v>3.7717419495559765</v>
      </c>
      <c r="I45" s="99">
        <v>3.767051199034118</v>
      </c>
      <c r="J45" s="99">
        <v>3.8417293317627252</v>
      </c>
      <c r="K45" s="99">
        <v>3.937464413909693</v>
      </c>
      <c r="L45" s="99">
        <v>4.3325884722188093</v>
      </c>
      <c r="M45" s="99">
        <v>4.6141322258688158</v>
      </c>
      <c r="N45" s="99">
        <v>5.1948717828836593</v>
      </c>
      <c r="O45" s="99">
        <v>5.5917156860539361</v>
      </c>
      <c r="P45" s="99">
        <v>5.6309730921389836</v>
      </c>
      <c r="Q45" s="99">
        <v>6.2582795095189176</v>
      </c>
      <c r="R45" s="99">
        <v>6.6948546755846694</v>
      </c>
      <c r="S45" s="99">
        <v>9.3356019831181527</v>
      </c>
      <c r="T45" s="99">
        <v>4.0116250315898343</v>
      </c>
      <c r="U45" s="99">
        <v>5.7231555499459104</v>
      </c>
      <c r="V45" s="99">
        <v>6.9637992909764082</v>
      </c>
      <c r="W45" s="99">
        <v>9.5261011435971437</v>
      </c>
      <c r="X45" s="99">
        <v>12.531819377868123</v>
      </c>
      <c r="Y45" s="99">
        <v>10.774710637858984</v>
      </c>
      <c r="DA45" s="63" t="s">
        <v>2956</v>
      </c>
    </row>
    <row r="46" spans="1:105" ht="12" customHeight="1" x14ac:dyDescent="0.25">
      <c r="A46" s="97" t="s">
        <v>53</v>
      </c>
      <c r="B46" s="99">
        <v>4.6238169325443002E-2</v>
      </c>
      <c r="C46" s="99">
        <v>4.4715204835550172E-2</v>
      </c>
      <c r="D46" s="99">
        <v>6.2760780163349322E-2</v>
      </c>
      <c r="E46" s="99">
        <v>6.2633109897261327E-2</v>
      </c>
      <c r="F46" s="99">
        <v>8.523513799647689E-2</v>
      </c>
      <c r="G46" s="99">
        <v>8.7706493019344064E-2</v>
      </c>
      <c r="H46" s="99">
        <v>8.3219504958245483E-2</v>
      </c>
      <c r="I46" s="99">
        <v>8.0706039497184787E-2</v>
      </c>
      <c r="J46" s="99">
        <v>8.5279654482906628E-2</v>
      </c>
      <c r="K46" s="99">
        <v>8.6450794206698212E-2</v>
      </c>
      <c r="L46" s="99">
        <v>0.10093035902796417</v>
      </c>
      <c r="M46" s="99">
        <v>0.10429302917790546</v>
      </c>
      <c r="N46" s="99">
        <v>8.6807335557929174E-2</v>
      </c>
      <c r="O46" s="99">
        <v>0.11395788402102652</v>
      </c>
      <c r="P46" s="99">
        <v>0.1122642588377499</v>
      </c>
      <c r="Q46" s="99">
        <v>0.12680824498340076</v>
      </c>
      <c r="R46" s="99">
        <v>0.13484244533826362</v>
      </c>
      <c r="S46" s="99">
        <v>0.1870920071570748</v>
      </c>
      <c r="T46" s="99">
        <v>0.17455404721894441</v>
      </c>
      <c r="U46" s="99">
        <v>0.18088005535039786</v>
      </c>
      <c r="V46" s="99">
        <v>0.17460250413936357</v>
      </c>
      <c r="W46" s="99">
        <v>0.25182161845248952</v>
      </c>
      <c r="X46" s="99">
        <v>0.24862730062835822</v>
      </c>
      <c r="Y46" s="99">
        <v>0.21401186823826132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4.1670526703667949</v>
      </c>
      <c r="C47" s="123">
        <f t="shared" si="20"/>
        <v>6.402844157078003</v>
      </c>
      <c r="D47" s="123">
        <f t="shared" si="20"/>
        <v>6.6926594976231826</v>
      </c>
      <c r="E47" s="123">
        <f t="shared" si="20"/>
        <v>11.502349977685681</v>
      </c>
      <c r="F47" s="123">
        <f t="shared" si="20"/>
        <v>6.176174562660556</v>
      </c>
      <c r="G47" s="123">
        <f t="shared" si="20"/>
        <v>5.7330142331540648</v>
      </c>
      <c r="H47" s="123">
        <f t="shared" si="20"/>
        <v>6.9646355692910751</v>
      </c>
      <c r="I47" s="123">
        <f t="shared" si="20"/>
        <v>6.1886305367580476</v>
      </c>
      <c r="J47" s="123">
        <f t="shared" si="20"/>
        <v>4.758817655225025</v>
      </c>
      <c r="K47" s="123">
        <f t="shared" si="20"/>
        <v>5.550030128861966</v>
      </c>
      <c r="L47" s="123">
        <f t="shared" si="20"/>
        <v>6.8260300002606886</v>
      </c>
      <c r="M47" s="123">
        <f t="shared" si="20"/>
        <v>10.148105307139248</v>
      </c>
      <c r="N47" s="123">
        <f t="shared" si="20"/>
        <v>19.948033078229617</v>
      </c>
      <c r="O47" s="123">
        <f t="shared" si="20"/>
        <v>14.636446422881436</v>
      </c>
      <c r="P47" s="123">
        <f t="shared" si="20"/>
        <v>16.338908176423626</v>
      </c>
      <c r="Q47" s="123">
        <f t="shared" si="20"/>
        <v>15.455946524479284</v>
      </c>
      <c r="R47" s="123">
        <f t="shared" si="20"/>
        <v>14.076226043616716</v>
      </c>
      <c r="S47" s="123">
        <f t="shared" si="20"/>
        <v>18.410267050321515</v>
      </c>
      <c r="T47" s="123">
        <f t="shared" si="20"/>
        <v>15.593635999946054</v>
      </c>
      <c r="U47" s="123">
        <f t="shared" si="20"/>
        <v>15.024144238128622</v>
      </c>
      <c r="V47" s="123">
        <f t="shared" si="20"/>
        <v>14.353228527453119</v>
      </c>
      <c r="W47" s="123">
        <f t="shared" si="20"/>
        <v>12.368285335237948</v>
      </c>
      <c r="X47" s="123">
        <f t="shared" si="20"/>
        <v>4.9885060035266573</v>
      </c>
      <c r="Y47" s="123">
        <f t="shared" si="20"/>
        <v>3.4630504295359481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4.1670526703667949</v>
      </c>
      <c r="C48" s="99">
        <f>RES_hhdet_tesh!C48/RES_summary!C$19</f>
        <v>6.402844157078003</v>
      </c>
      <c r="D48" s="99">
        <f>RES_hhdet_tesh!D48/RES_summary!D$19</f>
        <v>6.6926594976231826</v>
      </c>
      <c r="E48" s="99">
        <f>RES_hhdet_tesh!E48/RES_summary!E$19</f>
        <v>11.502349977685681</v>
      </c>
      <c r="F48" s="99">
        <f>RES_hhdet_tesh!F48/RES_summary!F$19</f>
        <v>6.176174562660556</v>
      </c>
      <c r="G48" s="99">
        <f>RES_hhdet_tesh!G48/RES_summary!G$19</f>
        <v>5.7330142331540648</v>
      </c>
      <c r="H48" s="99">
        <f>RES_hhdet_tesh!H48/RES_summary!H$19</f>
        <v>6.9646355692910751</v>
      </c>
      <c r="I48" s="99">
        <f>RES_hhdet_tesh!I48/RES_summary!I$19</f>
        <v>6.1886305367580476</v>
      </c>
      <c r="J48" s="99">
        <f>RES_hhdet_tesh!J48/RES_summary!J$19</f>
        <v>4.758817655225025</v>
      </c>
      <c r="K48" s="99">
        <f>RES_hhdet_tesh!K48/RES_summary!K$19</f>
        <v>5.550030128861966</v>
      </c>
      <c r="L48" s="99">
        <f>RES_hhdet_tesh!L48/RES_summary!L$19</f>
        <v>6.8260300002606886</v>
      </c>
      <c r="M48" s="99">
        <f>RES_hhdet_tesh!M48/RES_summary!M$19</f>
        <v>10.148105307139248</v>
      </c>
      <c r="N48" s="99">
        <f>RES_hhdet_tesh!N48/RES_summary!N$19</f>
        <v>19.948033078229617</v>
      </c>
      <c r="O48" s="99">
        <f>RES_hhdet_tesh!O48/RES_summary!O$19</f>
        <v>14.636446422881436</v>
      </c>
      <c r="P48" s="99">
        <f>RES_hhdet_tesh!P48/RES_summary!P$19</f>
        <v>16.338908176423626</v>
      </c>
      <c r="Q48" s="99">
        <f>RES_hhdet_tesh!Q48/RES_summary!Q$19</f>
        <v>15.455946524479284</v>
      </c>
      <c r="R48" s="99">
        <f>RES_hhdet_tesh!R48/RES_summary!R$19</f>
        <v>14.076226043616716</v>
      </c>
      <c r="S48" s="99">
        <f>RES_hhdet_tesh!S48/RES_summary!S$19</f>
        <v>18.410267050321515</v>
      </c>
      <c r="T48" s="99">
        <f>RES_hhdet_tesh!T48/RES_summary!T$19</f>
        <v>15.593635999946054</v>
      </c>
      <c r="U48" s="99">
        <f>RES_hhdet_tesh!U48/RES_summary!U$19</f>
        <v>15.024144238128622</v>
      </c>
      <c r="V48" s="99">
        <f>RES_hhdet_tesh!V48/RES_summary!V$19</f>
        <v>14.353228527453119</v>
      </c>
      <c r="W48" s="99">
        <f>RES_hhdet_tesh!W48/RES_summary!W$19</f>
        <v>12.368285335237948</v>
      </c>
      <c r="X48" s="99">
        <f>RES_hhdet_tesh!X48/RES_summary!X$19</f>
        <v>4.9885060035266573</v>
      </c>
      <c r="Y48" s="99">
        <f>RES_hhdet_tesh!Y48/RES_summary!Y$19</f>
        <v>3.4630504295359481</v>
      </c>
      <c r="DA48" s="63" t="s">
        <v>2959</v>
      </c>
    </row>
    <row r="49" spans="1:105" ht="12" customHeight="1" x14ac:dyDescent="0.25">
      <c r="A49" s="121" t="s">
        <v>55</v>
      </c>
      <c r="B49" s="123">
        <v>7.3789678536008303</v>
      </c>
      <c r="C49" s="123">
        <v>6.1591093736167064</v>
      </c>
      <c r="D49" s="123">
        <v>7.5278516393710557</v>
      </c>
      <c r="E49" s="123">
        <v>7.3397923328029844</v>
      </c>
      <c r="F49" s="123">
        <v>8.8338315292089664</v>
      </c>
      <c r="G49" s="123">
        <v>9.0841799041212283</v>
      </c>
      <c r="H49" s="123">
        <v>9.3380000877666625</v>
      </c>
      <c r="I49" s="123">
        <v>9.1493975591024359</v>
      </c>
      <c r="J49" s="123">
        <v>9.0049753582472629</v>
      </c>
      <c r="K49" s="123">
        <v>6.1042206240542871</v>
      </c>
      <c r="L49" s="123">
        <v>8.1290917579907127</v>
      </c>
      <c r="M49" s="123">
        <v>8.143793343260791</v>
      </c>
      <c r="N49" s="123">
        <v>7.1207277584248976</v>
      </c>
      <c r="O49" s="123">
        <v>7.8220297967975005</v>
      </c>
      <c r="P49" s="123">
        <v>7.7551557688028732</v>
      </c>
      <c r="Q49" s="123">
        <v>8.1238607963726697</v>
      </c>
      <c r="R49" s="123">
        <v>7.8924719907783079</v>
      </c>
      <c r="S49" s="123">
        <v>8.2775096883117758</v>
      </c>
      <c r="T49" s="123">
        <v>9.8147521960621749</v>
      </c>
      <c r="U49" s="123">
        <v>9.9395563512174601</v>
      </c>
      <c r="V49" s="123">
        <v>9.4505928988894823</v>
      </c>
      <c r="W49" s="123">
        <v>8.1944121073376603</v>
      </c>
      <c r="X49" s="123">
        <v>9.4368198095722242</v>
      </c>
      <c r="Y49" s="123">
        <v>8.5269828319583247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7.3789678536008303</v>
      </c>
      <c r="C54" s="102">
        <v>6.1591093736167064</v>
      </c>
      <c r="D54" s="102">
        <v>7.5278516393710557</v>
      </c>
      <c r="E54" s="102">
        <v>7.3397755659393153</v>
      </c>
      <c r="F54" s="102">
        <v>8.8337918435802703</v>
      </c>
      <c r="G54" s="102">
        <v>9.084068963443622</v>
      </c>
      <c r="H54" s="102">
        <v>9.3379379029087879</v>
      </c>
      <c r="I54" s="102">
        <v>9.1499319719761196</v>
      </c>
      <c r="J54" s="102">
        <v>9.0059229020082547</v>
      </c>
      <c r="K54" s="102">
        <v>6.1074581461052881</v>
      </c>
      <c r="L54" s="102">
        <v>8.1262201600620543</v>
      </c>
      <c r="M54" s="102">
        <v>8.1434264709592821</v>
      </c>
      <c r="N54" s="102">
        <v>7.1204830287422585</v>
      </c>
      <c r="O54" s="102">
        <v>7.8310515197964277</v>
      </c>
      <c r="P54" s="102">
        <v>7.7718591598725428</v>
      </c>
      <c r="Q54" s="102">
        <v>8.1478776926452348</v>
      </c>
      <c r="R54" s="102">
        <v>7.908158933071217</v>
      </c>
      <c r="S54" s="102">
        <v>8.2750619196858874</v>
      </c>
      <c r="T54" s="102">
        <v>9.804477265694139</v>
      </c>
      <c r="U54" s="102">
        <v>9.9412692703366634</v>
      </c>
      <c r="V54" s="102">
        <v>9.4596766493486566</v>
      </c>
      <c r="W54" s="102">
        <v>8.2084418912769976</v>
      </c>
      <c r="X54" s="102">
        <v>9.4433783468890038</v>
      </c>
      <c r="Y54" s="102">
        <v>8.5330744932038893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7.3469685504539717</v>
      </c>
      <c r="F55" s="105">
        <v>8.8397427980930043</v>
      </c>
      <c r="G55" s="105">
        <v>9.0885435707737887</v>
      </c>
      <c r="H55" s="105">
        <v>9.3393657064171443</v>
      </c>
      <c r="I55" s="105">
        <v>9.1417793922520705</v>
      </c>
      <c r="J55" s="105">
        <v>8.9945714038594815</v>
      </c>
      <c r="K55" s="105">
        <v>6.0908190446799066</v>
      </c>
      <c r="L55" s="105">
        <v>8.1370776480980993</v>
      </c>
      <c r="M55" s="105">
        <v>8.1446010940845355</v>
      </c>
      <c r="N55" s="105">
        <v>7.1211466700157402</v>
      </c>
      <c r="O55" s="105">
        <v>7.8070708728529068</v>
      </c>
      <c r="P55" s="105">
        <v>7.7278988715573647</v>
      </c>
      <c r="Q55" s="105">
        <v>8.085463051234461</v>
      </c>
      <c r="R55" s="105">
        <v>7.8678957811860855</v>
      </c>
      <c r="S55" s="105">
        <v>8.281982518531775</v>
      </c>
      <c r="T55" s="105">
        <v>9.836052917094376</v>
      </c>
      <c r="U55" s="105">
        <v>9.9355359460120631</v>
      </c>
      <c r="V55" s="105">
        <v>9.4246873883207218</v>
      </c>
      <c r="W55" s="105">
        <v>8.1468667284321281</v>
      </c>
      <c r="X55" s="105">
        <v>9.414182277543345</v>
      </c>
      <c r="Y55" s="105">
        <v>8.5053235919740935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1.2782547446752155</v>
      </c>
      <c r="F56" s="99">
        <v>1.527846122636886</v>
      </c>
      <c r="G56" s="99">
        <v>1.5661267229149176</v>
      </c>
      <c r="H56" s="99">
        <v>1.6004105960977828</v>
      </c>
      <c r="I56" s="99">
        <v>1.5520842679698585</v>
      </c>
      <c r="J56" s="99">
        <v>1.5309004513074596</v>
      </c>
      <c r="K56" s="99">
        <v>2.7212003191421221</v>
      </c>
      <c r="L56" s="99">
        <v>0.81064649110702836</v>
      </c>
      <c r="M56" s="99">
        <v>1.3869123184593577</v>
      </c>
      <c r="N56" s="99">
        <v>0.58949143143990335</v>
      </c>
      <c r="O56" s="99">
        <v>0.98824249226545491</v>
      </c>
      <c r="P56" s="99">
        <v>0.757476688130167</v>
      </c>
      <c r="Q56" s="99">
        <v>0.93968561258154493</v>
      </c>
      <c r="R56" s="99">
        <v>0.7607884702515243</v>
      </c>
      <c r="S56" s="99">
        <v>1.055856210543493</v>
      </c>
      <c r="T56" s="99">
        <v>2.4272733021291515</v>
      </c>
      <c r="U56" s="99">
        <v>2.1682852263471815</v>
      </c>
      <c r="V56" s="99">
        <v>1.3626183271592447</v>
      </c>
      <c r="W56" s="99">
        <v>1.3990021245793371</v>
      </c>
      <c r="X56" s="99">
        <v>3.6321958912714054</v>
      </c>
      <c r="Y56" s="99">
        <v>2.9678836778298745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6.0687138057787555</v>
      </c>
      <c r="F57" s="99">
        <v>7.3118966754561177</v>
      </c>
      <c r="G57" s="99">
        <v>7.5224168478588718</v>
      </c>
      <c r="H57" s="99">
        <v>7.7389551103193623</v>
      </c>
      <c r="I57" s="99">
        <v>7.5896951242822119</v>
      </c>
      <c r="J57" s="99">
        <v>7.4636709525520235</v>
      </c>
      <c r="K57" s="99">
        <v>3.369618725537785</v>
      </c>
      <c r="L57" s="99">
        <v>7.3264311569910703</v>
      </c>
      <c r="M57" s="99">
        <v>6.7576887756251764</v>
      </c>
      <c r="N57" s="99">
        <v>6.5316552385758362</v>
      </c>
      <c r="O57" s="99">
        <v>6.8188283805874512</v>
      </c>
      <c r="P57" s="99">
        <v>6.970422183427198</v>
      </c>
      <c r="Q57" s="99">
        <v>7.1457774386529156</v>
      </c>
      <c r="R57" s="99">
        <v>7.1071073109345626</v>
      </c>
      <c r="S57" s="99">
        <v>7.2261263079882818</v>
      </c>
      <c r="T57" s="99">
        <v>7.4087796149652245</v>
      </c>
      <c r="U57" s="99">
        <v>7.7672507196648795</v>
      </c>
      <c r="V57" s="99">
        <v>8.0620690611614751</v>
      </c>
      <c r="W57" s="99">
        <v>6.7478646038527899</v>
      </c>
      <c r="X57" s="99">
        <v>5.7819863862719387</v>
      </c>
      <c r="Y57" s="99">
        <v>5.5374399141442172</v>
      </c>
      <c r="DA57" s="63" t="s">
        <v>2968</v>
      </c>
    </row>
    <row r="58" spans="1:105" ht="12" customHeight="1" x14ac:dyDescent="0.25">
      <c r="A58" s="121" t="s">
        <v>54</v>
      </c>
      <c r="B58" s="123">
        <v>6.665777918640944</v>
      </c>
      <c r="C58" s="123">
        <v>6.011727385442903</v>
      </c>
      <c r="D58" s="123">
        <v>6.1162518593005171</v>
      </c>
      <c r="E58" s="123">
        <v>5.7376656366775016</v>
      </c>
      <c r="F58" s="123">
        <v>6.4811377124564693</v>
      </c>
      <c r="G58" s="123">
        <v>6.283479797733361</v>
      </c>
      <c r="H58" s="123">
        <v>5.5640824972116985</v>
      </c>
      <c r="I58" s="123">
        <v>5.1355438470729862</v>
      </c>
      <c r="J58" s="123">
        <v>5.6992666687517453</v>
      </c>
      <c r="K58" s="123">
        <v>5.966739949665298</v>
      </c>
      <c r="L58" s="123">
        <v>6.0051029551623216</v>
      </c>
      <c r="M58" s="123">
        <v>5.6613315778408344</v>
      </c>
      <c r="N58" s="123">
        <v>5.1697818105265112</v>
      </c>
      <c r="O58" s="123">
        <v>5.8928827814768043</v>
      </c>
      <c r="P58" s="123">
        <v>5.4849698168696186</v>
      </c>
      <c r="Q58" s="123">
        <v>5.8388946261277344</v>
      </c>
      <c r="R58" s="123">
        <v>6.0983710239334883</v>
      </c>
      <c r="S58" s="123">
        <v>4.6045851143671026</v>
      </c>
      <c r="T58" s="123">
        <v>4.8238100120144267</v>
      </c>
      <c r="U58" s="123">
        <v>4.5471543575537998</v>
      </c>
      <c r="V58" s="123">
        <v>4.322068304839437</v>
      </c>
      <c r="W58" s="123">
        <v>4.0833628208939681</v>
      </c>
      <c r="X58" s="123">
        <v>3.6590544309770041</v>
      </c>
      <c r="Y58" s="123">
        <v>3.6386458723924244</v>
      </c>
      <c r="DA58" s="130" t="s">
        <v>2969</v>
      </c>
    </row>
    <row r="59" spans="1:105" ht="12" customHeight="1" x14ac:dyDescent="0.25">
      <c r="A59" s="97" t="s">
        <v>50</v>
      </c>
      <c r="B59" s="99">
        <v>6.5002266124008532</v>
      </c>
      <c r="C59" s="99">
        <v>6.3253502488308078</v>
      </c>
      <c r="D59" s="99">
        <v>6.0874187873803915</v>
      </c>
      <c r="E59" s="99">
        <v>5.5573333066396078</v>
      </c>
      <c r="F59" s="99">
        <v>6.5088903610319386</v>
      </c>
      <c r="G59" s="99">
        <v>6.2868056427256604</v>
      </c>
      <c r="H59" s="99">
        <v>5.4630232853086165</v>
      </c>
      <c r="I59" s="99">
        <v>5.0829507438310557</v>
      </c>
      <c r="J59" s="99">
        <v>5.8165281816828536</v>
      </c>
      <c r="K59" s="99">
        <v>6.2240258134138831</v>
      </c>
      <c r="L59" s="99">
        <v>5.8457377577412171</v>
      </c>
      <c r="M59" s="99">
        <v>5.4423472578456744</v>
      </c>
      <c r="N59" s="99">
        <v>5.4375496564884331</v>
      </c>
      <c r="O59" s="99">
        <v>5.9047851737868138</v>
      </c>
      <c r="P59" s="99">
        <v>5.4975701979420473</v>
      </c>
      <c r="Q59" s="99">
        <v>5.7618222672663713</v>
      </c>
      <c r="R59" s="99">
        <v>5.4653302744845096</v>
      </c>
      <c r="S59" s="99">
        <v>5.0920545454025419</v>
      </c>
      <c r="T59" s="99">
        <v>4.9058904812649837</v>
      </c>
      <c r="U59" s="99">
        <v>4.4679589879910004</v>
      </c>
      <c r="V59" s="99">
        <v>4.3734735811768362</v>
      </c>
      <c r="W59" s="99">
        <v>4.2639796265968055</v>
      </c>
      <c r="X59" s="99">
        <v>3.4389852906635743</v>
      </c>
      <c r="Y59" s="99">
        <v>3.6155829017794536</v>
      </c>
      <c r="DA59" s="63" t="s">
        <v>2970</v>
      </c>
    </row>
    <row r="60" spans="1:105" ht="12" customHeight="1" x14ac:dyDescent="0.25">
      <c r="A60" s="109" t="s">
        <v>120</v>
      </c>
      <c r="B60" s="110">
        <v>7.373251078901327</v>
      </c>
      <c r="C60" s="110">
        <v>4.6754641067775724</v>
      </c>
      <c r="D60" s="110">
        <v>6.2391365516259132</v>
      </c>
      <c r="E60" s="110">
        <v>6.4796888307678504</v>
      </c>
      <c r="F60" s="110">
        <v>6.3750571445477773</v>
      </c>
      <c r="G60" s="110">
        <v>6.2710117948422983</v>
      </c>
      <c r="H60" s="110">
        <v>5.9659049609219066</v>
      </c>
      <c r="I60" s="110">
        <v>5.3774922340712346</v>
      </c>
      <c r="J60" s="110">
        <v>5.0893117719666465</v>
      </c>
      <c r="K60" s="110">
        <v>4.6904599746599853</v>
      </c>
      <c r="L60" s="110">
        <v>6.7533258633863067</v>
      </c>
      <c r="M60" s="110">
        <v>6.5962261747432436</v>
      </c>
      <c r="N60" s="110">
        <v>3.9965905386401332</v>
      </c>
      <c r="O60" s="110">
        <v>5.8484913540939489</v>
      </c>
      <c r="P60" s="110">
        <v>5.4440243583755459</v>
      </c>
      <c r="Q60" s="110">
        <v>6.0609865600415329</v>
      </c>
      <c r="R60" s="110">
        <v>7.8407755818710312</v>
      </c>
      <c r="S60" s="110">
        <v>3.2519554598853868</v>
      </c>
      <c r="T60" s="110">
        <v>4.5905909864034662</v>
      </c>
      <c r="U60" s="110">
        <v>4.7677171625044004</v>
      </c>
      <c r="V60" s="110">
        <v>4.2010171702384627</v>
      </c>
      <c r="W60" s="110">
        <v>3.6003178754096354</v>
      </c>
      <c r="X60" s="110">
        <v>4.2176914794649383</v>
      </c>
      <c r="Y60" s="110">
        <v>3.6990165895852001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2973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2974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X67" s="99">
        <f>RES_hhdet_tesh!X67/RES_summary!X$19</f>
        <v>0</v>
      </c>
      <c r="Y67" s="99">
        <f>RES_hhdet_tesh!Y67/RES_summary!Y$19</f>
        <v>0</v>
      </c>
      <c r="DA67" s="63" t="s">
        <v>2977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2978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2987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2988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23.036313540423066</v>
      </c>
      <c r="M81" s="118">
        <f t="shared" si="28"/>
        <v>30.814453806780993</v>
      </c>
      <c r="N81" s="118">
        <f t="shared" si="28"/>
        <v>40.649899685128318</v>
      </c>
      <c r="O81" s="118">
        <f t="shared" si="28"/>
        <v>37.429267309465658</v>
      </c>
      <c r="P81" s="118">
        <f t="shared" si="28"/>
        <v>37.455141080011444</v>
      </c>
      <c r="Q81" s="118">
        <f t="shared" si="28"/>
        <v>37.817621977007647</v>
      </c>
      <c r="R81" s="118">
        <f t="shared" ref="R81:V81" si="29">R82+R85+R87+R100</f>
        <v>35.186024253943884</v>
      </c>
      <c r="S81" s="118">
        <f t="shared" si="29"/>
        <v>38.673817088361609</v>
      </c>
      <c r="T81" s="118">
        <f t="shared" si="29"/>
        <v>33.220061154993807</v>
      </c>
      <c r="U81" s="118">
        <f t="shared" si="29"/>
        <v>30.609104521198848</v>
      </c>
      <c r="V81" s="118">
        <f t="shared" si="29"/>
        <v>28.46157183687826</v>
      </c>
      <c r="W81" s="118">
        <f t="shared" ref="W81:Y81" si="30">W82+W85+W87+W100</f>
        <v>31.106577651905972</v>
      </c>
      <c r="X81" s="118">
        <f t="shared" si="30"/>
        <v>32.486030635197615</v>
      </c>
      <c r="Y81" s="118">
        <f t="shared" si="30"/>
        <v>31.381068349903664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6.833208063700801</v>
      </c>
      <c r="M82" s="123">
        <f t="shared" si="31"/>
        <v>5.0648890284302466</v>
      </c>
      <c r="N82" s="123">
        <f t="shared" si="31"/>
        <v>5.7927876591721228</v>
      </c>
      <c r="O82" s="123">
        <f t="shared" si="31"/>
        <v>5.1494486036507245</v>
      </c>
      <c r="P82" s="123">
        <f t="shared" si="31"/>
        <v>6.0136853153155103</v>
      </c>
      <c r="Q82" s="123">
        <f t="shared" si="31"/>
        <v>6.5592488254702328</v>
      </c>
      <c r="R82" s="123">
        <f t="shared" ref="R82:V82" si="32">SUM(R83:R84)</f>
        <v>6.0549781826164653</v>
      </c>
      <c r="S82" s="123">
        <f t="shared" si="32"/>
        <v>7.7702063876745129</v>
      </c>
      <c r="T82" s="123">
        <f t="shared" si="32"/>
        <v>7.5886319090318084</v>
      </c>
      <c r="U82" s="123">
        <f t="shared" si="32"/>
        <v>9.5645830568108998</v>
      </c>
      <c r="V82" s="123">
        <f t="shared" si="32"/>
        <v>9.0957124039337458</v>
      </c>
      <c r="W82" s="123">
        <f t="shared" ref="W82:Y82" si="33">SUM(W83:W84)</f>
        <v>11.551786750147658</v>
      </c>
      <c r="X82" s="123">
        <f t="shared" si="33"/>
        <v>11.149914999278687</v>
      </c>
      <c r="Y82" s="123">
        <f t="shared" si="33"/>
        <v>10.946244293190826</v>
      </c>
      <c r="DA82" s="130" t="s">
        <v>2991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6.7701223692460664</v>
      </c>
      <c r="M83" s="99">
        <v>5.0195067516782705</v>
      </c>
      <c r="N83" s="99">
        <v>5.7543252933982965</v>
      </c>
      <c r="O83" s="99">
        <v>5.1078102031729369</v>
      </c>
      <c r="P83" s="99">
        <v>5.9661069966719262</v>
      </c>
      <c r="Q83" s="99">
        <v>6.5065135925122188</v>
      </c>
      <c r="R83" s="99">
        <v>6.006586227048313</v>
      </c>
      <c r="S83" s="99">
        <v>7.7084135832301364</v>
      </c>
      <c r="T83" s="99">
        <v>7.458812604651448</v>
      </c>
      <c r="U83" s="99">
        <v>9.4451773073609537</v>
      </c>
      <c r="V83" s="99">
        <v>9.0053959193491195</v>
      </c>
      <c r="W83" s="99">
        <v>11.430916652780136</v>
      </c>
      <c r="X83" s="99">
        <v>11.062127367375378</v>
      </c>
      <c r="Y83" s="99">
        <v>10.859962224639467</v>
      </c>
      <c r="DA83" s="63" t="s">
        <v>2992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6.3085694454734928E-2</v>
      </c>
      <c r="M84" s="99">
        <v>4.538227675197614E-2</v>
      </c>
      <c r="N84" s="99">
        <v>3.8462365773826626E-2</v>
      </c>
      <c r="O84" s="99">
        <v>4.1638400477787343E-2</v>
      </c>
      <c r="P84" s="99">
        <v>4.7578318643583861E-2</v>
      </c>
      <c r="Q84" s="99">
        <v>5.2735232958014133E-2</v>
      </c>
      <c r="R84" s="99">
        <v>4.8391955568152595E-2</v>
      </c>
      <c r="S84" s="99">
        <v>6.1792804444376508E-2</v>
      </c>
      <c r="T84" s="99">
        <v>0.12981930438036055</v>
      </c>
      <c r="U84" s="99">
        <v>0.119405749449946</v>
      </c>
      <c r="V84" s="99">
        <v>9.0316484584626655E-2</v>
      </c>
      <c r="W84" s="99">
        <v>0.12087009736752126</v>
      </c>
      <c r="X84" s="99">
        <v>8.7787631903309668E-2</v>
      </c>
      <c r="Y84" s="99">
        <v>8.6282068551359767E-2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1.8929172892721509</v>
      </c>
      <c r="M85" s="123">
        <f t="shared" si="34"/>
        <v>11.760311876196111</v>
      </c>
      <c r="N85" s="123">
        <f t="shared" si="34"/>
        <v>22.797285739001047</v>
      </c>
      <c r="O85" s="123">
        <f t="shared" si="34"/>
        <v>18.588220406142973</v>
      </c>
      <c r="P85" s="123">
        <f t="shared" si="34"/>
        <v>18.239311017168188</v>
      </c>
      <c r="Q85" s="123">
        <f t="shared" si="34"/>
        <v>17.310489613704195</v>
      </c>
      <c r="R85" s="123">
        <f t="shared" si="34"/>
        <v>15.078299289118378</v>
      </c>
      <c r="S85" s="123">
        <f t="shared" si="34"/>
        <v>18.031669438234267</v>
      </c>
      <c r="T85" s="123">
        <f t="shared" si="34"/>
        <v>11.012160146757324</v>
      </c>
      <c r="U85" s="123">
        <f t="shared" si="34"/>
        <v>6.60602199984256</v>
      </c>
      <c r="V85" s="123">
        <f t="shared" si="34"/>
        <v>5.6151250763531184</v>
      </c>
      <c r="W85" s="123">
        <f t="shared" si="34"/>
        <v>7.2812425524159607</v>
      </c>
      <c r="X85" s="123">
        <f t="shared" si="34"/>
        <v>8.3105332518081223</v>
      </c>
      <c r="Y85" s="123">
        <f t="shared" si="34"/>
        <v>8.3021983724612642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</v>
      </c>
      <c r="C86" s="99">
        <f>RES_hhdet_tesh!C86/RES_summary!C$19</f>
        <v>0</v>
      </c>
      <c r="D86" s="99">
        <f>RES_hhdet_tesh!D86/RES_summary!D$19</f>
        <v>0</v>
      </c>
      <c r="E86" s="99">
        <f>RES_hhdet_tesh!E86/RES_summary!E$19</f>
        <v>0</v>
      </c>
      <c r="F86" s="99">
        <f>RES_hhdet_tesh!F86/RES_summary!F$19</f>
        <v>0</v>
      </c>
      <c r="G86" s="99">
        <f>RES_hhdet_tesh!G86/RES_summary!G$19</f>
        <v>0</v>
      </c>
      <c r="H86" s="99">
        <f>RES_hhdet_tesh!H86/RES_summary!H$19</f>
        <v>0</v>
      </c>
      <c r="I86" s="99">
        <f>RES_hhdet_tesh!I86/RES_summary!I$19</f>
        <v>0</v>
      </c>
      <c r="J86" s="99">
        <f>RES_hhdet_tesh!J86/RES_summary!J$19</f>
        <v>0</v>
      </c>
      <c r="K86" s="99">
        <f>RES_hhdet_tesh!K86/RES_summary!K$19</f>
        <v>0</v>
      </c>
      <c r="L86" s="99">
        <f>RES_hhdet_tesh!L86/RES_summary!L$19</f>
        <v>1.8929172892721509</v>
      </c>
      <c r="M86" s="99">
        <f>RES_hhdet_tesh!M86/RES_summary!M$19</f>
        <v>11.760311876196111</v>
      </c>
      <c r="N86" s="99">
        <f>RES_hhdet_tesh!N86/RES_summary!N$19</f>
        <v>22.797285739001047</v>
      </c>
      <c r="O86" s="99">
        <f>RES_hhdet_tesh!O86/RES_summary!O$19</f>
        <v>18.588220406142973</v>
      </c>
      <c r="P86" s="99">
        <f>RES_hhdet_tesh!P86/RES_summary!P$19</f>
        <v>18.239311017168188</v>
      </c>
      <c r="Q86" s="99">
        <f>RES_hhdet_tesh!Q86/RES_summary!Q$19</f>
        <v>17.310489613704195</v>
      </c>
      <c r="R86" s="99">
        <f>RES_hhdet_tesh!R86/RES_summary!R$19</f>
        <v>15.078299289118378</v>
      </c>
      <c r="S86" s="99">
        <f>RES_hhdet_tesh!S86/RES_summary!S$19</f>
        <v>18.031669438234267</v>
      </c>
      <c r="T86" s="99">
        <f>RES_hhdet_tesh!T86/RES_summary!T$19</f>
        <v>11.012160146757324</v>
      </c>
      <c r="U86" s="99">
        <f>RES_hhdet_tesh!U86/RES_summary!U$19</f>
        <v>6.60602199984256</v>
      </c>
      <c r="V86" s="99">
        <f>RES_hhdet_tesh!V86/RES_summary!V$19</f>
        <v>5.6151250763531184</v>
      </c>
      <c r="W86" s="99">
        <f>RES_hhdet_tesh!W86/RES_summary!W$19</f>
        <v>7.2812425524159607</v>
      </c>
      <c r="X86" s="99">
        <f>RES_hhdet_tesh!X86/RES_summary!X$19</f>
        <v>8.3105332518081223</v>
      </c>
      <c r="Y86" s="99">
        <f>RES_hhdet_tesh!Y86/RES_summary!Y$19</f>
        <v>8.3021983724612642</v>
      </c>
      <c r="DA86" s="63" t="s">
        <v>2995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8.1151682933230518</v>
      </c>
      <c r="M87" s="123">
        <v>8.1232409391740088</v>
      </c>
      <c r="N87" s="123">
        <v>7.1053503461975529</v>
      </c>
      <c r="O87" s="123">
        <v>7.8055264090988468</v>
      </c>
      <c r="P87" s="123">
        <v>7.7224841756515854</v>
      </c>
      <c r="Q87" s="123">
        <v>8.0878653959532425</v>
      </c>
      <c r="R87" s="123">
        <v>7.8623550890659475</v>
      </c>
      <c r="S87" s="123">
        <v>8.2560050975257084</v>
      </c>
      <c r="T87" s="123">
        <v>9.784967022641462</v>
      </c>
      <c r="U87" s="123">
        <v>9.9025725315237327</v>
      </c>
      <c r="V87" s="123">
        <v>9.4178993325167095</v>
      </c>
      <c r="W87" s="123">
        <v>8.1656332574269346</v>
      </c>
      <c r="X87" s="123">
        <v>9.4047463502086135</v>
      </c>
      <c r="Y87" s="123">
        <v>8.4973535690599267</v>
      </c>
      <c r="DA87" s="130" t="s">
        <v>2996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8.0698893925298858</v>
      </c>
      <c r="M96" s="102">
        <v>8.098104860797342</v>
      </c>
      <c r="N96" s="102">
        <v>7.0903879719633478</v>
      </c>
      <c r="O96" s="102">
        <v>7.8214284556380838</v>
      </c>
      <c r="P96" s="102">
        <v>7.7403621830549429</v>
      </c>
      <c r="Q96" s="102">
        <v>8.1187461975090205</v>
      </c>
      <c r="R96" s="102">
        <v>7.8806149146786435</v>
      </c>
      <c r="S96" s="102">
        <v>8.2498255002082246</v>
      </c>
      <c r="T96" s="102">
        <v>9.7745351501238726</v>
      </c>
      <c r="U96" s="102">
        <v>9.902226902744486</v>
      </c>
      <c r="V96" s="102">
        <v>9.4279739037790158</v>
      </c>
      <c r="W96" s="102">
        <v>8.1809452985315883</v>
      </c>
      <c r="X96" s="102">
        <v>9.4082488955006394</v>
      </c>
      <c r="Y96" s="102">
        <v>8.500915428295631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8.1168098548954006</v>
      </c>
      <c r="M97" s="105">
        <v>8.1285921354285797</v>
      </c>
      <c r="N97" s="105">
        <v>7.1101480412170295</v>
      </c>
      <c r="O97" s="105">
        <v>7.7996906278552283</v>
      </c>
      <c r="P97" s="105">
        <v>7.7140782119889479</v>
      </c>
      <c r="Q97" s="105">
        <v>8.0706286907709632</v>
      </c>
      <c r="R97" s="105">
        <v>7.8495824592198122</v>
      </c>
      <c r="S97" s="105">
        <v>8.2616742664444871</v>
      </c>
      <c r="T97" s="105">
        <v>9.8008769164453273</v>
      </c>
      <c r="U97" s="105">
        <v>9.903162616913562</v>
      </c>
      <c r="V97" s="105">
        <v>9.4000168080007587</v>
      </c>
      <c r="W97" s="105">
        <v>8.1365985364040938</v>
      </c>
      <c r="X97" s="105">
        <v>9.398170611689018</v>
      </c>
      <c r="Y97" s="105">
        <v>8.4906096545751168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0.80862733679232235</v>
      </c>
      <c r="M98" s="99">
        <v>1.3841862153992848</v>
      </c>
      <c r="N98" s="99">
        <v>0.588580960453296</v>
      </c>
      <c r="O98" s="99">
        <v>0.98730827867513171</v>
      </c>
      <c r="P98" s="99">
        <v>0.75612200846734323</v>
      </c>
      <c r="Q98" s="99">
        <v>0.93796157587380669</v>
      </c>
      <c r="R98" s="99">
        <v>0.75901765825916767</v>
      </c>
      <c r="S98" s="99">
        <v>1.0532671451785689</v>
      </c>
      <c r="T98" s="99">
        <v>2.4185928112888972</v>
      </c>
      <c r="U98" s="99">
        <v>2.1612202213395637</v>
      </c>
      <c r="V98" s="99">
        <v>1.359051462445273</v>
      </c>
      <c r="W98" s="99">
        <v>1.3972388427015741</v>
      </c>
      <c r="X98" s="99">
        <v>3.626018242994165</v>
      </c>
      <c r="Y98" s="99">
        <v>2.9627493341249251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7.3081825181030791</v>
      </c>
      <c r="M99" s="99">
        <v>6.7444059200292941</v>
      </c>
      <c r="N99" s="99">
        <v>6.5215670807637318</v>
      </c>
      <c r="O99" s="99">
        <v>6.8123823491800959</v>
      </c>
      <c r="P99" s="99">
        <v>6.9579562035216034</v>
      </c>
      <c r="Q99" s="99">
        <v>7.1326671148971572</v>
      </c>
      <c r="R99" s="99">
        <v>7.090564800960645</v>
      </c>
      <c r="S99" s="99">
        <v>7.2084071212659184</v>
      </c>
      <c r="T99" s="99">
        <v>7.3822841051564305</v>
      </c>
      <c r="U99" s="99">
        <v>7.7419423955739983</v>
      </c>
      <c r="V99" s="99">
        <v>8.0409653455554846</v>
      </c>
      <c r="W99" s="99">
        <v>6.7393596937025206</v>
      </c>
      <c r="X99" s="99">
        <v>5.7721523686948517</v>
      </c>
      <c r="Y99" s="99">
        <v>5.5278603204501913</v>
      </c>
      <c r="DA99" s="63" t="s">
        <v>3008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6.1950198941270633</v>
      </c>
      <c r="M100" s="123">
        <v>5.8660119629806244</v>
      </c>
      <c r="N100" s="123">
        <v>4.9544759407575976</v>
      </c>
      <c r="O100" s="123">
        <v>5.8860718905731133</v>
      </c>
      <c r="P100" s="123">
        <v>5.479660571876158</v>
      </c>
      <c r="Q100" s="123">
        <v>5.8600181418799773</v>
      </c>
      <c r="R100" s="123">
        <v>6.1903916931430931</v>
      </c>
      <c r="S100" s="123">
        <v>4.6159361649271196</v>
      </c>
      <c r="T100" s="123">
        <v>4.8343020765632101</v>
      </c>
      <c r="U100" s="123">
        <v>4.5359269330216536</v>
      </c>
      <c r="V100" s="123">
        <v>4.3328350240746856</v>
      </c>
      <c r="W100" s="123">
        <v>4.1079150919154221</v>
      </c>
      <c r="X100" s="123">
        <v>3.6208360339021906</v>
      </c>
      <c r="Y100" s="123">
        <v>3.6352721151916452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5.8457377577412206</v>
      </c>
      <c r="M102" s="99">
        <v>5.4423472578456735</v>
      </c>
      <c r="N102" s="99">
        <v>5.4375496564884385</v>
      </c>
      <c r="O102" s="99">
        <v>5.9047851737868173</v>
      </c>
      <c r="P102" s="99">
        <v>5.4975701979420508</v>
      </c>
      <c r="Q102" s="99">
        <v>5.7618222672663819</v>
      </c>
      <c r="R102" s="99">
        <v>5.4653302744845247</v>
      </c>
      <c r="S102" s="99">
        <v>5.092054545402541</v>
      </c>
      <c r="T102" s="99">
        <v>4.9058904812649855</v>
      </c>
      <c r="U102" s="99">
        <v>4.4679589879910031</v>
      </c>
      <c r="V102" s="99">
        <v>4.3734735811768344</v>
      </c>
      <c r="W102" s="99">
        <v>4.2639796265968277</v>
      </c>
      <c r="X102" s="99">
        <v>3.4389852906635663</v>
      </c>
      <c r="Y102" s="99">
        <v>3.6155829017794479</v>
      </c>
      <c r="DA102" s="63" t="s">
        <v>3011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6.7533258633863067</v>
      </c>
      <c r="M103" s="110">
        <v>6.5962261747432409</v>
      </c>
      <c r="N103" s="110">
        <v>3.9965905386401306</v>
      </c>
      <c r="O103" s="110">
        <v>5.848491354093948</v>
      </c>
      <c r="P103" s="110">
        <v>5.4440243583755477</v>
      </c>
      <c r="Q103" s="110">
        <v>6.0609865600415178</v>
      </c>
      <c r="R103" s="110">
        <v>7.8407755818710214</v>
      </c>
      <c r="S103" s="110">
        <v>3.2519554598853908</v>
      </c>
      <c r="T103" s="110">
        <v>4.5905909864034768</v>
      </c>
      <c r="U103" s="110">
        <v>4.7677171625043924</v>
      </c>
      <c r="V103" s="110">
        <v>4.201017170238476</v>
      </c>
      <c r="W103" s="110">
        <v>3.6003178754096301</v>
      </c>
      <c r="X103" s="110">
        <v>4.2176914794649294</v>
      </c>
      <c r="Y103" s="110">
        <v>3.6990165895851996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X129" s="99">
        <f>RES_hhdet_tesh!X129/RES_summary!X$19</f>
        <v>0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57.864936706356531</v>
      </c>
      <c r="C143" s="118">
        <f t="shared" si="49"/>
        <v>55.715458393437757</v>
      </c>
      <c r="D143" s="118">
        <f t="shared" si="49"/>
        <v>45.685606214030166</v>
      </c>
      <c r="E143" s="118">
        <f t="shared" si="49"/>
        <v>55.489191426444343</v>
      </c>
      <c r="F143" s="118">
        <f t="shared" si="49"/>
        <v>38.004425574297301</v>
      </c>
      <c r="G143" s="118">
        <f t="shared" si="49"/>
        <v>36.527249343436772</v>
      </c>
      <c r="H143" s="118">
        <f t="shared" si="49"/>
        <v>42.178013809375386</v>
      </c>
      <c r="I143" s="118">
        <f t="shared" si="49"/>
        <v>42.83169019131013</v>
      </c>
      <c r="J143" s="118">
        <f t="shared" si="49"/>
        <v>39.460836900052691</v>
      </c>
      <c r="K143" s="118">
        <f t="shared" si="49"/>
        <v>38.802239068118098</v>
      </c>
      <c r="L143" s="118">
        <f t="shared" si="49"/>
        <v>39.7738307731492</v>
      </c>
      <c r="M143" s="118">
        <f t="shared" si="49"/>
        <v>39.858515817090726</v>
      </c>
      <c r="N143" s="118">
        <f t="shared" si="49"/>
        <v>55.460924131473995</v>
      </c>
      <c r="O143" s="118">
        <f t="shared" si="49"/>
        <v>46.143243129570799</v>
      </c>
      <c r="P143" s="118">
        <f t="shared" si="49"/>
        <v>45.599924606668679</v>
      </c>
      <c r="Q143" s="118">
        <f t="shared" si="49"/>
        <v>47.050721173919847</v>
      </c>
      <c r="R143" s="118">
        <f t="shared" ref="R143:V143" si="50">R144+R146+R148+R157</f>
        <v>44.84521029854637</v>
      </c>
      <c r="S143" s="118">
        <f t="shared" si="50"/>
        <v>55.411361691261597</v>
      </c>
      <c r="T143" s="118">
        <f t="shared" si="50"/>
        <v>51.041627552347329</v>
      </c>
      <c r="U143" s="118">
        <f t="shared" si="50"/>
        <v>54.51969167380296</v>
      </c>
      <c r="V143" s="118">
        <f t="shared" si="50"/>
        <v>56.189006043613865</v>
      </c>
      <c r="W143" s="118">
        <f t="shared" ref="W143:Y143" si="51">W144+W146+W148+W157</f>
        <v>69.21723952342937</v>
      </c>
      <c r="X143" s="118">
        <f t="shared" si="51"/>
        <v>64.854735595333835</v>
      </c>
      <c r="Y143" s="118">
        <f t="shared" si="51"/>
        <v>58.180282454018759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2.1118302352980245</v>
      </c>
      <c r="C144" s="123">
        <f t="shared" si="52"/>
        <v>1.9665673152259666</v>
      </c>
      <c r="D144" s="123">
        <f t="shared" si="52"/>
        <v>2.6957344277410251</v>
      </c>
      <c r="E144" s="123">
        <f t="shared" si="52"/>
        <v>4.0666548547226</v>
      </c>
      <c r="F144" s="123">
        <f t="shared" si="52"/>
        <v>3.8084154629626155</v>
      </c>
      <c r="G144" s="123">
        <f t="shared" si="52"/>
        <v>3.4865078190296099</v>
      </c>
      <c r="H144" s="123">
        <f t="shared" si="52"/>
        <v>4.0014427581540684</v>
      </c>
      <c r="I144" s="123">
        <f t="shared" si="52"/>
        <v>4.2482082709649891</v>
      </c>
      <c r="J144" s="123">
        <f t="shared" si="52"/>
        <v>3.8688769090998067</v>
      </c>
      <c r="K144" s="123">
        <f t="shared" si="52"/>
        <v>3.3197664107270604</v>
      </c>
      <c r="L144" s="123">
        <f t="shared" si="52"/>
        <v>4.9226040377780329</v>
      </c>
      <c r="M144" s="123">
        <f t="shared" si="52"/>
        <v>4.6759942996084876</v>
      </c>
      <c r="N144" s="123">
        <f t="shared" si="52"/>
        <v>5.6372845892284138</v>
      </c>
      <c r="O144" s="123">
        <f t="shared" si="52"/>
        <v>5.5736925025773667</v>
      </c>
      <c r="P144" s="123">
        <f t="shared" si="52"/>
        <v>5.3441691757755949</v>
      </c>
      <c r="Q144" s="123">
        <f t="shared" si="52"/>
        <v>7.0857852399559578</v>
      </c>
      <c r="R144" s="123">
        <f t="shared" si="52"/>
        <v>5.828653606082745</v>
      </c>
      <c r="S144" s="123">
        <f t="shared" si="52"/>
        <v>7.8907435668121062</v>
      </c>
      <c r="T144" s="123">
        <f t="shared" si="52"/>
        <v>7.7017262197473153</v>
      </c>
      <c r="U144" s="123">
        <f t="shared" si="52"/>
        <v>8.9060497615629366</v>
      </c>
      <c r="V144" s="123">
        <f t="shared" si="52"/>
        <v>9.0977193325758012</v>
      </c>
      <c r="W144" s="123">
        <f t="shared" si="52"/>
        <v>10.794786845244602</v>
      </c>
      <c r="X144" s="123">
        <f t="shared" si="52"/>
        <v>11.590700500448273</v>
      </c>
      <c r="Y144" s="123">
        <f t="shared" si="52"/>
        <v>12.094624454323084</v>
      </c>
      <c r="DA144" s="130" t="s">
        <v>3050</v>
      </c>
    </row>
    <row r="145" spans="1:105" ht="12" customHeight="1" x14ac:dyDescent="0.25">
      <c r="A145" s="97" t="s">
        <v>53</v>
      </c>
      <c r="B145" s="99">
        <v>2.1118302352980245</v>
      </c>
      <c r="C145" s="99">
        <v>1.9665673152259666</v>
      </c>
      <c r="D145" s="99">
        <v>2.6957344277410251</v>
      </c>
      <c r="E145" s="99">
        <v>4.0666548547226</v>
      </c>
      <c r="F145" s="99">
        <v>3.8084154629626155</v>
      </c>
      <c r="G145" s="99">
        <v>3.4865078190296099</v>
      </c>
      <c r="H145" s="99">
        <v>4.0014427581540684</v>
      </c>
      <c r="I145" s="99">
        <v>4.2482082709649891</v>
      </c>
      <c r="J145" s="99">
        <v>3.8688769090998067</v>
      </c>
      <c r="K145" s="99">
        <v>3.3197664107270604</v>
      </c>
      <c r="L145" s="99">
        <v>4.9226040377780329</v>
      </c>
      <c r="M145" s="99">
        <v>4.6759942996084876</v>
      </c>
      <c r="N145" s="99">
        <v>5.6372845892284138</v>
      </c>
      <c r="O145" s="99">
        <v>5.5736925025773667</v>
      </c>
      <c r="P145" s="99">
        <v>5.3441691757755949</v>
      </c>
      <c r="Q145" s="99">
        <v>7.0857852399559578</v>
      </c>
      <c r="R145" s="99">
        <v>5.828653606082745</v>
      </c>
      <c r="S145" s="99">
        <v>7.8907435668121062</v>
      </c>
      <c r="T145" s="99">
        <v>7.7017262197473153</v>
      </c>
      <c r="U145" s="99">
        <v>8.9060497615629366</v>
      </c>
      <c r="V145" s="99">
        <v>9.0977193325758012</v>
      </c>
      <c r="W145" s="99">
        <v>10.794786845244602</v>
      </c>
      <c r="X145" s="99">
        <v>11.590700500448273</v>
      </c>
      <c r="Y145" s="99">
        <v>12.094624454323084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41.708414282703806</v>
      </c>
      <c r="C146" s="123">
        <f t="shared" si="53"/>
        <v>41.579787747313702</v>
      </c>
      <c r="D146" s="123">
        <f t="shared" si="53"/>
        <v>29.341179663491449</v>
      </c>
      <c r="E146" s="123">
        <f t="shared" si="53"/>
        <v>38.281878322437066</v>
      </c>
      <c r="F146" s="123">
        <f t="shared" si="53"/>
        <v>18.900203989110341</v>
      </c>
      <c r="G146" s="123">
        <f t="shared" si="53"/>
        <v>17.68941607784846</v>
      </c>
      <c r="H146" s="123">
        <f t="shared" si="53"/>
        <v>23.273759806823222</v>
      </c>
      <c r="I146" s="123">
        <f t="shared" si="53"/>
        <v>24.306846501403633</v>
      </c>
      <c r="J146" s="123">
        <f t="shared" si="53"/>
        <v>20.918965917558165</v>
      </c>
      <c r="K146" s="123">
        <f t="shared" si="53"/>
        <v>23.445201731583367</v>
      </c>
      <c r="L146" s="123">
        <f t="shared" si="53"/>
        <v>20.693617209020264</v>
      </c>
      <c r="M146" s="123">
        <f t="shared" si="53"/>
        <v>21.343420399846284</v>
      </c>
      <c r="N146" s="123">
        <f t="shared" si="53"/>
        <v>37.556032351369382</v>
      </c>
      <c r="O146" s="123">
        <f t="shared" si="53"/>
        <v>26.838110003560288</v>
      </c>
      <c r="P146" s="123">
        <f t="shared" si="53"/>
        <v>27.019040455863234</v>
      </c>
      <c r="Q146" s="123">
        <f t="shared" si="53"/>
        <v>26.022145170035696</v>
      </c>
      <c r="R146" s="123">
        <f t="shared" si="53"/>
        <v>25.052192370447223</v>
      </c>
      <c r="S146" s="123">
        <f t="shared" si="53"/>
        <v>34.659885587131477</v>
      </c>
      <c r="T146" s="123">
        <f t="shared" si="53"/>
        <v>28.789865428804053</v>
      </c>
      <c r="U146" s="123">
        <f t="shared" si="53"/>
        <v>31.266614484437937</v>
      </c>
      <c r="V146" s="123">
        <f t="shared" si="53"/>
        <v>33.470150394808037</v>
      </c>
      <c r="W146" s="123">
        <f t="shared" si="53"/>
        <v>46.292367951103017</v>
      </c>
      <c r="X146" s="123">
        <f t="shared" si="53"/>
        <v>40.353769995998221</v>
      </c>
      <c r="Y146" s="123">
        <f t="shared" si="53"/>
        <v>34.119617738485964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41.708414282703806</v>
      </c>
      <c r="C147" s="99">
        <f>RES_hhdet_tesh!C147/RES_summary!C$19</f>
        <v>41.579787747313702</v>
      </c>
      <c r="D147" s="99">
        <f>RES_hhdet_tesh!D147/RES_summary!D$19</f>
        <v>29.341179663491449</v>
      </c>
      <c r="E147" s="99">
        <f>RES_hhdet_tesh!E147/RES_summary!E$19</f>
        <v>38.281878322437066</v>
      </c>
      <c r="F147" s="99">
        <f>RES_hhdet_tesh!F147/RES_summary!F$19</f>
        <v>18.900203989110341</v>
      </c>
      <c r="G147" s="99">
        <f>RES_hhdet_tesh!G147/RES_summary!G$19</f>
        <v>17.68941607784846</v>
      </c>
      <c r="H147" s="99">
        <f>RES_hhdet_tesh!H147/RES_summary!H$19</f>
        <v>23.273759806823222</v>
      </c>
      <c r="I147" s="99">
        <f>RES_hhdet_tesh!I147/RES_summary!I$19</f>
        <v>24.306846501403633</v>
      </c>
      <c r="J147" s="99">
        <f>RES_hhdet_tesh!J147/RES_summary!J$19</f>
        <v>20.918965917558165</v>
      </c>
      <c r="K147" s="99">
        <f>RES_hhdet_tesh!K147/RES_summary!K$19</f>
        <v>23.445201731583367</v>
      </c>
      <c r="L147" s="99">
        <f>RES_hhdet_tesh!L147/RES_summary!L$19</f>
        <v>20.693617209020264</v>
      </c>
      <c r="M147" s="99">
        <f>RES_hhdet_tesh!M147/RES_summary!M$19</f>
        <v>21.343420399846284</v>
      </c>
      <c r="N147" s="99">
        <f>RES_hhdet_tesh!N147/RES_summary!N$19</f>
        <v>37.556032351369382</v>
      </c>
      <c r="O147" s="99">
        <f>RES_hhdet_tesh!O147/RES_summary!O$19</f>
        <v>26.838110003560288</v>
      </c>
      <c r="P147" s="99">
        <f>RES_hhdet_tesh!P147/RES_summary!P$19</f>
        <v>27.019040455863234</v>
      </c>
      <c r="Q147" s="99">
        <f>RES_hhdet_tesh!Q147/RES_summary!Q$19</f>
        <v>26.022145170035696</v>
      </c>
      <c r="R147" s="99">
        <f>RES_hhdet_tesh!R147/RES_summary!R$19</f>
        <v>25.052192370447223</v>
      </c>
      <c r="S147" s="99">
        <f>RES_hhdet_tesh!S147/RES_summary!S$19</f>
        <v>34.659885587131477</v>
      </c>
      <c r="T147" s="99">
        <f>RES_hhdet_tesh!T147/RES_summary!T$19</f>
        <v>28.789865428804053</v>
      </c>
      <c r="U147" s="99">
        <f>RES_hhdet_tesh!U147/RES_summary!U$19</f>
        <v>31.266614484437937</v>
      </c>
      <c r="V147" s="99">
        <f>RES_hhdet_tesh!V147/RES_summary!V$19</f>
        <v>33.470150394808037</v>
      </c>
      <c r="W147" s="99">
        <f>RES_hhdet_tesh!W147/RES_summary!W$19</f>
        <v>46.292367951103017</v>
      </c>
      <c r="X147" s="99">
        <f>RES_hhdet_tesh!X147/RES_summary!X$19</f>
        <v>40.353769995998221</v>
      </c>
      <c r="Y147" s="99">
        <f>RES_hhdet_tesh!Y147/RES_summary!Y$19</f>
        <v>34.119617738485964</v>
      </c>
      <c r="DA147" s="63" t="s">
        <v>3053</v>
      </c>
    </row>
    <row r="148" spans="1:105" ht="12" customHeight="1" x14ac:dyDescent="0.25">
      <c r="A148" s="121" t="s">
        <v>55</v>
      </c>
      <c r="B148" s="123">
        <v>7.3789678536008303</v>
      </c>
      <c r="C148" s="123">
        <v>6.158458621049598</v>
      </c>
      <c r="D148" s="123">
        <v>7.5257062851536425</v>
      </c>
      <c r="E148" s="123">
        <v>7.3346398826549004</v>
      </c>
      <c r="F148" s="123">
        <v>8.8234048858081096</v>
      </c>
      <c r="G148" s="123">
        <v>9.0686880644734948</v>
      </c>
      <c r="H148" s="123">
        <v>9.31652812215167</v>
      </c>
      <c r="I148" s="123">
        <v>9.1312671678932666</v>
      </c>
      <c r="J148" s="123">
        <v>8.9918098702026388</v>
      </c>
      <c r="K148" s="123">
        <v>6.0992413785285775</v>
      </c>
      <c r="L148" s="123">
        <v>8.1293772913982671</v>
      </c>
      <c r="M148" s="123">
        <v>8.1486693840269204</v>
      </c>
      <c r="N148" s="123">
        <v>7.1301855876517157</v>
      </c>
      <c r="O148" s="123">
        <v>7.839492746323736</v>
      </c>
      <c r="P148" s="123">
        <v>7.7531593700552914</v>
      </c>
      <c r="Q148" s="123">
        <v>8.0981354095887941</v>
      </c>
      <c r="R148" s="123">
        <v>7.8507616678941652</v>
      </c>
      <c r="S148" s="123">
        <v>8.2178001215253271</v>
      </c>
      <c r="T148" s="123">
        <v>9.7192424226659799</v>
      </c>
      <c r="U148" s="123">
        <v>9.8072870076260603</v>
      </c>
      <c r="V148" s="123">
        <v>9.2929255790057823</v>
      </c>
      <c r="W148" s="123">
        <v>8.04732565249701</v>
      </c>
      <c r="X148" s="123">
        <v>9.2441414065402032</v>
      </c>
      <c r="Y148" s="123">
        <v>8.3231383009494788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7.3789678536008303</v>
      </c>
      <c r="C153" s="102">
        <v>6.158458621049598</v>
      </c>
      <c r="D153" s="102">
        <v>7.5256060982417115</v>
      </c>
      <c r="E153" s="102">
        <v>7.3344611449936412</v>
      </c>
      <c r="F153" s="102">
        <v>8.8231752476861551</v>
      </c>
      <c r="G153" s="102">
        <v>9.0684768755321876</v>
      </c>
      <c r="H153" s="102">
        <v>9.3164252415214115</v>
      </c>
      <c r="I153" s="102">
        <v>9.1312924015024031</v>
      </c>
      <c r="J153" s="102">
        <v>8.9917878027564768</v>
      </c>
      <c r="K153" s="102">
        <v>6.0994470414421027</v>
      </c>
      <c r="L153" s="102">
        <v>8.1171250206982375</v>
      </c>
      <c r="M153" s="102">
        <v>8.1396391091970983</v>
      </c>
      <c r="N153" s="102">
        <v>7.1242024411634608</v>
      </c>
      <c r="O153" s="102">
        <v>7.8473951668678703</v>
      </c>
      <c r="P153" s="102">
        <v>7.7677088766664211</v>
      </c>
      <c r="Q153" s="102">
        <v>8.1171340794106932</v>
      </c>
      <c r="R153" s="102">
        <v>7.8647870025635767</v>
      </c>
      <c r="S153" s="102">
        <v>8.2175251735829598</v>
      </c>
      <c r="T153" s="102">
        <v>9.7133689987265157</v>
      </c>
      <c r="U153" s="102">
        <v>9.8055559519771691</v>
      </c>
      <c r="V153" s="102">
        <v>9.2956205852974243</v>
      </c>
      <c r="W153" s="102">
        <v>8.0533696641101393</v>
      </c>
      <c r="X153" s="102">
        <v>9.2441314877990912</v>
      </c>
      <c r="Y153" s="102">
        <v>8.3236539747385585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7.5278500836287181</v>
      </c>
      <c r="E154" s="105">
        <v>7.3377229093540706</v>
      </c>
      <c r="F154" s="105">
        <v>8.8275740730988943</v>
      </c>
      <c r="G154" s="105">
        <v>9.0719870935148936</v>
      </c>
      <c r="H154" s="105">
        <v>9.3179984607841941</v>
      </c>
      <c r="I154" s="105">
        <v>9.1309828787614382</v>
      </c>
      <c r="J154" s="105">
        <v>8.9920194779875704</v>
      </c>
      <c r="K154" s="105">
        <v>6.0985139090056206</v>
      </c>
      <c r="L154" s="105">
        <v>8.1534434105119686</v>
      </c>
      <c r="M154" s="105">
        <v>8.1634532114684557</v>
      </c>
      <c r="N154" s="105">
        <v>7.138538248633429</v>
      </c>
      <c r="O154" s="105">
        <v>7.8279364902968807</v>
      </c>
      <c r="P154" s="105">
        <v>7.7324185544528721</v>
      </c>
      <c r="Q154" s="105">
        <v>8.0695208593512966</v>
      </c>
      <c r="R154" s="105">
        <v>7.8300461204537868</v>
      </c>
      <c r="S154" s="105">
        <v>8.2182280975283906</v>
      </c>
      <c r="T154" s="105">
        <v>9.7290502417213034</v>
      </c>
      <c r="U154" s="105">
        <v>9.8107041434595228</v>
      </c>
      <c r="V154" s="105">
        <v>9.2868674168489385</v>
      </c>
      <c r="W154" s="105">
        <v>8.030078764673755</v>
      </c>
      <c r="X154" s="105">
        <v>9.244168486475985</v>
      </c>
      <c r="Y154" s="105">
        <v>8.3215158578095902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1.3173108471877644</v>
      </c>
      <c r="E155" s="99">
        <v>1.2766461513455512</v>
      </c>
      <c r="F155" s="99">
        <v>1.5257429008888845</v>
      </c>
      <c r="G155" s="99">
        <v>1.5632737309838602</v>
      </c>
      <c r="H155" s="99">
        <v>1.59674906624711</v>
      </c>
      <c r="I155" s="99">
        <v>1.5502512442204621</v>
      </c>
      <c r="J155" s="99">
        <v>1.5304661066017924</v>
      </c>
      <c r="K155" s="99">
        <v>2.724638160113146</v>
      </c>
      <c r="L155" s="99">
        <v>0.81227691033722915</v>
      </c>
      <c r="M155" s="99">
        <v>1.390122571917662</v>
      </c>
      <c r="N155" s="99">
        <v>0.59093111342504201</v>
      </c>
      <c r="O155" s="99">
        <v>0.99088372482518572</v>
      </c>
      <c r="P155" s="99">
        <v>0.75791970045317913</v>
      </c>
      <c r="Q155" s="99">
        <v>0.93783282465206097</v>
      </c>
      <c r="R155" s="99">
        <v>0.75712858630174817</v>
      </c>
      <c r="S155" s="99">
        <v>1.0477282651855548</v>
      </c>
      <c r="T155" s="99">
        <v>2.4008679198707736</v>
      </c>
      <c r="U155" s="99">
        <v>2.1410425134503912</v>
      </c>
      <c r="V155" s="99">
        <v>1.3426923591946507</v>
      </c>
      <c r="W155" s="99">
        <v>1.3789469776290342</v>
      </c>
      <c r="X155" s="99">
        <v>3.5666008799184423</v>
      </c>
      <c r="Y155" s="99">
        <v>2.9037450277025041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6.2105392364409528</v>
      </c>
      <c r="E156" s="99">
        <v>6.0610767580085199</v>
      </c>
      <c r="F156" s="99">
        <v>7.3018311722100071</v>
      </c>
      <c r="G156" s="99">
        <v>7.5087133625310329</v>
      </c>
      <c r="H156" s="99">
        <v>7.7212493945370859</v>
      </c>
      <c r="I156" s="99">
        <v>7.5807316345409754</v>
      </c>
      <c r="J156" s="99">
        <v>7.4615533713857793</v>
      </c>
      <c r="K156" s="99">
        <v>3.3738757488924755</v>
      </c>
      <c r="L156" s="99">
        <v>7.3411665001747384</v>
      </c>
      <c r="M156" s="99">
        <v>6.773330639550796</v>
      </c>
      <c r="N156" s="99">
        <v>6.5476071352083869</v>
      </c>
      <c r="O156" s="99">
        <v>6.8370527654716939</v>
      </c>
      <c r="P156" s="99">
        <v>6.9744988539996928</v>
      </c>
      <c r="Q156" s="99">
        <v>7.1316880346992342</v>
      </c>
      <c r="R156" s="99">
        <v>7.0729175341520367</v>
      </c>
      <c r="S156" s="99">
        <v>7.1704998323428333</v>
      </c>
      <c r="T156" s="99">
        <v>7.3281823218505284</v>
      </c>
      <c r="U156" s="99">
        <v>7.6696616300091334</v>
      </c>
      <c r="V156" s="99">
        <v>7.9441750576542862</v>
      </c>
      <c r="W156" s="99">
        <v>6.6511317870447204</v>
      </c>
      <c r="X156" s="99">
        <v>5.6775676065575427</v>
      </c>
      <c r="Y156" s="99">
        <v>5.4177708301070844</v>
      </c>
      <c r="DA156" s="63" t="s">
        <v>3062</v>
      </c>
    </row>
    <row r="157" spans="1:105" ht="12" customHeight="1" x14ac:dyDescent="0.25">
      <c r="A157" s="121" t="s">
        <v>54</v>
      </c>
      <c r="B157" s="123">
        <v>6.6657243347538717</v>
      </c>
      <c r="C157" s="123">
        <v>6.0106447098484885</v>
      </c>
      <c r="D157" s="123">
        <v>6.1229858376440474</v>
      </c>
      <c r="E157" s="123">
        <v>5.8060183666297807</v>
      </c>
      <c r="F157" s="123">
        <v>6.472401236416232</v>
      </c>
      <c r="G157" s="123">
        <v>6.2826373820852091</v>
      </c>
      <c r="H157" s="123">
        <v>5.5862831222464306</v>
      </c>
      <c r="I157" s="123">
        <v>5.1453682510482368</v>
      </c>
      <c r="J157" s="123">
        <v>5.6811842031920818</v>
      </c>
      <c r="K157" s="123">
        <v>5.9380295472790916</v>
      </c>
      <c r="L157" s="123">
        <v>6.0282322349526405</v>
      </c>
      <c r="M157" s="123">
        <v>5.6904317336090378</v>
      </c>
      <c r="N157" s="123">
        <v>5.137421603224479</v>
      </c>
      <c r="O157" s="123">
        <v>5.8919478771094074</v>
      </c>
      <c r="P157" s="123">
        <v>5.483555604974554</v>
      </c>
      <c r="Q157" s="123">
        <v>5.8446553543394018</v>
      </c>
      <c r="R157" s="123">
        <v>6.1136026541222375</v>
      </c>
      <c r="S157" s="123">
        <v>4.642932415792683</v>
      </c>
      <c r="T157" s="123">
        <v>4.8307934811299775</v>
      </c>
      <c r="U157" s="123">
        <v>4.5397404201760212</v>
      </c>
      <c r="V157" s="123">
        <v>4.3282107372242464</v>
      </c>
      <c r="W157" s="123">
        <v>4.0827590745847395</v>
      </c>
      <c r="X157" s="123">
        <v>3.6661236923471439</v>
      </c>
      <c r="Y157" s="123">
        <v>3.6429019602602337</v>
      </c>
      <c r="DA157" s="130" t="s">
        <v>3063</v>
      </c>
    </row>
    <row r="158" spans="1:105" ht="12" customHeight="1" x14ac:dyDescent="0.25">
      <c r="A158" s="97" t="s">
        <v>50</v>
      </c>
      <c r="B158" s="99">
        <v>6.5002266124008532</v>
      </c>
      <c r="C158" s="99">
        <v>6.3253502488308104</v>
      </c>
      <c r="D158" s="99">
        <v>6.0874187873803915</v>
      </c>
      <c r="E158" s="99">
        <v>5.5573333066396069</v>
      </c>
      <c r="F158" s="99">
        <v>6.508890361031936</v>
      </c>
      <c r="G158" s="99">
        <v>6.2868056427256649</v>
      </c>
      <c r="H158" s="99">
        <v>5.4630232853086156</v>
      </c>
      <c r="I158" s="99">
        <v>5.0829507438310575</v>
      </c>
      <c r="J158" s="99">
        <v>5.8165281816828438</v>
      </c>
      <c r="K158" s="99">
        <v>6.2240258134138848</v>
      </c>
      <c r="L158" s="99">
        <v>5.8457377577412277</v>
      </c>
      <c r="M158" s="99">
        <v>5.442347257845662</v>
      </c>
      <c r="N158" s="99">
        <v>5.4375496564884278</v>
      </c>
      <c r="O158" s="99">
        <v>5.9047851737867765</v>
      </c>
      <c r="P158" s="99">
        <v>5.4975701979420144</v>
      </c>
      <c r="Q158" s="99">
        <v>5.7618222672663935</v>
      </c>
      <c r="R158" s="99">
        <v>5.4653302744845238</v>
      </c>
      <c r="S158" s="99">
        <v>5.0920545454025401</v>
      </c>
      <c r="T158" s="99">
        <v>4.9058904812649766</v>
      </c>
      <c r="U158" s="99">
        <v>4.4679589879910129</v>
      </c>
      <c r="V158" s="99">
        <v>4.3734735811768273</v>
      </c>
      <c r="W158" s="99">
        <v>4.2639796265967966</v>
      </c>
      <c r="X158" s="99">
        <v>3.4389852906635738</v>
      </c>
      <c r="Y158" s="99">
        <v>3.6155829017794532</v>
      </c>
      <c r="DA158" s="63" t="s">
        <v>3064</v>
      </c>
    </row>
    <row r="159" spans="1:105" ht="12" customHeight="1" x14ac:dyDescent="0.25">
      <c r="A159" s="109" t="s">
        <v>120</v>
      </c>
      <c r="B159" s="110">
        <v>7.3732510789013288</v>
      </c>
      <c r="C159" s="110">
        <v>4.6754641067775733</v>
      </c>
      <c r="D159" s="110">
        <v>6.2391365516259141</v>
      </c>
      <c r="E159" s="110">
        <v>6.4796888307678522</v>
      </c>
      <c r="F159" s="110">
        <v>6.3750571445477764</v>
      </c>
      <c r="G159" s="110">
        <v>6.2710117948422974</v>
      </c>
      <c r="H159" s="110">
        <v>5.9659049609219093</v>
      </c>
      <c r="I159" s="110">
        <v>5.3774922340712381</v>
      </c>
      <c r="J159" s="110">
        <v>5.0893117719666465</v>
      </c>
      <c r="K159" s="110">
        <v>4.6904599746599827</v>
      </c>
      <c r="L159" s="110">
        <v>6.753325863386304</v>
      </c>
      <c r="M159" s="110">
        <v>6.5962261747432454</v>
      </c>
      <c r="N159" s="110">
        <v>3.996590538640135</v>
      </c>
      <c r="O159" s="110">
        <v>5.8484913540939409</v>
      </c>
      <c r="P159" s="110">
        <v>5.4440243583755272</v>
      </c>
      <c r="Q159" s="110">
        <v>6.060986560041532</v>
      </c>
      <c r="R159" s="110">
        <v>7.8407755818710267</v>
      </c>
      <c r="S159" s="110">
        <v>3.251955459885381</v>
      </c>
      <c r="T159" s="110">
        <v>4.5905909864034538</v>
      </c>
      <c r="U159" s="110">
        <v>4.7677171625044164</v>
      </c>
      <c r="V159" s="110">
        <v>4.2010171702384387</v>
      </c>
      <c r="W159" s="110">
        <v>3.6003178754096252</v>
      </c>
      <c r="X159" s="110">
        <v>4.2176914794649321</v>
      </c>
      <c r="Y159" s="110">
        <v>3.6990165895852045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37.809021429903893</v>
      </c>
      <c r="C161" s="118">
        <f t="shared" si="54"/>
        <v>40.909660567187466</v>
      </c>
      <c r="D161" s="118">
        <f t="shared" si="54"/>
        <v>37.343973056267018</v>
      </c>
      <c r="E161" s="118">
        <f t="shared" si="54"/>
        <v>48.188868582892468</v>
      </c>
      <c r="F161" s="118">
        <f t="shared" si="54"/>
        <v>34.827892312151505</v>
      </c>
      <c r="G161" s="118">
        <f t="shared" si="54"/>
        <v>33.763318749846562</v>
      </c>
      <c r="H161" s="118">
        <f t="shared" si="54"/>
        <v>38.334589249377473</v>
      </c>
      <c r="I161" s="118">
        <f t="shared" si="54"/>
        <v>38.997952396353533</v>
      </c>
      <c r="J161" s="118">
        <f t="shared" si="54"/>
        <v>36.12454723741687</v>
      </c>
      <c r="K161" s="118">
        <f t="shared" si="54"/>
        <v>34.439470915516324</v>
      </c>
      <c r="L161" s="118">
        <f t="shared" si="54"/>
        <v>35.800790571775181</v>
      </c>
      <c r="M161" s="118">
        <f t="shared" si="54"/>
        <v>36.841570872399714</v>
      </c>
      <c r="N161" s="118">
        <f t="shared" si="54"/>
        <v>50.161323111135502</v>
      </c>
      <c r="O161" s="118">
        <f t="shared" si="54"/>
        <v>38.698017342113992</v>
      </c>
      <c r="P161" s="118">
        <f t="shared" si="54"/>
        <v>36.501763884231593</v>
      </c>
      <c r="Q161" s="118">
        <f t="shared" si="54"/>
        <v>32.302750370940281</v>
      </c>
      <c r="R161" s="118">
        <f t="shared" ref="R161:V161" si="55">R162+R164+R166+R175</f>
        <v>30.121870053465887</v>
      </c>
      <c r="S161" s="118">
        <f t="shared" si="55"/>
        <v>44.051402547645893</v>
      </c>
      <c r="T161" s="118">
        <f t="shared" si="55"/>
        <v>45.097714330103528</v>
      </c>
      <c r="U161" s="118">
        <f t="shared" si="55"/>
        <v>47.839028999636191</v>
      </c>
      <c r="V161" s="118">
        <f t="shared" si="55"/>
        <v>50.327244781965206</v>
      </c>
      <c r="W161" s="118">
        <f t="shared" ref="W161:Y161" si="56">W162+W164+W166+W175</f>
        <v>61.903195619555781</v>
      </c>
      <c r="X161" s="118">
        <f t="shared" si="56"/>
        <v>61.077984906885696</v>
      </c>
      <c r="Y161" s="118">
        <f t="shared" si="56"/>
        <v>50.10316216798492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2.9097076126205925</v>
      </c>
      <c r="C162" s="123">
        <f t="shared" si="57"/>
        <v>1.8518095625837716</v>
      </c>
      <c r="D162" s="123">
        <f t="shared" si="57"/>
        <v>2.6009797981903588</v>
      </c>
      <c r="E162" s="123">
        <f t="shared" si="57"/>
        <v>3.5051549922938636</v>
      </c>
      <c r="F162" s="123">
        <f t="shared" si="57"/>
        <v>3.9217388596437268</v>
      </c>
      <c r="G162" s="123">
        <f t="shared" si="57"/>
        <v>3.5033201074840168</v>
      </c>
      <c r="H162" s="123">
        <f t="shared" si="57"/>
        <v>4.1209118277515611</v>
      </c>
      <c r="I162" s="123">
        <f t="shared" si="57"/>
        <v>4.0756178822815983</v>
      </c>
      <c r="J162" s="123">
        <f t="shared" si="57"/>
        <v>4.2903949468597231</v>
      </c>
      <c r="K162" s="123">
        <f t="shared" si="57"/>
        <v>3.2555169500601515</v>
      </c>
      <c r="L162" s="123">
        <f t="shared" si="57"/>
        <v>5.5633398901482041</v>
      </c>
      <c r="M162" s="123">
        <f t="shared" si="57"/>
        <v>5.3758005022803745</v>
      </c>
      <c r="N162" s="123">
        <f t="shared" si="57"/>
        <v>5.5515760678468</v>
      </c>
      <c r="O162" s="123">
        <f t="shared" si="57"/>
        <v>5.3940282216714932</v>
      </c>
      <c r="P162" s="123">
        <f t="shared" si="57"/>
        <v>5.0611118757012497</v>
      </c>
      <c r="Q162" s="123">
        <f t="shared" si="57"/>
        <v>5.2812565233045818</v>
      </c>
      <c r="R162" s="123">
        <f t="shared" si="57"/>
        <v>4.2195749419671937</v>
      </c>
      <c r="S162" s="123">
        <f t="shared" si="57"/>
        <v>9.6632887635344851</v>
      </c>
      <c r="T162" s="123">
        <f t="shared" si="57"/>
        <v>8.750820201663803</v>
      </c>
      <c r="U162" s="123">
        <f t="shared" si="57"/>
        <v>7.4440145772059196</v>
      </c>
      <c r="V162" s="123">
        <f t="shared" si="57"/>
        <v>9.1267958240110687</v>
      </c>
      <c r="W162" s="123">
        <f t="shared" si="57"/>
        <v>10.669108217742787</v>
      </c>
      <c r="X162" s="123">
        <f t="shared" si="57"/>
        <v>12.766083420649702</v>
      </c>
      <c r="Y162" s="123">
        <f t="shared" si="57"/>
        <v>12.882899936343577</v>
      </c>
      <c r="DA162" s="130" t="s">
        <v>3067</v>
      </c>
    </row>
    <row r="163" spans="1:105" ht="12" customHeight="1" x14ac:dyDescent="0.25">
      <c r="A163" s="97" t="s">
        <v>53</v>
      </c>
      <c r="B163" s="110">
        <v>2.9097076126205925</v>
      </c>
      <c r="C163" s="110">
        <v>1.8518095625837716</v>
      </c>
      <c r="D163" s="110">
        <v>2.6009797981903588</v>
      </c>
      <c r="E163" s="110">
        <v>3.5051549922938636</v>
      </c>
      <c r="F163" s="110">
        <v>3.9217388596437268</v>
      </c>
      <c r="G163" s="110">
        <v>3.5033201074840168</v>
      </c>
      <c r="H163" s="110">
        <v>4.1209118277515611</v>
      </c>
      <c r="I163" s="110">
        <v>4.0756178822815983</v>
      </c>
      <c r="J163" s="110">
        <v>4.2903949468597231</v>
      </c>
      <c r="K163" s="110">
        <v>3.2555169500601515</v>
      </c>
      <c r="L163" s="110">
        <v>5.5633398901482041</v>
      </c>
      <c r="M163" s="110">
        <v>5.3758005022803745</v>
      </c>
      <c r="N163" s="110">
        <v>5.5515760678468</v>
      </c>
      <c r="O163" s="110">
        <v>5.3940282216714932</v>
      </c>
      <c r="P163" s="110">
        <v>5.0611118757012497</v>
      </c>
      <c r="Q163" s="110">
        <v>5.2812565233045818</v>
      </c>
      <c r="R163" s="110">
        <v>4.2195749419671937</v>
      </c>
      <c r="S163" s="110">
        <v>9.6632887635344851</v>
      </c>
      <c r="T163" s="110">
        <v>8.750820201663803</v>
      </c>
      <c r="U163" s="110">
        <v>7.4440145772059196</v>
      </c>
      <c r="V163" s="110">
        <v>9.1267958240110687</v>
      </c>
      <c r="W163" s="110">
        <v>10.669108217742787</v>
      </c>
      <c r="X163" s="110">
        <v>12.766083420649702</v>
      </c>
      <c r="Y163" s="110">
        <v>12.882899936343577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20.854667503654049</v>
      </c>
      <c r="C164" s="123">
        <f t="shared" si="58"/>
        <v>26.888025902323268</v>
      </c>
      <c r="D164" s="123">
        <f t="shared" si="58"/>
        <v>21.094582187152781</v>
      </c>
      <c r="E164" s="123">
        <f t="shared" si="58"/>
        <v>31.553475583114956</v>
      </c>
      <c r="F164" s="123">
        <f t="shared" si="58"/>
        <v>15.606763044382621</v>
      </c>
      <c r="G164" s="123">
        <f t="shared" si="58"/>
        <v>14.906301881146256</v>
      </c>
      <c r="H164" s="123">
        <f t="shared" si="58"/>
        <v>19.312419439047179</v>
      </c>
      <c r="I164" s="123">
        <f t="shared" si="58"/>
        <v>20.642760654543086</v>
      </c>
      <c r="J164" s="123">
        <f t="shared" si="58"/>
        <v>17.161497948155002</v>
      </c>
      <c r="K164" s="123">
        <f t="shared" si="58"/>
        <v>19.139040480974224</v>
      </c>
      <c r="L164" s="123">
        <f t="shared" si="58"/>
        <v>16.091829206309001</v>
      </c>
      <c r="M164" s="123">
        <f t="shared" si="58"/>
        <v>17.651255016065569</v>
      </c>
      <c r="N164" s="123">
        <f t="shared" si="58"/>
        <v>32.289137955220454</v>
      </c>
      <c r="O164" s="123">
        <f t="shared" si="58"/>
        <v>19.547015229011976</v>
      </c>
      <c r="P164" s="123">
        <f t="shared" si="58"/>
        <v>18.160982040165148</v>
      </c>
      <c r="Q164" s="123">
        <f t="shared" si="58"/>
        <v>13.06247975286122</v>
      </c>
      <c r="R164" s="123">
        <f t="shared" si="58"/>
        <v>11.99384274936037</v>
      </c>
      <c r="S164" s="123">
        <f t="shared" si="58"/>
        <v>21.48945292590043</v>
      </c>
      <c r="T164" s="123">
        <f t="shared" si="58"/>
        <v>21.836374088527876</v>
      </c>
      <c r="U164" s="123">
        <f t="shared" si="58"/>
        <v>26.096766571248729</v>
      </c>
      <c r="V164" s="123">
        <f t="shared" si="58"/>
        <v>27.615476252700581</v>
      </c>
      <c r="W164" s="123">
        <f t="shared" si="58"/>
        <v>39.134078557628122</v>
      </c>
      <c r="X164" s="123">
        <f t="shared" si="58"/>
        <v>35.438934069994524</v>
      </c>
      <c r="Y164" s="123">
        <f t="shared" si="58"/>
        <v>25.299907619009755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20.854667503654049</v>
      </c>
      <c r="C165" s="99">
        <f>RES_hhdet_tesh!C165/RES_summary!C$19</f>
        <v>26.888025902323268</v>
      </c>
      <c r="D165" s="99">
        <f>RES_hhdet_tesh!D165/RES_summary!D$19</f>
        <v>21.094582187152781</v>
      </c>
      <c r="E165" s="99">
        <f>RES_hhdet_tesh!E165/RES_summary!E$19</f>
        <v>31.553475583114956</v>
      </c>
      <c r="F165" s="99">
        <f>RES_hhdet_tesh!F165/RES_summary!F$19</f>
        <v>15.606763044382621</v>
      </c>
      <c r="G165" s="99">
        <f>RES_hhdet_tesh!G165/RES_summary!G$19</f>
        <v>14.906301881146256</v>
      </c>
      <c r="H165" s="99">
        <f>RES_hhdet_tesh!H165/RES_summary!H$19</f>
        <v>19.312419439047179</v>
      </c>
      <c r="I165" s="99">
        <f>RES_hhdet_tesh!I165/RES_summary!I$19</f>
        <v>20.642760654543086</v>
      </c>
      <c r="J165" s="99">
        <f>RES_hhdet_tesh!J165/RES_summary!J$19</f>
        <v>17.161497948155002</v>
      </c>
      <c r="K165" s="99">
        <f>RES_hhdet_tesh!K165/RES_summary!K$19</f>
        <v>19.139040480974224</v>
      </c>
      <c r="L165" s="99">
        <f>RES_hhdet_tesh!L165/RES_summary!L$19</f>
        <v>16.091829206309001</v>
      </c>
      <c r="M165" s="99">
        <f>RES_hhdet_tesh!M165/RES_summary!M$19</f>
        <v>17.651255016065569</v>
      </c>
      <c r="N165" s="99">
        <f>RES_hhdet_tesh!N165/RES_summary!N$19</f>
        <v>32.289137955220454</v>
      </c>
      <c r="O165" s="99">
        <f>RES_hhdet_tesh!O165/RES_summary!O$19</f>
        <v>19.547015229011976</v>
      </c>
      <c r="P165" s="99">
        <f>RES_hhdet_tesh!P165/RES_summary!P$19</f>
        <v>18.160982040165148</v>
      </c>
      <c r="Q165" s="99">
        <f>RES_hhdet_tesh!Q165/RES_summary!Q$19</f>
        <v>13.06247975286122</v>
      </c>
      <c r="R165" s="99">
        <f>RES_hhdet_tesh!R165/RES_summary!R$19</f>
        <v>11.99384274936037</v>
      </c>
      <c r="S165" s="99">
        <f>RES_hhdet_tesh!S165/RES_summary!S$19</f>
        <v>21.48945292590043</v>
      </c>
      <c r="T165" s="99">
        <f>RES_hhdet_tesh!T165/RES_summary!T$19</f>
        <v>21.836374088527876</v>
      </c>
      <c r="U165" s="99">
        <f>RES_hhdet_tesh!U165/RES_summary!U$19</f>
        <v>26.096766571248729</v>
      </c>
      <c r="V165" s="99">
        <f>RES_hhdet_tesh!V165/RES_summary!V$19</f>
        <v>27.615476252700581</v>
      </c>
      <c r="W165" s="99">
        <f>RES_hhdet_tesh!W165/RES_summary!W$19</f>
        <v>39.134078557628122</v>
      </c>
      <c r="X165" s="99">
        <f>RES_hhdet_tesh!X165/RES_summary!X$19</f>
        <v>35.438934069994524</v>
      </c>
      <c r="Y165" s="99">
        <f>RES_hhdet_tesh!Y165/RES_summary!Y$19</f>
        <v>25.299907619009755</v>
      </c>
      <c r="DA165" s="63" t="s">
        <v>3070</v>
      </c>
    </row>
    <row r="166" spans="1:105" ht="12" customHeight="1" x14ac:dyDescent="0.25">
      <c r="A166" s="121" t="s">
        <v>55</v>
      </c>
      <c r="B166" s="123">
        <v>7.3789678536008285</v>
      </c>
      <c r="C166" s="123">
        <v>6.1586988080771166</v>
      </c>
      <c r="D166" s="123">
        <v>7.5262918869414062</v>
      </c>
      <c r="E166" s="123">
        <v>7.3364548097639632</v>
      </c>
      <c r="F166" s="123">
        <v>8.8257588835780183</v>
      </c>
      <c r="G166" s="123">
        <v>9.0709589117565894</v>
      </c>
      <c r="H166" s="123">
        <v>9.3180768335514355</v>
      </c>
      <c r="I166" s="123">
        <v>9.1337221688990606</v>
      </c>
      <c r="J166" s="123">
        <v>8.9951592751055269</v>
      </c>
      <c r="K166" s="123">
        <v>6.104310612267426</v>
      </c>
      <c r="L166" s="123">
        <v>8.1331470745337135</v>
      </c>
      <c r="M166" s="123">
        <v>8.1578933982892874</v>
      </c>
      <c r="N166" s="123">
        <v>7.1436089244936891</v>
      </c>
      <c r="O166" s="123">
        <v>7.8638447578199804</v>
      </c>
      <c r="P166" s="123">
        <v>7.7953629560922399</v>
      </c>
      <c r="Q166" s="123">
        <v>8.1151073789150345</v>
      </c>
      <c r="R166" s="123">
        <v>7.8295228495351203</v>
      </c>
      <c r="S166" s="123">
        <v>8.1752532328134517</v>
      </c>
      <c r="T166" s="123">
        <v>9.6697739124880542</v>
      </c>
      <c r="U166" s="123">
        <v>9.7670224555207028</v>
      </c>
      <c r="V166" s="123">
        <v>9.2525852714076393</v>
      </c>
      <c r="W166" s="123">
        <v>8.0113328944347728</v>
      </c>
      <c r="X166" s="123">
        <v>9.2100086603379925</v>
      </c>
      <c r="Y166" s="123">
        <v>8.2761040064888185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7.3789678536008285</v>
      </c>
      <c r="C171" s="102">
        <v>6.1586988080771166</v>
      </c>
      <c r="D171" s="102">
        <v>7.5261961452564394</v>
      </c>
      <c r="E171" s="102">
        <v>7.3363077736343332</v>
      </c>
      <c r="F171" s="102">
        <v>8.8255704420912728</v>
      </c>
      <c r="G171" s="102">
        <v>9.0707769978396318</v>
      </c>
      <c r="H171" s="102">
        <v>9.3179811323580459</v>
      </c>
      <c r="I171" s="102">
        <v>9.1336622331114654</v>
      </c>
      <c r="J171" s="102">
        <v>8.9950621526192052</v>
      </c>
      <c r="K171" s="102">
        <v>6.1028603560284367</v>
      </c>
      <c r="L171" s="102">
        <v>8.1218514577826166</v>
      </c>
      <c r="M171" s="102">
        <v>8.1481792945345717</v>
      </c>
      <c r="N171" s="102">
        <v>7.1359699766542102</v>
      </c>
      <c r="O171" s="102">
        <v>7.8690158727774033</v>
      </c>
      <c r="P171" s="102">
        <v>7.8095757751812416</v>
      </c>
      <c r="Q171" s="102">
        <v>8.1336720789469581</v>
      </c>
      <c r="R171" s="102">
        <v>7.8501908894557921</v>
      </c>
      <c r="S171" s="102">
        <v>8.1808105053047342</v>
      </c>
      <c r="T171" s="102">
        <v>9.6653044898943854</v>
      </c>
      <c r="U171" s="102">
        <v>9.7670272578516801</v>
      </c>
      <c r="V171" s="102">
        <v>9.2544859448544816</v>
      </c>
      <c r="W171" s="102">
        <v>8.0160315732108707</v>
      </c>
      <c r="X171" s="102">
        <v>9.2080513567588902</v>
      </c>
      <c r="Y171" s="102">
        <v>8.2746954416958083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7.528647085344093</v>
      </c>
      <c r="E172" s="105">
        <v>7.3392962422764123</v>
      </c>
      <c r="F172" s="105">
        <v>8.8294217345732626</v>
      </c>
      <c r="G172" s="105">
        <v>9.0738817233502882</v>
      </c>
      <c r="H172" s="105">
        <v>9.3194354624894356</v>
      </c>
      <c r="I172" s="105">
        <v>9.1344183975145139</v>
      </c>
      <c r="J172" s="105">
        <v>8.9961367847460494</v>
      </c>
      <c r="K172" s="105">
        <v>6.1126811265288055</v>
      </c>
      <c r="L172" s="105">
        <v>8.1741316957855599</v>
      </c>
      <c r="M172" s="105">
        <v>8.1856684950736369</v>
      </c>
      <c r="N172" s="105">
        <v>7.1602348697913749</v>
      </c>
      <c r="O172" s="105">
        <v>7.8535942414426616</v>
      </c>
      <c r="P172" s="105">
        <v>7.7712957021219138</v>
      </c>
      <c r="Q172" s="105">
        <v>8.0831891993542673</v>
      </c>
      <c r="R172" s="105">
        <v>7.7998654644960332</v>
      </c>
      <c r="S172" s="105">
        <v>8.1677887682227741</v>
      </c>
      <c r="T172" s="105">
        <v>9.6761754070751245</v>
      </c>
      <c r="U172" s="105">
        <v>9.7670146653596657</v>
      </c>
      <c r="V172" s="105">
        <v>9.248968948417831</v>
      </c>
      <c r="W172" s="105">
        <v>7.998128417219033</v>
      </c>
      <c r="X172" s="105">
        <v>9.2152634659866344</v>
      </c>
      <c r="Y172" s="105">
        <v>8.2807478136559212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1.3174503158266493</v>
      </c>
      <c r="E173" s="99">
        <v>1.2769198860511137</v>
      </c>
      <c r="F173" s="99">
        <v>1.5260622475581309</v>
      </c>
      <c r="G173" s="99">
        <v>1.5636002112820653</v>
      </c>
      <c r="H173" s="99">
        <v>1.596995313457892</v>
      </c>
      <c r="I173" s="99">
        <v>1.5508345239497334</v>
      </c>
      <c r="J173" s="99">
        <v>1.5311668833805525</v>
      </c>
      <c r="K173" s="99">
        <v>2.7309676597358794</v>
      </c>
      <c r="L173" s="99">
        <v>0.81433795566447498</v>
      </c>
      <c r="M173" s="99">
        <v>1.3939055258197841</v>
      </c>
      <c r="N173" s="99">
        <v>0.59272716859093955</v>
      </c>
      <c r="O173" s="99">
        <v>0.9941315600698214</v>
      </c>
      <c r="P173" s="99">
        <v>0.76173037830362023</v>
      </c>
      <c r="Q173" s="99">
        <v>0.93942134745740635</v>
      </c>
      <c r="R173" s="99">
        <v>0.75421025899850902</v>
      </c>
      <c r="S173" s="99">
        <v>1.0412978387769247</v>
      </c>
      <c r="T173" s="99">
        <v>2.3878198328410614</v>
      </c>
      <c r="U173" s="99">
        <v>2.1315079246344983</v>
      </c>
      <c r="V173" s="99">
        <v>1.3372130105937086</v>
      </c>
      <c r="W173" s="99">
        <v>1.3734603770179998</v>
      </c>
      <c r="X173" s="99">
        <v>3.5554486955264939</v>
      </c>
      <c r="Y173" s="99">
        <v>2.8895192535138614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6.2111967695174437</v>
      </c>
      <c r="E174" s="110">
        <v>6.0623763562252986</v>
      </c>
      <c r="F174" s="110">
        <v>7.3033594870151317</v>
      </c>
      <c r="G174" s="110">
        <v>7.5102815120682225</v>
      </c>
      <c r="H174" s="110">
        <v>7.7224401490315424</v>
      </c>
      <c r="I174" s="110">
        <v>7.5835838735647778</v>
      </c>
      <c r="J174" s="110">
        <v>7.4649699013654969</v>
      </c>
      <c r="K174" s="110">
        <v>3.3817134667929269</v>
      </c>
      <c r="L174" s="110">
        <v>7.3597937401210833</v>
      </c>
      <c r="M174" s="110">
        <v>6.7917629692538517</v>
      </c>
      <c r="N174" s="110">
        <v>6.5675077012004364</v>
      </c>
      <c r="O174" s="110">
        <v>6.859462681372837</v>
      </c>
      <c r="P174" s="110">
        <v>7.0095653238182942</v>
      </c>
      <c r="Q174" s="110">
        <v>7.1437678518968601</v>
      </c>
      <c r="R174" s="110">
        <v>7.0456552054975257</v>
      </c>
      <c r="S174" s="110">
        <v>7.1264909294458487</v>
      </c>
      <c r="T174" s="110">
        <v>7.2883555742340649</v>
      </c>
      <c r="U174" s="110">
        <v>7.6355067407251687</v>
      </c>
      <c r="V174" s="110">
        <v>7.9117559378241236</v>
      </c>
      <c r="W174" s="110">
        <v>6.6246680402010316</v>
      </c>
      <c r="X174" s="110">
        <v>5.6598147704601409</v>
      </c>
      <c r="Y174" s="110">
        <v>5.3912285601420589</v>
      </c>
      <c r="DA174" s="60" t="s">
        <v>3079</v>
      </c>
    </row>
    <row r="175" spans="1:105" ht="12" customHeight="1" x14ac:dyDescent="0.25">
      <c r="A175" s="121" t="s">
        <v>54</v>
      </c>
      <c r="B175" s="123">
        <v>6.6656784600284249</v>
      </c>
      <c r="C175" s="123">
        <v>6.0111262942033079</v>
      </c>
      <c r="D175" s="123">
        <v>6.1221191839824707</v>
      </c>
      <c r="E175" s="123">
        <v>5.7937831977196872</v>
      </c>
      <c r="F175" s="123">
        <v>6.473631524547141</v>
      </c>
      <c r="G175" s="123">
        <v>6.2827378494597008</v>
      </c>
      <c r="H175" s="123">
        <v>5.5831811490272933</v>
      </c>
      <c r="I175" s="123">
        <v>5.145851690629792</v>
      </c>
      <c r="J175" s="123">
        <v>5.6774950672966211</v>
      </c>
      <c r="K175" s="123">
        <v>5.940602872214523</v>
      </c>
      <c r="L175" s="123">
        <v>6.0124744007842645</v>
      </c>
      <c r="M175" s="123">
        <v>5.6566219557644857</v>
      </c>
      <c r="N175" s="123">
        <v>5.1770001635745544</v>
      </c>
      <c r="O175" s="123">
        <v>5.893129133610544</v>
      </c>
      <c r="P175" s="123">
        <v>5.4843070122729509</v>
      </c>
      <c r="Q175" s="123">
        <v>5.8439067158594407</v>
      </c>
      <c r="R175" s="123">
        <v>6.0789295126032021</v>
      </c>
      <c r="S175" s="123">
        <v>4.7234076253975248</v>
      </c>
      <c r="T175" s="123">
        <v>4.8407461274238024</v>
      </c>
      <c r="U175" s="123">
        <v>4.5312253956608375</v>
      </c>
      <c r="V175" s="123">
        <v>4.3323874338459181</v>
      </c>
      <c r="W175" s="123">
        <v>4.0886759497500993</v>
      </c>
      <c r="X175" s="123">
        <v>3.6629587559034804</v>
      </c>
      <c r="Y175" s="123">
        <v>3.6442506061427595</v>
      </c>
      <c r="DA175" s="130" t="s">
        <v>3080</v>
      </c>
    </row>
    <row r="176" spans="1:105" ht="12" customHeight="1" x14ac:dyDescent="0.25">
      <c r="A176" s="97" t="s">
        <v>50</v>
      </c>
      <c r="B176" s="99">
        <v>6.5002266124008532</v>
      </c>
      <c r="C176" s="99">
        <v>6.3253502488308078</v>
      </c>
      <c r="D176" s="99">
        <v>6.0874187873803898</v>
      </c>
      <c r="E176" s="99">
        <v>5.5573333066396078</v>
      </c>
      <c r="F176" s="99">
        <v>6.5088903610319377</v>
      </c>
      <c r="G176" s="99">
        <v>6.2868056427256604</v>
      </c>
      <c r="H176" s="99">
        <v>5.4630232853086156</v>
      </c>
      <c r="I176" s="99">
        <v>5.0829507438310575</v>
      </c>
      <c r="J176" s="99">
        <v>5.8165281816828571</v>
      </c>
      <c r="K176" s="99">
        <v>6.2240258134138919</v>
      </c>
      <c r="L176" s="99">
        <v>5.8457377577412259</v>
      </c>
      <c r="M176" s="99">
        <v>5.4423472578456726</v>
      </c>
      <c r="N176" s="99">
        <v>5.4375496564884358</v>
      </c>
      <c r="O176" s="99">
        <v>5.9047851737868147</v>
      </c>
      <c r="P176" s="99">
        <v>5.497570197942049</v>
      </c>
      <c r="Q176" s="99">
        <v>5.7618222672663801</v>
      </c>
      <c r="R176" s="99">
        <v>5.4653302744845238</v>
      </c>
      <c r="S176" s="99">
        <v>5.0920545454025454</v>
      </c>
      <c r="T176" s="99">
        <v>4.9058904812649944</v>
      </c>
      <c r="U176" s="99">
        <v>4.4679589879910058</v>
      </c>
      <c r="V176" s="99">
        <v>4.3734735811768388</v>
      </c>
      <c r="W176" s="99">
        <v>4.2639796265968135</v>
      </c>
      <c r="X176" s="99">
        <v>3.4389852906635823</v>
      </c>
      <c r="Y176" s="99">
        <v>3.6155829017794465</v>
      </c>
      <c r="DA176" s="63" t="s">
        <v>3081</v>
      </c>
    </row>
    <row r="177" spans="1:105" ht="12" customHeight="1" x14ac:dyDescent="0.25">
      <c r="A177" s="109" t="s">
        <v>120</v>
      </c>
      <c r="B177" s="110">
        <v>7.373251078901327</v>
      </c>
      <c r="C177" s="110">
        <v>4.6754641067775733</v>
      </c>
      <c r="D177" s="110">
        <v>6.2391365516259141</v>
      </c>
      <c r="E177" s="110">
        <v>6.4796888307678522</v>
      </c>
      <c r="F177" s="110">
        <v>6.3750571445477755</v>
      </c>
      <c r="G177" s="110">
        <v>6.2710117948422983</v>
      </c>
      <c r="H177" s="110">
        <v>5.9659049609219057</v>
      </c>
      <c r="I177" s="110">
        <v>5.3774922340712301</v>
      </c>
      <c r="J177" s="110">
        <v>5.0893117719666465</v>
      </c>
      <c r="K177" s="110">
        <v>4.6904599746599809</v>
      </c>
      <c r="L177" s="110">
        <v>6.7533258633863094</v>
      </c>
      <c r="M177" s="110">
        <v>6.5962261747432391</v>
      </c>
      <c r="N177" s="110">
        <v>3.9965905386401306</v>
      </c>
      <c r="O177" s="110">
        <v>5.8484913540939445</v>
      </c>
      <c r="P177" s="110">
        <v>5.4440243583755485</v>
      </c>
      <c r="Q177" s="110">
        <v>6.0609865600415285</v>
      </c>
      <c r="R177" s="110">
        <v>7.8407755818710294</v>
      </c>
      <c r="S177" s="110">
        <v>3.251955459885385</v>
      </c>
      <c r="T177" s="110">
        <v>4.590590986403468</v>
      </c>
      <c r="U177" s="110">
        <v>4.7677171625044057</v>
      </c>
      <c r="V177" s="110">
        <v>4.2010171702384653</v>
      </c>
      <c r="W177" s="110">
        <v>3.6003178754096328</v>
      </c>
      <c r="X177" s="110">
        <v>4.2176914794649392</v>
      </c>
      <c r="Y177" s="110">
        <v>3.6990165895852001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3.2584928197116723</v>
      </c>
      <c r="C24" s="118">
        <f t="shared" si="7"/>
        <v>3.282106832022234</v>
      </c>
      <c r="D24" s="118">
        <f t="shared" si="7"/>
        <v>3.6625241162102693</v>
      </c>
      <c r="E24" s="118">
        <f t="shared" si="7"/>
        <v>3.9484247129603087</v>
      </c>
      <c r="F24" s="118">
        <f t="shared" si="7"/>
        <v>3.9022529289157695</v>
      </c>
      <c r="G24" s="118">
        <f t="shared" si="7"/>
        <v>3.943026378355027</v>
      </c>
      <c r="H24" s="118">
        <f t="shared" si="7"/>
        <v>3.9277268311924702</v>
      </c>
      <c r="I24" s="118">
        <f t="shared" si="7"/>
        <v>3.6748190202340814</v>
      </c>
      <c r="J24" s="118">
        <f t="shared" si="7"/>
        <v>3.7893638257281608</v>
      </c>
      <c r="K24" s="118">
        <f t="shared" si="7"/>
        <v>4.1115262045842256</v>
      </c>
      <c r="L24" s="118">
        <f t="shared" si="7"/>
        <v>4.026573907750528</v>
      </c>
      <c r="M24" s="118">
        <f t="shared" si="7"/>
        <v>3.7615265282877965</v>
      </c>
      <c r="N24" s="118">
        <f t="shared" si="7"/>
        <v>4.3135816974592354</v>
      </c>
      <c r="O24" s="118">
        <f t="shared" si="7"/>
        <v>4.4454588365471812</v>
      </c>
      <c r="P24" s="118">
        <f t="shared" si="7"/>
        <v>4.097576786962307</v>
      </c>
      <c r="Q24" s="118">
        <f t="shared" si="7"/>
        <v>5.1245506907274567</v>
      </c>
      <c r="R24" s="118">
        <f t="shared" ref="R24:V24" si="8">R25+R28+R30+R39</f>
        <v>3.9989742213824124</v>
      </c>
      <c r="S24" s="118">
        <f t="shared" si="8"/>
        <v>6.2444974910217876</v>
      </c>
      <c r="T24" s="118">
        <f t="shared" si="8"/>
        <v>2.7642463131629844</v>
      </c>
      <c r="U24" s="118">
        <f t="shared" si="8"/>
        <v>4.8119669161458978</v>
      </c>
      <c r="V24" s="118">
        <f t="shared" si="8"/>
        <v>6.1450309648129116</v>
      </c>
      <c r="W24" s="118">
        <f t="shared" ref="W24:Y24" si="9">W25+W28+W30+W39</f>
        <v>4.9138371706209263</v>
      </c>
      <c r="X24" s="118">
        <f t="shared" si="9"/>
        <v>7.4108242597709868</v>
      </c>
      <c r="Y24" s="118">
        <f t="shared" si="9"/>
        <v>5.2997511346402515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1.1779223683596782</v>
      </c>
      <c r="C25" s="123">
        <f t="shared" si="10"/>
        <v>1.2622550723772521</v>
      </c>
      <c r="D25" s="123">
        <f t="shared" si="10"/>
        <v>1.7838376493874646</v>
      </c>
      <c r="E25" s="123">
        <f t="shared" si="10"/>
        <v>2.2740113944771378</v>
      </c>
      <c r="F25" s="123">
        <f t="shared" si="10"/>
        <v>1.9708054668972741</v>
      </c>
      <c r="G25" s="123">
        <f t="shared" si="10"/>
        <v>2.0950163518577352</v>
      </c>
      <c r="H25" s="123">
        <f t="shared" si="10"/>
        <v>2.3208213065697527</v>
      </c>
      <c r="I25" s="123">
        <f t="shared" si="10"/>
        <v>2.1619790372235439</v>
      </c>
      <c r="J25" s="123">
        <f t="shared" si="10"/>
        <v>2.021600092752823</v>
      </c>
      <c r="K25" s="123">
        <f t="shared" si="10"/>
        <v>2.2022176099170641</v>
      </c>
      <c r="L25" s="123">
        <f t="shared" si="10"/>
        <v>2.2284688442955023</v>
      </c>
      <c r="M25" s="123">
        <f t="shared" si="10"/>
        <v>2.1102404347298709</v>
      </c>
      <c r="N25" s="123">
        <f t="shared" si="10"/>
        <v>2.650084300452646</v>
      </c>
      <c r="O25" s="123">
        <f t="shared" si="10"/>
        <v>2.7018614177849196</v>
      </c>
      <c r="P25" s="123">
        <f t="shared" si="10"/>
        <v>2.5049016518304588</v>
      </c>
      <c r="Q25" s="123">
        <f t="shared" si="10"/>
        <v>3.4760313323952006</v>
      </c>
      <c r="R25" s="123">
        <f t="shared" ref="R25:V25" si="11">SUM(R26:R27)</f>
        <v>2.445849829234688</v>
      </c>
      <c r="S25" s="123">
        <f t="shared" si="11"/>
        <v>4.7748133286586869</v>
      </c>
      <c r="T25" s="123">
        <f t="shared" si="11"/>
        <v>1.3309820472226903</v>
      </c>
      <c r="U25" s="123">
        <f t="shared" si="11"/>
        <v>3.5105944223913359</v>
      </c>
      <c r="V25" s="123">
        <f t="shared" si="11"/>
        <v>4.9592187923702982</v>
      </c>
      <c r="W25" s="123">
        <f t="shared" ref="W25:Y25" si="12">SUM(W26:W27)</f>
        <v>3.795197356541506</v>
      </c>
      <c r="X25" s="123">
        <f t="shared" si="12"/>
        <v>6.5258071843163306</v>
      </c>
      <c r="Y25" s="123">
        <f t="shared" si="12"/>
        <v>4.3938447088912396</v>
      </c>
      <c r="DA25" s="130" t="s">
        <v>3105</v>
      </c>
    </row>
    <row r="26" spans="1:105" ht="12" customHeight="1" x14ac:dyDescent="0.25">
      <c r="A26" s="97" t="s">
        <v>74</v>
      </c>
      <c r="B26" s="99">
        <v>1.1779223683596782</v>
      </c>
      <c r="C26" s="99">
        <v>1.2622550723772521</v>
      </c>
      <c r="D26" s="99">
        <v>1.7838376493874646</v>
      </c>
      <c r="E26" s="99">
        <v>2.2740113944771378</v>
      </c>
      <c r="F26" s="99">
        <v>1.9708054668972741</v>
      </c>
      <c r="G26" s="99">
        <v>2.0950163518577352</v>
      </c>
      <c r="H26" s="99">
        <v>2.3208213065697527</v>
      </c>
      <c r="I26" s="99">
        <v>2.1619790372235439</v>
      </c>
      <c r="J26" s="99">
        <v>2.021600092752823</v>
      </c>
      <c r="K26" s="99">
        <v>2.2022176099170641</v>
      </c>
      <c r="L26" s="99">
        <v>2.2284688442955023</v>
      </c>
      <c r="M26" s="99">
        <v>2.1102404347298709</v>
      </c>
      <c r="N26" s="99">
        <v>2.650084300452646</v>
      </c>
      <c r="O26" s="99">
        <v>2.7018614177849196</v>
      </c>
      <c r="P26" s="99">
        <v>2.5049016518304588</v>
      </c>
      <c r="Q26" s="99">
        <v>3.4760313323952006</v>
      </c>
      <c r="R26" s="99">
        <v>2.445849829234688</v>
      </c>
      <c r="S26" s="99">
        <v>4.7748133286586869</v>
      </c>
      <c r="T26" s="99">
        <v>1.3309820472226903</v>
      </c>
      <c r="U26" s="99">
        <v>3.5105944223913359</v>
      </c>
      <c r="V26" s="99">
        <v>4.9592187923702982</v>
      </c>
      <c r="W26" s="99">
        <v>3.795197356541506</v>
      </c>
      <c r="X26" s="99">
        <v>6.5258071843163306</v>
      </c>
      <c r="Y26" s="99">
        <v>4.3938447088912396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2.0805704513519943</v>
      </c>
      <c r="C39" s="123">
        <v>2.0198517596449821</v>
      </c>
      <c r="D39" s="123">
        <v>1.8786864668228045</v>
      </c>
      <c r="E39" s="123">
        <v>1.6744133184831709</v>
      </c>
      <c r="F39" s="123">
        <v>1.9314474620184954</v>
      </c>
      <c r="G39" s="123">
        <v>1.8480100264972921</v>
      </c>
      <c r="H39" s="123">
        <v>1.6069055246227175</v>
      </c>
      <c r="I39" s="123">
        <v>1.5128399830105377</v>
      </c>
      <c r="J39" s="123">
        <v>1.7677637329753377</v>
      </c>
      <c r="K39" s="123">
        <v>1.9093085946671613</v>
      </c>
      <c r="L39" s="123">
        <v>1.7981050634550262</v>
      </c>
      <c r="M39" s="123">
        <v>1.6512860935579254</v>
      </c>
      <c r="N39" s="123">
        <v>1.6634973970065896</v>
      </c>
      <c r="O39" s="123">
        <v>1.7435974187622618</v>
      </c>
      <c r="P39" s="123">
        <v>1.5926751351318487</v>
      </c>
      <c r="Q39" s="123">
        <v>1.6485193583322566</v>
      </c>
      <c r="R39" s="123">
        <v>1.5531243921477242</v>
      </c>
      <c r="S39" s="123">
        <v>1.4696841623631003</v>
      </c>
      <c r="T39" s="123">
        <v>1.4332642659402941</v>
      </c>
      <c r="U39" s="123">
        <v>1.3013724937545617</v>
      </c>
      <c r="V39" s="123">
        <v>1.1858121724426134</v>
      </c>
      <c r="W39" s="123">
        <v>1.1186398140794207</v>
      </c>
      <c r="X39" s="123">
        <v>0.88501707545465602</v>
      </c>
      <c r="Y39" s="123">
        <v>0.90590642574901192</v>
      </c>
      <c r="DA39" s="130" t="s">
        <v>3119</v>
      </c>
    </row>
    <row r="40" spans="1:105" ht="12" customHeight="1" x14ac:dyDescent="0.25">
      <c r="A40" s="97" t="s">
        <v>50</v>
      </c>
      <c r="B40" s="99">
        <v>2.5672086297833214</v>
      </c>
      <c r="C40" s="99">
        <v>2.4944444936267507</v>
      </c>
      <c r="D40" s="99">
        <v>2.3973898135723508</v>
      </c>
      <c r="E40" s="99">
        <v>2.185752421101923</v>
      </c>
      <c r="F40" s="99">
        <v>2.5556531587995175</v>
      </c>
      <c r="G40" s="99">
        <v>2.4625256221715737</v>
      </c>
      <c r="H40" s="99">
        <v>2.1329731470629962</v>
      </c>
      <c r="I40" s="99">
        <v>1.9812352675686677</v>
      </c>
      <c r="J40" s="99">
        <v>2.2660608661911228</v>
      </c>
      <c r="K40" s="99">
        <v>2.4226726610569211</v>
      </c>
      <c r="L40" s="99">
        <v>2.2739861662299656</v>
      </c>
      <c r="M40" s="99">
        <v>2.1154275629633053</v>
      </c>
      <c r="N40" s="99">
        <v>2.1113733573272331</v>
      </c>
      <c r="O40" s="99">
        <v>2.2908225823011761</v>
      </c>
      <c r="P40" s="99">
        <v>2.1323515537429332</v>
      </c>
      <c r="Q40" s="99">
        <v>2.23380332469474</v>
      </c>
      <c r="R40" s="99">
        <v>2.117740169506825</v>
      </c>
      <c r="S40" s="99">
        <v>1.9700194847286174</v>
      </c>
      <c r="T40" s="99">
        <v>1.8962250841261976</v>
      </c>
      <c r="U40" s="99">
        <v>1.7181219965429617</v>
      </c>
      <c r="V40" s="99">
        <v>1.6657898014550305</v>
      </c>
      <c r="W40" s="99">
        <v>1.6084253951078418</v>
      </c>
      <c r="X40" s="99">
        <v>1.291094287460768</v>
      </c>
      <c r="Y40" s="99">
        <v>1.3526108219922914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3.3148553658165421</v>
      </c>
      <c r="C43" s="118">
        <f t="shared" si="14"/>
        <v>3.3450116734824236</v>
      </c>
      <c r="D43" s="118">
        <f t="shared" si="14"/>
        <v>3.5913941925731105</v>
      </c>
      <c r="E43" s="118">
        <f t="shared" si="14"/>
        <v>3.7137938447834502</v>
      </c>
      <c r="F43" s="118">
        <f t="shared" si="14"/>
        <v>4.1499572793575323</v>
      </c>
      <c r="G43" s="118">
        <f t="shared" si="14"/>
        <v>4.1339461816559737</v>
      </c>
      <c r="H43" s="118">
        <f t="shared" si="14"/>
        <v>3.9332983458591664</v>
      </c>
      <c r="I43" s="118">
        <f t="shared" si="14"/>
        <v>3.8028284338865386</v>
      </c>
      <c r="J43" s="118">
        <f t="shared" si="14"/>
        <v>4.0616189603421979</v>
      </c>
      <c r="K43" s="118">
        <f t="shared" si="14"/>
        <v>4.2385752170043807</v>
      </c>
      <c r="L43" s="118">
        <f t="shared" si="14"/>
        <v>4.2755236067086457</v>
      </c>
      <c r="M43" s="118">
        <f t="shared" si="14"/>
        <v>4.1962420992726344</v>
      </c>
      <c r="N43" s="118">
        <f t="shared" si="14"/>
        <v>4.4127215040865355</v>
      </c>
      <c r="O43" s="118">
        <f t="shared" si="14"/>
        <v>4.5819385060517863</v>
      </c>
      <c r="P43" s="118">
        <f t="shared" si="14"/>
        <v>4.4231215968981168</v>
      </c>
      <c r="Q43" s="118">
        <f t="shared" si="14"/>
        <v>4.7585845272370886</v>
      </c>
      <c r="R43" s="118">
        <f t="shared" ref="R43:V43" si="15">R44+R47+R49+R58</f>
        <v>4.8668098525995429</v>
      </c>
      <c r="S43" s="118">
        <f t="shared" si="15"/>
        <v>6.0641104989585557</v>
      </c>
      <c r="T43" s="118">
        <f t="shared" si="15"/>
        <v>3.3841255855038357</v>
      </c>
      <c r="U43" s="118">
        <f t="shared" si="15"/>
        <v>4.08790687272118</v>
      </c>
      <c r="V43" s="118">
        <f t="shared" si="15"/>
        <v>4.5809662233817416</v>
      </c>
      <c r="W43" s="118">
        <f t="shared" ref="W43:Y43" si="16">W44+W47+W49+W58</f>
        <v>5.8210574135197186</v>
      </c>
      <c r="X43" s="118">
        <f t="shared" si="16"/>
        <v>7.0179705954086247</v>
      </c>
      <c r="Y43" s="118">
        <f t="shared" si="16"/>
        <v>6.1774741065950494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1.2344655576810204</v>
      </c>
      <c r="C44" s="123">
        <f t="shared" si="17"/>
        <v>1.3237516984602284</v>
      </c>
      <c r="D44" s="123">
        <f t="shared" si="17"/>
        <v>1.6464356032123773</v>
      </c>
      <c r="E44" s="123">
        <f t="shared" si="17"/>
        <v>1.95116288160028</v>
      </c>
      <c r="F44" s="123">
        <f t="shared" si="17"/>
        <v>2.1207948077349088</v>
      </c>
      <c r="G44" s="123">
        <f t="shared" si="17"/>
        <v>2.1889047158575292</v>
      </c>
      <c r="H44" s="123">
        <f t="shared" si="17"/>
        <v>2.2297072450076634</v>
      </c>
      <c r="I44" s="123">
        <f t="shared" si="17"/>
        <v>2.1766093623367735</v>
      </c>
      <c r="J44" s="123">
        <f t="shared" si="17"/>
        <v>2.1625007120980508</v>
      </c>
      <c r="K44" s="123">
        <f t="shared" si="17"/>
        <v>2.2233771502812649</v>
      </c>
      <c r="L44" s="123">
        <f t="shared" si="17"/>
        <v>2.4011442133288732</v>
      </c>
      <c r="M44" s="123">
        <f t="shared" si="17"/>
        <v>2.4821684886705091</v>
      </c>
      <c r="N44" s="123">
        <f t="shared" si="17"/>
        <v>2.693089011623782</v>
      </c>
      <c r="O44" s="123">
        <f t="shared" si="17"/>
        <v>2.7746966300437621</v>
      </c>
      <c r="P44" s="123">
        <f t="shared" si="17"/>
        <v>2.7920380363884321</v>
      </c>
      <c r="Q44" s="123">
        <f t="shared" si="17"/>
        <v>3.1002204904675765</v>
      </c>
      <c r="R44" s="123">
        <f t="shared" ref="R44:V44" si="18">SUM(R45:R46)</f>
        <v>3.3147998995220176</v>
      </c>
      <c r="S44" s="123">
        <f t="shared" si="18"/>
        <v>4.6171672950906428</v>
      </c>
      <c r="T44" s="123">
        <f t="shared" si="18"/>
        <v>1.9826366175174286</v>
      </c>
      <c r="U44" s="123">
        <f t="shared" si="18"/>
        <v>2.8220051478562236</v>
      </c>
      <c r="V44" s="123">
        <f t="shared" si="18"/>
        <v>3.4075513705805491</v>
      </c>
      <c r="W44" s="123">
        <f t="shared" ref="W44:Y44" si="19">SUM(W45:W46)</f>
        <v>4.6438457221037766</v>
      </c>
      <c r="X44" s="123">
        <f t="shared" si="19"/>
        <v>6.0866818154992854</v>
      </c>
      <c r="Y44" s="123">
        <f t="shared" si="19"/>
        <v>5.1955203329271944</v>
      </c>
      <c r="DA44" s="130" t="s">
        <v>3123</v>
      </c>
    </row>
    <row r="45" spans="1:105" ht="12" customHeight="1" x14ac:dyDescent="0.25">
      <c r="A45" s="97" t="s">
        <v>211</v>
      </c>
      <c r="B45" s="99">
        <v>1.2344655576810204</v>
      </c>
      <c r="C45" s="99">
        <v>1.3237516984602284</v>
      </c>
      <c r="D45" s="99">
        <v>1.6464356032123773</v>
      </c>
      <c r="E45" s="99">
        <v>1.95116288160028</v>
      </c>
      <c r="F45" s="99">
        <v>2.1207948077349088</v>
      </c>
      <c r="G45" s="99">
        <v>2.1889047158575292</v>
      </c>
      <c r="H45" s="99">
        <v>2.2297072450076634</v>
      </c>
      <c r="I45" s="99">
        <v>2.1766093623367735</v>
      </c>
      <c r="J45" s="99">
        <v>2.1625007120980508</v>
      </c>
      <c r="K45" s="99">
        <v>2.2233771502812649</v>
      </c>
      <c r="L45" s="99">
        <v>2.4011442133288732</v>
      </c>
      <c r="M45" s="99">
        <v>2.4821684886705091</v>
      </c>
      <c r="N45" s="99">
        <v>2.693089011623782</v>
      </c>
      <c r="O45" s="99">
        <v>2.7746966300437621</v>
      </c>
      <c r="P45" s="99">
        <v>2.7920380363884321</v>
      </c>
      <c r="Q45" s="99">
        <v>3.1002204904675765</v>
      </c>
      <c r="R45" s="99">
        <v>3.3147998995220176</v>
      </c>
      <c r="S45" s="99">
        <v>4.6171672950906428</v>
      </c>
      <c r="T45" s="99">
        <v>1.9826366175174286</v>
      </c>
      <c r="U45" s="99">
        <v>2.8220051478562236</v>
      </c>
      <c r="V45" s="99">
        <v>3.4075513705805491</v>
      </c>
      <c r="W45" s="99">
        <v>4.6438457221037766</v>
      </c>
      <c r="X45" s="99">
        <v>6.0866818154992854</v>
      </c>
      <c r="Y45" s="99">
        <v>5.1955203329271944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2.0803898081355214</v>
      </c>
      <c r="C58" s="123">
        <v>2.0212599750221951</v>
      </c>
      <c r="D58" s="123">
        <v>1.9449585893607331</v>
      </c>
      <c r="E58" s="123">
        <v>1.76263096318317</v>
      </c>
      <c r="F58" s="123">
        <v>2.0291624716226235</v>
      </c>
      <c r="G58" s="123">
        <v>1.9450414657984449</v>
      </c>
      <c r="H58" s="123">
        <v>1.703591100851503</v>
      </c>
      <c r="I58" s="123">
        <v>1.6262190715497651</v>
      </c>
      <c r="J58" s="123">
        <v>1.8991182482441473</v>
      </c>
      <c r="K58" s="123">
        <v>2.0151980667231157</v>
      </c>
      <c r="L58" s="123">
        <v>1.8743793933797723</v>
      </c>
      <c r="M58" s="123">
        <v>1.7140736106021248</v>
      </c>
      <c r="N58" s="123">
        <v>1.7196324924627533</v>
      </c>
      <c r="O58" s="123">
        <v>1.8072418760080244</v>
      </c>
      <c r="P58" s="123">
        <v>1.6310835605096843</v>
      </c>
      <c r="Q58" s="123">
        <v>1.6583640367695125</v>
      </c>
      <c r="R58" s="123">
        <v>1.5520099530775251</v>
      </c>
      <c r="S58" s="123">
        <v>1.4469432038679131</v>
      </c>
      <c r="T58" s="123">
        <v>1.4014889679864073</v>
      </c>
      <c r="U58" s="123">
        <v>1.2659017248649567</v>
      </c>
      <c r="V58" s="123">
        <v>1.1734148528011925</v>
      </c>
      <c r="W58" s="123">
        <v>1.1772116914159418</v>
      </c>
      <c r="X58" s="123">
        <v>0.93128877990933912</v>
      </c>
      <c r="Y58" s="123">
        <v>0.98195377366785497</v>
      </c>
      <c r="DA58" s="130" t="s">
        <v>3137</v>
      </c>
    </row>
    <row r="59" spans="1:105" ht="12" customHeight="1" x14ac:dyDescent="0.25">
      <c r="A59" s="97" t="s">
        <v>50</v>
      </c>
      <c r="B59" s="99">
        <v>2.5672086297833214</v>
      </c>
      <c r="C59" s="99">
        <v>2.4956525226128061</v>
      </c>
      <c r="D59" s="99">
        <v>2.4013142983388036</v>
      </c>
      <c r="E59" s="99">
        <v>2.1909994442754939</v>
      </c>
      <c r="F59" s="99">
        <v>2.5600290958091514</v>
      </c>
      <c r="G59" s="99">
        <v>2.4638820913066564</v>
      </c>
      <c r="H59" s="99">
        <v>2.1320479184905508</v>
      </c>
      <c r="I59" s="99">
        <v>1.9797155696464099</v>
      </c>
      <c r="J59" s="99">
        <v>2.2642165205884459</v>
      </c>
      <c r="K59" s="99">
        <v>2.4214427664561655</v>
      </c>
      <c r="L59" s="99">
        <v>2.2736064670028613</v>
      </c>
      <c r="M59" s="99">
        <v>2.1155683302026227</v>
      </c>
      <c r="N59" s="99">
        <v>2.112119463161489</v>
      </c>
      <c r="O59" s="99">
        <v>2.2918061956413061</v>
      </c>
      <c r="P59" s="99">
        <v>2.133026271112608</v>
      </c>
      <c r="Q59" s="99">
        <v>2.2338645779746087</v>
      </c>
      <c r="R59" s="99">
        <v>2.1158775918372772</v>
      </c>
      <c r="S59" s="99">
        <v>1.9684019623633056</v>
      </c>
      <c r="T59" s="99">
        <v>1.8947372003741785</v>
      </c>
      <c r="U59" s="99">
        <v>1.7204369079540516</v>
      </c>
      <c r="V59" s="99">
        <v>1.671714310840055</v>
      </c>
      <c r="W59" s="99">
        <v>1.6173864977714678</v>
      </c>
      <c r="X59" s="99">
        <v>1.298160117449382</v>
      </c>
      <c r="Y59" s="99">
        <v>1.3570821815859118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3141</v>
      </c>
    </row>
    <row r="64" spans="1:105" ht="12" customHeight="1" x14ac:dyDescent="0.25">
      <c r="A64" s="97" t="s">
        <v>212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3146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3155</v>
      </c>
    </row>
    <row r="78" spans="1:105" ht="12" customHeight="1" x14ac:dyDescent="0.25">
      <c r="A78" s="97" t="s">
        <v>189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1.3953118428588291</v>
      </c>
      <c r="M81" s="118">
        <f t="shared" si="28"/>
        <v>1.3361659289516601</v>
      </c>
      <c r="N81" s="118">
        <f t="shared" si="28"/>
        <v>1.4021251705514379</v>
      </c>
      <c r="O81" s="118">
        <f t="shared" si="28"/>
        <v>1.5290159062304922</v>
      </c>
      <c r="P81" s="118">
        <f t="shared" si="28"/>
        <v>1.4189769690799756</v>
      </c>
      <c r="Q81" s="118">
        <f t="shared" si="28"/>
        <v>1.5007252361827645</v>
      </c>
      <c r="R81" s="118">
        <f t="shared" ref="R81:V81" si="29">R82+R85+R87+R100</f>
        <v>1.4697218961378724</v>
      </c>
      <c r="S81" s="118">
        <f t="shared" si="29"/>
        <v>1.4555170049941457</v>
      </c>
      <c r="T81" s="118">
        <f t="shared" si="29"/>
        <v>1.4511922256475267</v>
      </c>
      <c r="U81" s="118">
        <f t="shared" si="29"/>
        <v>1.3168333392781566</v>
      </c>
      <c r="V81" s="118">
        <f t="shared" si="29"/>
        <v>1.2709222480037354</v>
      </c>
      <c r="W81" s="118">
        <f t="shared" ref="W81:Y81" si="30">W82+W85+W87+W100</f>
        <v>1.2382267692076228</v>
      </c>
      <c r="X81" s="118">
        <f t="shared" si="30"/>
        <v>0.99886843578369366</v>
      </c>
      <c r="Y81" s="118">
        <f t="shared" si="30"/>
        <v>1.0455640846009167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1.3953118428588291</v>
      </c>
      <c r="M100" s="123">
        <v>1.3361659289516601</v>
      </c>
      <c r="N100" s="123">
        <v>1.4021251705514379</v>
      </c>
      <c r="O100" s="123">
        <v>1.5290159062304922</v>
      </c>
      <c r="P100" s="123">
        <v>1.4189769690799756</v>
      </c>
      <c r="Q100" s="123">
        <v>1.5007252361827645</v>
      </c>
      <c r="R100" s="123">
        <v>1.4697218961378724</v>
      </c>
      <c r="S100" s="123">
        <v>1.4555170049941457</v>
      </c>
      <c r="T100" s="123">
        <v>1.4511922256475267</v>
      </c>
      <c r="U100" s="123">
        <v>1.3168333392781566</v>
      </c>
      <c r="V100" s="123">
        <v>1.2709222480037354</v>
      </c>
      <c r="W100" s="123">
        <v>1.2382267692076228</v>
      </c>
      <c r="X100" s="123">
        <v>0.99886843578369366</v>
      </c>
      <c r="Y100" s="123">
        <v>1.0455640846009167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2.2682337319885852</v>
      </c>
      <c r="M102" s="99">
        <v>2.1113991895235618</v>
      </c>
      <c r="N102" s="99">
        <v>2.1092346165882403</v>
      </c>
      <c r="O102" s="99">
        <v>2.2903916174955969</v>
      </c>
      <c r="P102" s="99">
        <v>2.132109606246996</v>
      </c>
      <c r="Q102" s="99">
        <v>2.2339997898153952</v>
      </c>
      <c r="R102" s="99">
        <v>2.1154132715357807</v>
      </c>
      <c r="S102" s="99">
        <v>1.9635875345923242</v>
      </c>
      <c r="T102" s="99">
        <v>1.8774696522580141</v>
      </c>
      <c r="U102" s="99">
        <v>1.7029689249683624</v>
      </c>
      <c r="V102" s="99">
        <v>1.6627390227789256</v>
      </c>
      <c r="W102" s="99">
        <v>1.61892878703329</v>
      </c>
      <c r="X102" s="99">
        <v>1.3032050532934898</v>
      </c>
      <c r="Y102" s="99">
        <v>1.3685149692648395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2.0805473764770599</v>
      </c>
      <c r="C143" s="118">
        <f t="shared" si="49"/>
        <v>2.0166200276043211</v>
      </c>
      <c r="D143" s="118">
        <f t="shared" si="49"/>
        <v>1.8322769782387145</v>
      </c>
      <c r="E143" s="118">
        <f t="shared" si="49"/>
        <v>1.5919569313226638</v>
      </c>
      <c r="F143" s="118">
        <f t="shared" si="49"/>
        <v>1.8527268376739836</v>
      </c>
      <c r="G143" s="118">
        <f t="shared" si="49"/>
        <v>1.8076011112703663</v>
      </c>
      <c r="H143" s="118">
        <f t="shared" si="49"/>
        <v>1.6081228393789322</v>
      </c>
      <c r="I143" s="118">
        <f t="shared" si="49"/>
        <v>1.5605358782135235</v>
      </c>
      <c r="J143" s="118">
        <f t="shared" si="49"/>
        <v>1.8430815358457788</v>
      </c>
      <c r="K143" s="118">
        <f t="shared" si="49"/>
        <v>1.9699520777478441</v>
      </c>
      <c r="L143" s="118">
        <f t="shared" si="49"/>
        <v>1.8161329112747933</v>
      </c>
      <c r="M143" s="118">
        <f t="shared" si="49"/>
        <v>1.6602185985922826</v>
      </c>
      <c r="N143" s="118">
        <f t="shared" si="49"/>
        <v>1.6717441382100451</v>
      </c>
      <c r="O143" s="118">
        <f t="shared" si="49"/>
        <v>1.76906041018178</v>
      </c>
      <c r="P143" s="118">
        <f t="shared" si="49"/>
        <v>1.5743605543005144</v>
      </c>
      <c r="Q143" s="118">
        <f t="shared" si="49"/>
        <v>1.6146931372934383</v>
      </c>
      <c r="R143" s="118">
        <f t="shared" ref="R143:V143" si="50">R144+R146+R148+R157</f>
        <v>1.5371028727901264</v>
      </c>
      <c r="S143" s="118">
        <f t="shared" si="50"/>
        <v>1.4841316142985828</v>
      </c>
      <c r="T143" s="118">
        <f t="shared" si="50"/>
        <v>1.4344678847367602</v>
      </c>
      <c r="U143" s="118">
        <f t="shared" si="50"/>
        <v>1.2970232332043923</v>
      </c>
      <c r="V143" s="118">
        <f t="shared" si="50"/>
        <v>1.2247793072760553</v>
      </c>
      <c r="W143" s="118">
        <f t="shared" ref="W143:Y143" si="51">W144+W146+W148+W157</f>
        <v>1.1721084286813115</v>
      </c>
      <c r="X143" s="118">
        <f t="shared" si="51"/>
        <v>0.9170537084413688</v>
      </c>
      <c r="Y143" s="118">
        <f t="shared" si="51"/>
        <v>0.91169460967191696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2.0805473764770599</v>
      </c>
      <c r="C157" s="123">
        <v>2.0166200276043211</v>
      </c>
      <c r="D157" s="123">
        <v>1.8322769782387145</v>
      </c>
      <c r="E157" s="123">
        <v>1.5919569313226638</v>
      </c>
      <c r="F157" s="123">
        <v>1.8527268376739836</v>
      </c>
      <c r="G157" s="123">
        <v>1.8076011112703663</v>
      </c>
      <c r="H157" s="123">
        <v>1.6081228393789322</v>
      </c>
      <c r="I157" s="123">
        <v>1.5605358782135235</v>
      </c>
      <c r="J157" s="123">
        <v>1.8430815358457788</v>
      </c>
      <c r="K157" s="123">
        <v>1.9699520777478441</v>
      </c>
      <c r="L157" s="123">
        <v>1.8161329112747933</v>
      </c>
      <c r="M157" s="123">
        <v>1.6602185985922826</v>
      </c>
      <c r="N157" s="123">
        <v>1.6717441382100451</v>
      </c>
      <c r="O157" s="123">
        <v>1.76906041018178</v>
      </c>
      <c r="P157" s="123">
        <v>1.5743605543005144</v>
      </c>
      <c r="Q157" s="123">
        <v>1.6146931372934383</v>
      </c>
      <c r="R157" s="123">
        <v>1.5371028727901264</v>
      </c>
      <c r="S157" s="123">
        <v>1.4841316142985828</v>
      </c>
      <c r="T157" s="123">
        <v>1.4344678847367602</v>
      </c>
      <c r="U157" s="123">
        <v>1.2970232332043923</v>
      </c>
      <c r="V157" s="123">
        <v>1.2247793072760553</v>
      </c>
      <c r="W157" s="123">
        <v>1.1721084286813115</v>
      </c>
      <c r="X157" s="123">
        <v>0.9170537084413688</v>
      </c>
      <c r="Y157" s="123">
        <v>0.91169460967191696</v>
      </c>
      <c r="DA157" s="130" t="s">
        <v>3231</v>
      </c>
    </row>
    <row r="158" spans="1:105" ht="12" customHeight="1" x14ac:dyDescent="0.25">
      <c r="A158" s="97" t="s">
        <v>50</v>
      </c>
      <c r="B158" s="99">
        <v>2.5672086297833219</v>
      </c>
      <c r="C158" s="99">
        <v>2.4919426103695934</v>
      </c>
      <c r="D158" s="99">
        <v>2.39334703237658</v>
      </c>
      <c r="E158" s="99">
        <v>2.1796269065445699</v>
      </c>
      <c r="F158" s="99">
        <v>2.5472156264759374</v>
      </c>
      <c r="G158" s="99">
        <v>2.4557019261643154</v>
      </c>
      <c r="H158" s="99">
        <v>2.1302660323243479</v>
      </c>
      <c r="I158" s="99">
        <v>1.9801597282463232</v>
      </c>
      <c r="J158" s="99">
        <v>2.2645405776662622</v>
      </c>
      <c r="K158" s="99">
        <v>2.4215492880882472</v>
      </c>
      <c r="L158" s="99">
        <v>2.2732245380561404</v>
      </c>
      <c r="M158" s="99">
        <v>2.1149293386677441</v>
      </c>
      <c r="N158" s="99">
        <v>2.1115439730253827</v>
      </c>
      <c r="O158" s="99">
        <v>2.291650616434747</v>
      </c>
      <c r="P158" s="99">
        <v>2.1325018792211674</v>
      </c>
      <c r="Q158" s="99">
        <v>2.2329581573746564</v>
      </c>
      <c r="R158" s="99">
        <v>2.1140348759974819</v>
      </c>
      <c r="S158" s="99">
        <v>1.9633317537432466</v>
      </c>
      <c r="T158" s="99">
        <v>1.8829404747336855</v>
      </c>
      <c r="U158" s="99">
        <v>1.705407809217544</v>
      </c>
      <c r="V158" s="99">
        <v>1.6606267795603473</v>
      </c>
      <c r="W158" s="99">
        <v>1.6123903466161709</v>
      </c>
      <c r="X158" s="99">
        <v>1.2947010592444732</v>
      </c>
      <c r="Y158" s="99">
        <v>1.3555474633368669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2.0806822753207612</v>
      </c>
      <c r="C161" s="118">
        <f t="shared" si="54"/>
        <v>2.0184570167621225</v>
      </c>
      <c r="D161" s="118">
        <f t="shared" si="54"/>
        <v>1.8472876748002938</v>
      </c>
      <c r="E161" s="118">
        <f t="shared" si="54"/>
        <v>1.6227813675653939</v>
      </c>
      <c r="F161" s="118">
        <f t="shared" si="54"/>
        <v>1.8778759375385665</v>
      </c>
      <c r="G161" s="118">
        <f t="shared" si="54"/>
        <v>1.8241861592195123</v>
      </c>
      <c r="H161" s="118">
        <f t="shared" si="54"/>
        <v>1.6213905475236867</v>
      </c>
      <c r="I161" s="118">
        <f t="shared" si="54"/>
        <v>1.5573418428898502</v>
      </c>
      <c r="J161" s="118">
        <f t="shared" si="54"/>
        <v>1.8318068372237564</v>
      </c>
      <c r="K161" s="118">
        <f t="shared" si="54"/>
        <v>1.9746884254637778</v>
      </c>
      <c r="L161" s="118">
        <f t="shared" si="54"/>
        <v>1.8564230752691777</v>
      </c>
      <c r="M161" s="118">
        <f t="shared" si="54"/>
        <v>1.7232400613674306</v>
      </c>
      <c r="N161" s="118">
        <f t="shared" si="54"/>
        <v>1.7309190383925621</v>
      </c>
      <c r="O161" s="118">
        <f t="shared" si="54"/>
        <v>1.8179216672321066</v>
      </c>
      <c r="P161" s="118">
        <f t="shared" si="54"/>
        <v>1.6046859486861149</v>
      </c>
      <c r="Q161" s="118">
        <f t="shared" si="54"/>
        <v>1.6197201763203901</v>
      </c>
      <c r="R161" s="118">
        <f t="shared" ref="R161:V161" si="55">R162+R164+R166+R175</f>
        <v>1.5645636419328814</v>
      </c>
      <c r="S161" s="118">
        <f t="shared" si="55"/>
        <v>1.5632734920133871</v>
      </c>
      <c r="T161" s="118">
        <f t="shared" si="55"/>
        <v>1.4882276300860977</v>
      </c>
      <c r="U161" s="118">
        <f t="shared" si="55"/>
        <v>1.3437301375997217</v>
      </c>
      <c r="V161" s="118">
        <f t="shared" si="55"/>
        <v>1.2647538311279147</v>
      </c>
      <c r="W161" s="118">
        <f t="shared" ref="W161:Y161" si="56">W162+W164+W166+W175</f>
        <v>1.1857200260969276</v>
      </c>
      <c r="X161" s="118">
        <f t="shared" si="56"/>
        <v>0.92247284253935447</v>
      </c>
      <c r="Y161" s="118">
        <f t="shared" si="56"/>
        <v>0.8892688123426622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2.0806822753207612</v>
      </c>
      <c r="C175" s="123">
        <v>2.0184570167621225</v>
      </c>
      <c r="D175" s="123">
        <v>1.8472876748002938</v>
      </c>
      <c r="E175" s="123">
        <v>1.6227813675653939</v>
      </c>
      <c r="F175" s="123">
        <v>1.8778759375385665</v>
      </c>
      <c r="G175" s="123">
        <v>1.8241861592195123</v>
      </c>
      <c r="H175" s="123">
        <v>1.6213905475236867</v>
      </c>
      <c r="I175" s="123">
        <v>1.5573418428898502</v>
      </c>
      <c r="J175" s="123">
        <v>1.8318068372237564</v>
      </c>
      <c r="K175" s="123">
        <v>1.9746884254637778</v>
      </c>
      <c r="L175" s="123">
        <v>1.8564230752691777</v>
      </c>
      <c r="M175" s="123">
        <v>1.7232400613674306</v>
      </c>
      <c r="N175" s="123">
        <v>1.7309190383925621</v>
      </c>
      <c r="O175" s="123">
        <v>1.8179216672321066</v>
      </c>
      <c r="P175" s="123">
        <v>1.6046859486861149</v>
      </c>
      <c r="Q175" s="123">
        <v>1.6197201763203901</v>
      </c>
      <c r="R175" s="123">
        <v>1.5645636419328814</v>
      </c>
      <c r="S175" s="123">
        <v>1.5632734920133871</v>
      </c>
      <c r="T175" s="123">
        <v>1.4882276300860977</v>
      </c>
      <c r="U175" s="123">
        <v>1.3437301375997217</v>
      </c>
      <c r="V175" s="123">
        <v>1.2647538311279147</v>
      </c>
      <c r="W175" s="123">
        <v>1.1857200260969276</v>
      </c>
      <c r="X175" s="123">
        <v>0.92247284253935447</v>
      </c>
      <c r="Y175" s="123">
        <v>0.8892688123426622</v>
      </c>
      <c r="DA175" s="130" t="s">
        <v>3248</v>
      </c>
    </row>
    <row r="176" spans="1:105" ht="12" customHeight="1" x14ac:dyDescent="0.25">
      <c r="A176" s="97" t="s">
        <v>50</v>
      </c>
      <c r="B176" s="99">
        <v>2.5672086297833214</v>
      </c>
      <c r="C176" s="99">
        <v>2.4933132730996834</v>
      </c>
      <c r="D176" s="99">
        <v>2.3950834101224818</v>
      </c>
      <c r="E176" s="99">
        <v>2.1821972100952611</v>
      </c>
      <c r="F176" s="99">
        <v>2.5495689334349745</v>
      </c>
      <c r="G176" s="99">
        <v>2.4570002144530996</v>
      </c>
      <c r="H176" s="99">
        <v>2.1304334092146409</v>
      </c>
      <c r="I176" s="99">
        <v>1.9802310096639839</v>
      </c>
      <c r="J176" s="99">
        <v>2.2648041895037814</v>
      </c>
      <c r="K176" s="99">
        <v>2.4223748480256235</v>
      </c>
      <c r="L176" s="99">
        <v>2.2742311883163771</v>
      </c>
      <c r="M176" s="99">
        <v>2.1162212082512029</v>
      </c>
      <c r="N176" s="99">
        <v>2.1129813904792116</v>
      </c>
      <c r="O176" s="99">
        <v>2.2926264625880903</v>
      </c>
      <c r="P176" s="99">
        <v>2.1330336521970392</v>
      </c>
      <c r="Q176" s="99">
        <v>2.2321853181176659</v>
      </c>
      <c r="R176" s="99">
        <v>2.1094552050631128</v>
      </c>
      <c r="S176" s="99">
        <v>1.9549246591144582</v>
      </c>
      <c r="T176" s="99">
        <v>1.8757856348311748</v>
      </c>
      <c r="U176" s="99">
        <v>1.7032055638197658</v>
      </c>
      <c r="V176" s="99">
        <v>1.6603065294032244</v>
      </c>
      <c r="W176" s="99">
        <v>1.6113525510967313</v>
      </c>
      <c r="X176" s="99">
        <v>1.294921465737167</v>
      </c>
      <c r="Y176" s="99">
        <v>1.3547638844533978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0.46289217270691174</v>
      </c>
      <c r="D24" s="117">
        <f t="shared" si="7"/>
        <v>0.43590897660320826</v>
      </c>
      <c r="E24" s="117">
        <f t="shared" si="7"/>
        <v>6.5666751977144694E-2</v>
      </c>
      <c r="F24" s="117">
        <f t="shared" si="7"/>
        <v>0</v>
      </c>
      <c r="G24" s="117">
        <f t="shared" si="7"/>
        <v>1.1458414741955792E-2</v>
      </c>
      <c r="H24" s="117">
        <f t="shared" si="7"/>
        <v>2.9641960718855404E-2</v>
      </c>
      <c r="I24" s="117">
        <f t="shared" si="7"/>
        <v>0.11082088279149981</v>
      </c>
      <c r="J24" s="117">
        <f t="shared" si="7"/>
        <v>0.22367039014245516</v>
      </c>
      <c r="K24" s="117">
        <f t="shared" si="7"/>
        <v>0.40320799882039193</v>
      </c>
      <c r="L24" s="117">
        <f t="shared" si="7"/>
        <v>0.23791729205398165</v>
      </c>
      <c r="M24" s="117">
        <f t="shared" si="7"/>
        <v>0.49905125604585132</v>
      </c>
      <c r="N24" s="117">
        <f t="shared" si="7"/>
        <v>0.72437251797188251</v>
      </c>
      <c r="O24" s="117">
        <f t="shared" si="7"/>
        <v>0.9416873375180651</v>
      </c>
      <c r="P24" s="117">
        <f t="shared" si="7"/>
        <v>0.19004022946076671</v>
      </c>
      <c r="Q24" s="117">
        <f t="shared" si="7"/>
        <v>0.10121685699734949</v>
      </c>
      <c r="R24" s="117">
        <f t="shared" ref="R24:V24" si="8">R25+R28+R30+R39</f>
        <v>0</v>
      </c>
      <c r="S24" s="117">
        <f t="shared" si="8"/>
        <v>6.4130912609827186E-4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7.9126272372076811E-2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8.2919853570015425E-2</v>
      </c>
      <c r="D25" s="122">
        <f t="shared" si="10"/>
        <v>0.10653373554369246</v>
      </c>
      <c r="E25" s="122">
        <f t="shared" si="10"/>
        <v>1.9153279937591184E-2</v>
      </c>
      <c r="F25" s="122">
        <f t="shared" si="10"/>
        <v>0</v>
      </c>
      <c r="G25" s="122">
        <f t="shared" si="10"/>
        <v>2.7558741287895417E-3</v>
      </c>
      <c r="H25" s="122">
        <f t="shared" si="10"/>
        <v>7.7045074071765982E-3</v>
      </c>
      <c r="I25" s="122">
        <f t="shared" si="10"/>
        <v>2.7867264939394672E-2</v>
      </c>
      <c r="J25" s="122">
        <f t="shared" si="10"/>
        <v>5.1797175525235682E-2</v>
      </c>
      <c r="K25" s="122">
        <f t="shared" si="10"/>
        <v>0.12117756129451267</v>
      </c>
      <c r="L25" s="122">
        <f t="shared" si="10"/>
        <v>7.0961208589515143E-2</v>
      </c>
      <c r="M25" s="122">
        <f t="shared" si="10"/>
        <v>0.13130325076754792</v>
      </c>
      <c r="N25" s="122">
        <f t="shared" si="10"/>
        <v>0.23859956188678311</v>
      </c>
      <c r="O25" s="122">
        <f t="shared" si="10"/>
        <v>0.29306880748434017</v>
      </c>
      <c r="P25" s="122">
        <f t="shared" si="10"/>
        <v>5.8521270698073856E-2</v>
      </c>
      <c r="Q25" s="122">
        <f t="shared" si="10"/>
        <v>3.5900013752134308E-2</v>
      </c>
      <c r="R25" s="122">
        <f t="shared" ref="R25:V25" si="11">SUM(R26:R27)</f>
        <v>0</v>
      </c>
      <c r="S25" s="122">
        <f t="shared" si="11"/>
        <v>2.8376932442214118E-4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3.9266019745935368E-2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8.2210903438073579E-2</v>
      </c>
      <c r="D26" s="98">
        <v>0.10549728217523015</v>
      </c>
      <c r="E26" s="98">
        <v>1.8994554898875672E-2</v>
      </c>
      <c r="F26" s="98">
        <v>0</v>
      </c>
      <c r="G26" s="98">
        <v>2.7268553427511719E-3</v>
      </c>
      <c r="H26" s="98">
        <v>7.6281606536539419E-3</v>
      </c>
      <c r="I26" s="98">
        <v>2.7596158396490118E-2</v>
      </c>
      <c r="J26" s="98">
        <v>5.1269198237498571E-2</v>
      </c>
      <c r="K26" s="98">
        <v>0.11994014227704237</v>
      </c>
      <c r="L26" s="98">
        <v>7.018212461876136E-2</v>
      </c>
      <c r="M26" s="98">
        <v>0.12986924698134769</v>
      </c>
      <c r="N26" s="98">
        <v>0.23659399387438079</v>
      </c>
      <c r="O26" s="98">
        <v>0.28991637725029362</v>
      </c>
      <c r="P26" s="98">
        <v>5.7870761225316904E-2</v>
      </c>
      <c r="Q26" s="98">
        <v>3.5477337031261401E-2</v>
      </c>
      <c r="R26" s="98">
        <v>0</v>
      </c>
      <c r="S26" s="98">
        <v>2.8039032168174194E-4</v>
      </c>
      <c r="T26" s="98">
        <v>0</v>
      </c>
      <c r="U26" s="98">
        <v>0</v>
      </c>
      <c r="V26" s="98">
        <v>0</v>
      </c>
      <c r="W26" s="98">
        <v>0</v>
      </c>
      <c r="X26" s="98">
        <v>3.8797527092690555E-2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7.0895013194184143E-4</v>
      </c>
      <c r="D27" s="98">
        <v>1.0364533684623072E-3</v>
      </c>
      <c r="E27" s="98">
        <v>1.5872503871551159E-4</v>
      </c>
      <c r="F27" s="98">
        <v>0</v>
      </c>
      <c r="G27" s="98">
        <v>2.9018786038369822E-5</v>
      </c>
      <c r="H27" s="98">
        <v>7.6346753522656182E-5</v>
      </c>
      <c r="I27" s="98">
        <v>2.7110654290455613E-4</v>
      </c>
      <c r="J27" s="98">
        <v>5.2797728773711311E-4</v>
      </c>
      <c r="K27" s="98">
        <v>1.2374190174702928E-3</v>
      </c>
      <c r="L27" s="98">
        <v>7.7908397075378429E-4</v>
      </c>
      <c r="M27" s="98">
        <v>1.4340037862002328E-3</v>
      </c>
      <c r="N27" s="98">
        <v>2.0055680124023128E-3</v>
      </c>
      <c r="O27" s="98">
        <v>3.152430234046565E-3</v>
      </c>
      <c r="P27" s="98">
        <v>6.5050947275695464E-4</v>
      </c>
      <c r="Q27" s="98">
        <v>4.2267672087290778E-4</v>
      </c>
      <c r="R27" s="98">
        <v>0</v>
      </c>
      <c r="S27" s="98">
        <v>3.3790027403992578E-6</v>
      </c>
      <c r="T27" s="98">
        <v>0</v>
      </c>
      <c r="U27" s="98">
        <v>0</v>
      </c>
      <c r="V27" s="98">
        <v>0</v>
      </c>
      <c r="W27" s="98">
        <v>0</v>
      </c>
      <c r="X27" s="98">
        <v>4.6849265324481023E-4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4.5827547376127716E-2</v>
      </c>
      <c r="D28" s="122">
        <f t="shared" si="13"/>
        <v>6.7379899745066097E-3</v>
      </c>
      <c r="E28" s="122">
        <f t="shared" si="13"/>
        <v>5.6849971034337546E-4</v>
      </c>
      <c r="F28" s="122">
        <f t="shared" si="13"/>
        <v>0</v>
      </c>
      <c r="G28" s="122">
        <f t="shared" si="13"/>
        <v>0</v>
      </c>
      <c r="H28" s="122">
        <f t="shared" si="13"/>
        <v>1.2741921562459431E-4</v>
      </c>
      <c r="I28" s="122">
        <f t="shared" si="13"/>
        <v>1.947361722045296E-3</v>
      </c>
      <c r="J28" s="122">
        <f t="shared" si="13"/>
        <v>3.8160328052115563E-3</v>
      </c>
      <c r="K28" s="122">
        <f t="shared" si="13"/>
        <v>1.1777974015123606E-2</v>
      </c>
      <c r="L28" s="122">
        <f t="shared" si="13"/>
        <v>9.9452308824761609E-3</v>
      </c>
      <c r="M28" s="122">
        <f t="shared" si="13"/>
        <v>9.9377180873736551E-3</v>
      </c>
      <c r="N28" s="122">
        <f t="shared" si="13"/>
        <v>2.6563227499204402E-2</v>
      </c>
      <c r="O28" s="122">
        <f t="shared" si="13"/>
        <v>1.8202698693920816E-2</v>
      </c>
      <c r="P28" s="122">
        <f t="shared" si="13"/>
        <v>1.5965201442731658E-3</v>
      </c>
      <c r="Q28" s="122">
        <f t="shared" si="13"/>
        <v>1.4493743269894971E-3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2.2390080595751562E-3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4.5827547376127716E-2</v>
      </c>
      <c r="D29" s="98">
        <v>6.7379899745066097E-3</v>
      </c>
      <c r="E29" s="98">
        <v>5.6849971034337546E-4</v>
      </c>
      <c r="F29" s="98">
        <v>0</v>
      </c>
      <c r="G29" s="98">
        <v>0</v>
      </c>
      <c r="H29" s="98">
        <v>1.2741921562459431E-4</v>
      </c>
      <c r="I29" s="98">
        <v>1.947361722045296E-3</v>
      </c>
      <c r="J29" s="98">
        <v>3.8160328052115563E-3</v>
      </c>
      <c r="K29" s="98">
        <v>1.1777974015123606E-2</v>
      </c>
      <c r="L29" s="98">
        <v>9.9452308824761609E-3</v>
      </c>
      <c r="M29" s="98">
        <v>9.9377180873736551E-3</v>
      </c>
      <c r="N29" s="98">
        <v>2.6563227499204402E-2</v>
      </c>
      <c r="O29" s="98">
        <v>1.8202698693920816E-2</v>
      </c>
      <c r="P29" s="98">
        <v>1.5965201442731658E-3</v>
      </c>
      <c r="Q29" s="98">
        <v>1.4493743269894971E-3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2.2390080595751562E-3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0.17893792099217312</v>
      </c>
      <c r="D30" s="122">
        <v>0.18488865030073559</v>
      </c>
      <c r="E30" s="122">
        <v>2.7069681402191532E-2</v>
      </c>
      <c r="F30" s="122">
        <v>0</v>
      </c>
      <c r="G30" s="122">
        <v>5.3038499622260551E-3</v>
      </c>
      <c r="H30" s="122">
        <v>1.4059833535612156E-2</v>
      </c>
      <c r="I30" s="122">
        <v>5.2224848904672196E-2</v>
      </c>
      <c r="J30" s="122">
        <v>0.10303081016617144</v>
      </c>
      <c r="K30" s="122">
        <v>0.13025014763785231</v>
      </c>
      <c r="L30" s="122">
        <v>7.5436373718480693E-2</v>
      </c>
      <c r="M30" s="122">
        <v>0.20594950903894041</v>
      </c>
      <c r="N30" s="122">
        <v>0.25042823958091642</v>
      </c>
      <c r="O30" s="122">
        <v>0.35787580579401973</v>
      </c>
      <c r="P30" s="122">
        <v>7.3130232710414342E-2</v>
      </c>
      <c r="Q30" s="122">
        <v>3.5181570933306178E-2</v>
      </c>
      <c r="R30" s="122">
        <v>0</v>
      </c>
      <c r="S30" s="122">
        <v>1.9615772107968901E-4</v>
      </c>
      <c r="T30" s="122">
        <v>0</v>
      </c>
      <c r="U30" s="122">
        <v>0</v>
      </c>
      <c r="V30" s="122">
        <v>0</v>
      </c>
      <c r="W30" s="122">
        <v>0</v>
      </c>
      <c r="X30" s="122">
        <v>2.592345466719979E-2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0.17893792099217312</v>
      </c>
      <c r="D35" s="101">
        <v>0.16099988605979001</v>
      </c>
      <c r="E35" s="101">
        <v>2.5954855774492646E-2</v>
      </c>
      <c r="F35" s="101">
        <v>0</v>
      </c>
      <c r="G35" s="101">
        <v>5.0286465468243544E-3</v>
      </c>
      <c r="H35" s="101">
        <v>1.3494762236725017E-2</v>
      </c>
      <c r="I35" s="101">
        <v>4.7150924371887608E-2</v>
      </c>
      <c r="J35" s="101">
        <v>9.2659040613651267E-2</v>
      </c>
      <c r="K35" s="101">
        <v>4.2257778032456048E-2</v>
      </c>
      <c r="L35" s="101">
        <v>4.3082969824673415E-3</v>
      </c>
      <c r="M35" s="101">
        <v>0.15034610849063612</v>
      </c>
      <c r="N35" s="101">
        <v>0.18262842814800836</v>
      </c>
      <c r="O35" s="101">
        <v>0.31822491410355003</v>
      </c>
      <c r="P35" s="101">
        <v>5.4527654899472422E-2</v>
      </c>
      <c r="Q35" s="101">
        <v>2.676530694591802E-2</v>
      </c>
      <c r="R35" s="101">
        <v>0</v>
      </c>
      <c r="S35" s="101">
        <v>1.1614450380422289E-4</v>
      </c>
      <c r="T35" s="101">
        <v>0</v>
      </c>
      <c r="U35" s="101">
        <v>0</v>
      </c>
      <c r="V35" s="101">
        <v>0</v>
      </c>
      <c r="W35" s="101">
        <v>0</v>
      </c>
      <c r="X35" s="101">
        <v>1.7826340146443995E-2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2.3888764240945572E-2</v>
      </c>
      <c r="E36" s="104">
        <v>1.114825627698886E-3</v>
      </c>
      <c r="F36" s="104">
        <v>0</v>
      </c>
      <c r="G36" s="104">
        <v>2.7520341540170122E-4</v>
      </c>
      <c r="H36" s="104">
        <v>5.6507129888713845E-4</v>
      </c>
      <c r="I36" s="104">
        <v>5.0739245327845895E-3</v>
      </c>
      <c r="J36" s="104">
        <v>1.037176955252017E-2</v>
      </c>
      <c r="K36" s="104">
        <v>8.7992369605396276E-2</v>
      </c>
      <c r="L36" s="104">
        <v>7.1128076736013346E-2</v>
      </c>
      <c r="M36" s="104">
        <v>5.5603400548304288E-2</v>
      </c>
      <c r="N36" s="104">
        <v>6.7799811432908086E-2</v>
      </c>
      <c r="O36" s="104">
        <v>3.9650891690469682E-2</v>
      </c>
      <c r="P36" s="104">
        <v>1.860257781094192E-2</v>
      </c>
      <c r="Q36" s="104">
        <v>8.4162639873881593E-3</v>
      </c>
      <c r="R36" s="104">
        <v>0</v>
      </c>
      <c r="S36" s="104">
        <v>8.0013217275466127E-5</v>
      </c>
      <c r="T36" s="104">
        <v>0</v>
      </c>
      <c r="U36" s="104">
        <v>0</v>
      </c>
      <c r="V36" s="104">
        <v>0</v>
      </c>
      <c r="W36" s="104">
        <v>0</v>
      </c>
      <c r="X36" s="104">
        <v>8.0971145207557951E-3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6.7746406057021024E-3</v>
      </c>
      <c r="E37" s="98">
        <v>3.1389758213848108E-4</v>
      </c>
      <c r="F37" s="98">
        <v>0</v>
      </c>
      <c r="G37" s="98">
        <v>7.6495692710499508E-5</v>
      </c>
      <c r="H37" s="98">
        <v>1.5591605226269751E-4</v>
      </c>
      <c r="I37" s="98">
        <v>1.3849650622764233E-3</v>
      </c>
      <c r="J37" s="98">
        <v>2.8286534623940319E-3</v>
      </c>
      <c r="K37" s="98">
        <v>5.2358676758241234E-2</v>
      </c>
      <c r="L37" s="98">
        <v>1.1865387485091713E-2</v>
      </c>
      <c r="M37" s="98">
        <v>1.4944131133769301E-2</v>
      </c>
      <c r="N37" s="98">
        <v>9.2974925052244379E-3</v>
      </c>
      <c r="O37" s="98">
        <v>7.9012923165420867E-3</v>
      </c>
      <c r="P37" s="98">
        <v>2.8480215103401153E-3</v>
      </c>
      <c r="Q37" s="98">
        <v>1.4742003542680426E-3</v>
      </c>
      <c r="R37" s="98">
        <v>0</v>
      </c>
      <c r="S37" s="98">
        <v>1.480846486196683E-5</v>
      </c>
      <c r="T37" s="98">
        <v>0</v>
      </c>
      <c r="U37" s="98">
        <v>0</v>
      </c>
      <c r="V37" s="98">
        <v>0</v>
      </c>
      <c r="W37" s="98">
        <v>0</v>
      </c>
      <c r="X37" s="98">
        <v>3.8305943167507442E-3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1.7114123635243471E-2</v>
      </c>
      <c r="E38" s="98">
        <v>8.0092804556040496E-4</v>
      </c>
      <c r="F38" s="98">
        <v>0</v>
      </c>
      <c r="G38" s="98">
        <v>1.9870772269120173E-4</v>
      </c>
      <c r="H38" s="98">
        <v>4.0915524662444089E-4</v>
      </c>
      <c r="I38" s="98">
        <v>3.6889594705081666E-3</v>
      </c>
      <c r="J38" s="98">
        <v>7.5431160901261373E-3</v>
      </c>
      <c r="K38" s="98">
        <v>3.5633692847155042E-2</v>
      </c>
      <c r="L38" s="98">
        <v>5.9262689250921631E-2</v>
      </c>
      <c r="M38" s="98">
        <v>4.0659269414534988E-2</v>
      </c>
      <c r="N38" s="98">
        <v>5.850231892768365E-2</v>
      </c>
      <c r="O38" s="98">
        <v>3.1749599373927594E-2</v>
      </c>
      <c r="P38" s="98">
        <v>1.5754556300601803E-2</v>
      </c>
      <c r="Q38" s="98">
        <v>6.9420636331201171E-3</v>
      </c>
      <c r="R38" s="98">
        <v>0</v>
      </c>
      <c r="S38" s="98">
        <v>6.5204752413499298E-5</v>
      </c>
      <c r="T38" s="98">
        <v>0</v>
      </c>
      <c r="U38" s="98">
        <v>0</v>
      </c>
      <c r="V38" s="98">
        <v>0</v>
      </c>
      <c r="W38" s="98">
        <v>0</v>
      </c>
      <c r="X38" s="98">
        <v>4.26652020400505E-3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0.15520685076859544</v>
      </c>
      <c r="D39" s="122">
        <v>0.13774860078427359</v>
      </c>
      <c r="E39" s="122">
        <v>1.88752909270186E-2</v>
      </c>
      <c r="F39" s="122">
        <v>0</v>
      </c>
      <c r="G39" s="122">
        <v>3.3986906509401943E-3</v>
      </c>
      <c r="H39" s="122">
        <v>7.7502005604420561E-3</v>
      </c>
      <c r="I39" s="122">
        <v>2.8781407225387644E-2</v>
      </c>
      <c r="J39" s="122">
        <v>6.5026371645836467E-2</v>
      </c>
      <c r="K39" s="122">
        <v>0.14000231587290335</v>
      </c>
      <c r="L39" s="122">
        <v>8.1574478863509672E-2</v>
      </c>
      <c r="M39" s="122">
        <v>0.15186077815198937</v>
      </c>
      <c r="N39" s="122">
        <v>0.20878148900497862</v>
      </c>
      <c r="O39" s="122">
        <v>0.27254002554578438</v>
      </c>
      <c r="P39" s="122">
        <v>5.6792205908005343E-2</v>
      </c>
      <c r="Q39" s="122">
        <v>2.8685897984919509E-2</v>
      </c>
      <c r="R39" s="122">
        <v>0</v>
      </c>
      <c r="S39" s="122">
        <v>1.6138208059644172E-4</v>
      </c>
      <c r="T39" s="122">
        <v>0</v>
      </c>
      <c r="U39" s="122">
        <v>0</v>
      </c>
      <c r="V39" s="122">
        <v>0</v>
      </c>
      <c r="W39" s="122">
        <v>0</v>
      </c>
      <c r="X39" s="122">
        <v>1.1697789899366502E-2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0.13626530541772675</v>
      </c>
      <c r="D40" s="98">
        <v>9.2668586646499573E-2</v>
      </c>
      <c r="E40" s="98">
        <v>1.2760288344983838E-2</v>
      </c>
      <c r="F40" s="98">
        <v>0</v>
      </c>
      <c r="G40" s="98">
        <v>2.8798640235425874E-3</v>
      </c>
      <c r="H40" s="98">
        <v>6.6910113231424557E-3</v>
      </c>
      <c r="I40" s="98">
        <v>2.7315179134888141E-2</v>
      </c>
      <c r="J40" s="98">
        <v>6.0492182402743996E-2</v>
      </c>
      <c r="K40" s="98">
        <v>0.11845630268366046</v>
      </c>
      <c r="L40" s="98">
        <v>5.2429394473692485E-2</v>
      </c>
      <c r="M40" s="98">
        <v>0.10718545240755663</v>
      </c>
      <c r="N40" s="98">
        <v>0.18939766930878391</v>
      </c>
      <c r="O40" s="98">
        <v>0.21036189689921941</v>
      </c>
      <c r="P40" s="98">
        <v>3.9758983665418531E-2</v>
      </c>
      <c r="Q40" s="98">
        <v>2.2036301878810297E-2</v>
      </c>
      <c r="R40" s="98">
        <v>0</v>
      </c>
      <c r="S40" s="98">
        <v>1.6138208059644172E-4</v>
      </c>
      <c r="T40" s="98">
        <v>0</v>
      </c>
      <c r="U40" s="98">
        <v>0</v>
      </c>
      <c r="V40" s="98">
        <v>0</v>
      </c>
      <c r="W40" s="98">
        <v>0</v>
      </c>
      <c r="X40" s="98">
        <v>7.5906215194458506E-3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1.894154535086871E-2</v>
      </c>
      <c r="D41" s="33">
        <v>4.5080014137774023E-2</v>
      </c>
      <c r="E41" s="33">
        <v>6.115002582034762E-3</v>
      </c>
      <c r="F41" s="33">
        <v>0</v>
      </c>
      <c r="G41" s="33">
        <v>5.1882662739760697E-4</v>
      </c>
      <c r="H41" s="33">
        <v>1.0591892372996002E-3</v>
      </c>
      <c r="I41" s="33">
        <v>1.4662280904995039E-3</v>
      </c>
      <c r="J41" s="33">
        <v>4.5341892430924681E-3</v>
      </c>
      <c r="K41" s="33">
        <v>2.1546013189242885E-2</v>
      </c>
      <c r="L41" s="33">
        <v>2.9145084389817184E-2</v>
      </c>
      <c r="M41" s="33">
        <v>4.4675325744432746E-2</v>
      </c>
      <c r="N41" s="33">
        <v>1.9383819696194699E-2</v>
      </c>
      <c r="O41" s="33">
        <v>6.2178128646564988E-2</v>
      </c>
      <c r="P41" s="33">
        <v>1.7033222242586812E-2</v>
      </c>
      <c r="Q41" s="33">
        <v>6.6495961061092115E-3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4.1071683799206518E-3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3.8148683754879245E-3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1.8046202951108935E-3</v>
      </c>
      <c r="I43" s="117">
        <f t="shared" si="14"/>
        <v>4.7451186235964227E-2</v>
      </c>
      <c r="J43" s="117">
        <f t="shared" si="14"/>
        <v>5.7325288168677421E-2</v>
      </c>
      <c r="K43" s="117">
        <f t="shared" si="14"/>
        <v>4.4127477602325854E-2</v>
      </c>
      <c r="L43" s="117">
        <f t="shared" si="14"/>
        <v>1.3762619302629474E-2</v>
      </c>
      <c r="M43" s="117">
        <f t="shared" si="14"/>
        <v>2.5844155920738382E-2</v>
      </c>
      <c r="N43" s="117">
        <f t="shared" si="14"/>
        <v>2.3027651641998909E-2</v>
      </c>
      <c r="O43" s="117">
        <f t="shared" si="14"/>
        <v>3.8009102081465254E-2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3.1039884235384995E-4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6.4661327109078251E-4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4.0606021968047062E-4</v>
      </c>
      <c r="I44" s="122">
        <f t="shared" si="17"/>
        <v>1.091390338770447E-2</v>
      </c>
      <c r="J44" s="122">
        <f t="shared" si="17"/>
        <v>1.2916835521045325E-2</v>
      </c>
      <c r="K44" s="122">
        <f t="shared" si="17"/>
        <v>1.2223199107353784E-2</v>
      </c>
      <c r="L44" s="122">
        <f t="shared" si="17"/>
        <v>3.9542887531532848E-3</v>
      </c>
      <c r="M44" s="122">
        <f t="shared" si="17"/>
        <v>6.9574603413180714E-3</v>
      </c>
      <c r="N44" s="122">
        <f t="shared" si="17"/>
        <v>6.9027725474994379E-3</v>
      </c>
      <c r="O44" s="122">
        <f t="shared" si="17"/>
        <v>1.0757885593758214E-2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1.1356329825140622E-4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6.4038416187132486E-4</v>
      </c>
      <c r="D45" s="98">
        <v>0</v>
      </c>
      <c r="E45" s="98">
        <v>0</v>
      </c>
      <c r="F45" s="98">
        <v>0</v>
      </c>
      <c r="G45" s="98">
        <v>0</v>
      </c>
      <c r="H45" s="98">
        <v>4.0154211738916828E-4</v>
      </c>
      <c r="I45" s="98">
        <v>1.0794763943612354E-2</v>
      </c>
      <c r="J45" s="98">
        <v>1.2769213439680719E-2</v>
      </c>
      <c r="K45" s="98">
        <v>1.2083363542884607E-2</v>
      </c>
      <c r="L45" s="98">
        <v>3.905697866321741E-3</v>
      </c>
      <c r="M45" s="98">
        <v>6.8725424566470324E-3</v>
      </c>
      <c r="N45" s="98">
        <v>6.8380536797834441E-3</v>
      </c>
      <c r="O45" s="98">
        <v>1.0629212206459342E-2</v>
      </c>
      <c r="P45" s="98">
        <v>0</v>
      </c>
      <c r="Q45" s="98">
        <v>0</v>
      </c>
      <c r="R45" s="98">
        <v>0</v>
      </c>
      <c r="S45" s="98">
        <v>1.1206869873164397E-4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6.2291092194576137E-6</v>
      </c>
      <c r="D46" s="98">
        <v>0</v>
      </c>
      <c r="E46" s="98">
        <v>0</v>
      </c>
      <c r="F46" s="98">
        <v>0</v>
      </c>
      <c r="G46" s="98">
        <v>0</v>
      </c>
      <c r="H46" s="98">
        <v>4.5181022913023534E-6</v>
      </c>
      <c r="I46" s="98">
        <v>1.1913944409211599E-4</v>
      </c>
      <c r="J46" s="98">
        <v>1.4762208136460625E-4</v>
      </c>
      <c r="K46" s="98">
        <v>1.3983556446917707E-4</v>
      </c>
      <c r="L46" s="98">
        <v>4.8590886831543524E-5</v>
      </c>
      <c r="M46" s="98">
        <v>8.4917884671039198E-5</v>
      </c>
      <c r="N46" s="98">
        <v>6.4718867715993621E-5</v>
      </c>
      <c r="O46" s="98">
        <v>1.286733872988729E-4</v>
      </c>
      <c r="P46" s="98">
        <v>0</v>
      </c>
      <c r="Q46" s="98">
        <v>0</v>
      </c>
      <c r="R46" s="98">
        <v>0</v>
      </c>
      <c r="S46" s="98">
        <v>1.4945995197622537E-6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3.3329125364456525E-4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9.0876880362113818E-4</v>
      </c>
      <c r="J47" s="122">
        <f t="shared" si="20"/>
        <v>9.5400820130288908E-4</v>
      </c>
      <c r="K47" s="122">
        <f t="shared" si="20"/>
        <v>1.320894282069937E-3</v>
      </c>
      <c r="L47" s="122">
        <f t="shared" si="20"/>
        <v>6.1607624935693041E-4</v>
      </c>
      <c r="M47" s="122">
        <f t="shared" si="20"/>
        <v>5.5725521985272835E-4</v>
      </c>
      <c r="N47" s="122">
        <f t="shared" si="20"/>
        <v>9.4307316565222718E-4</v>
      </c>
      <c r="O47" s="122">
        <f t="shared" si="20"/>
        <v>7.4952288739673961E-4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3.3329125364456525E-4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9.0876880362113818E-4</v>
      </c>
      <c r="J48" s="98">
        <v>9.5400820130288908E-4</v>
      </c>
      <c r="K48" s="98">
        <v>1.320894282069937E-3</v>
      </c>
      <c r="L48" s="98">
        <v>6.1607624935693041E-4</v>
      </c>
      <c r="M48" s="98">
        <v>5.5725521985272835E-4</v>
      </c>
      <c r="N48" s="98">
        <v>9.4307316565222718E-4</v>
      </c>
      <c r="O48" s="98">
        <v>7.4952288739673961E-4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1.5198577660716858E-3</v>
      </c>
      <c r="D49" s="122">
        <v>0</v>
      </c>
      <c r="E49" s="122">
        <v>0</v>
      </c>
      <c r="F49" s="122">
        <v>0</v>
      </c>
      <c r="G49" s="122">
        <v>0</v>
      </c>
      <c r="H49" s="122">
        <v>9.0975925191404616E-4</v>
      </c>
      <c r="I49" s="122">
        <v>2.2972344751157614E-2</v>
      </c>
      <c r="J49" s="122">
        <v>2.6622624770701042E-2</v>
      </c>
      <c r="K49" s="122">
        <v>1.4751711234256205E-2</v>
      </c>
      <c r="L49" s="122">
        <v>4.4174353325142192E-3</v>
      </c>
      <c r="M49" s="122">
        <v>1.05409289363344E-2</v>
      </c>
      <c r="N49" s="122">
        <v>8.2720798626509488E-3</v>
      </c>
      <c r="O49" s="122">
        <v>1.5047320263403139E-2</v>
      </c>
      <c r="P49" s="122">
        <v>0</v>
      </c>
      <c r="Q49" s="122">
        <v>0</v>
      </c>
      <c r="R49" s="122">
        <v>0</v>
      </c>
      <c r="S49" s="122">
        <v>1.1614450380422289E-4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1.5198577660716858E-3</v>
      </c>
      <c r="D54" s="101">
        <v>0</v>
      </c>
      <c r="E54" s="101">
        <v>0</v>
      </c>
      <c r="F54" s="101">
        <v>0</v>
      </c>
      <c r="G54" s="101">
        <v>0</v>
      </c>
      <c r="H54" s="101">
        <v>9.0975925191404616E-4</v>
      </c>
      <c r="I54" s="101">
        <v>2.0758268591397067E-2</v>
      </c>
      <c r="J54" s="101">
        <v>2.3893211730564155E-2</v>
      </c>
      <c r="K54" s="101">
        <v>4.8266459757350735E-3</v>
      </c>
      <c r="L54" s="101">
        <v>2.6110890802832372E-4</v>
      </c>
      <c r="M54" s="101">
        <v>7.6535119939150397E-3</v>
      </c>
      <c r="N54" s="101">
        <v>6.039151941207869E-3</v>
      </c>
      <c r="O54" s="101">
        <v>1.3369782538037113E-2</v>
      </c>
      <c r="P54" s="101">
        <v>0</v>
      </c>
      <c r="Q54" s="101">
        <v>0</v>
      </c>
      <c r="R54" s="101">
        <v>0</v>
      </c>
      <c r="S54" s="101">
        <v>1.1614450380422289E-4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2.2140761597605483E-3</v>
      </c>
      <c r="J55" s="104">
        <v>2.7294130401368864E-3</v>
      </c>
      <c r="K55" s="104">
        <v>9.9250652585211319E-3</v>
      </c>
      <c r="L55" s="104">
        <v>4.1563264244858953E-3</v>
      </c>
      <c r="M55" s="104">
        <v>2.8874169424193616E-3</v>
      </c>
      <c r="N55" s="104">
        <v>2.2329279214430807E-3</v>
      </c>
      <c r="O55" s="104">
        <v>1.6775377253660251E-3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6.0434839081153005E-4</v>
      </c>
      <c r="J56" s="98">
        <v>7.4438249010369258E-4</v>
      </c>
      <c r="K56" s="98">
        <v>5.905776671384113E-3</v>
      </c>
      <c r="L56" s="98">
        <v>6.9334678799323139E-4</v>
      </c>
      <c r="M56" s="98">
        <v>7.7603054848950363E-4</v>
      </c>
      <c r="N56" s="98">
        <v>3.0620484298643356E-4</v>
      </c>
      <c r="O56" s="98">
        <v>3.3428544416139601E-4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1.6097277689490182E-3</v>
      </c>
      <c r="J57" s="98">
        <v>1.9850305500331939E-3</v>
      </c>
      <c r="K57" s="98">
        <v>4.019288587137018E-3</v>
      </c>
      <c r="L57" s="98">
        <v>3.4629796364926638E-3</v>
      </c>
      <c r="M57" s="98">
        <v>2.1113863939298582E-3</v>
      </c>
      <c r="N57" s="98">
        <v>1.9267230784566472E-3</v>
      </c>
      <c r="O57" s="98">
        <v>1.3432522812046291E-3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1.3151060846808905E-3</v>
      </c>
      <c r="D58" s="122">
        <v>0</v>
      </c>
      <c r="E58" s="122">
        <v>0</v>
      </c>
      <c r="F58" s="122">
        <v>0</v>
      </c>
      <c r="G58" s="122">
        <v>0</v>
      </c>
      <c r="H58" s="122">
        <v>4.8880082351637679E-4</v>
      </c>
      <c r="I58" s="122">
        <v>1.2656169293481003E-2</v>
      </c>
      <c r="J58" s="122">
        <v>1.6831819675628166E-2</v>
      </c>
      <c r="K58" s="122">
        <v>1.5831672978645926E-2</v>
      </c>
      <c r="L58" s="122">
        <v>4.7748189676050387E-3</v>
      </c>
      <c r="M58" s="122">
        <v>7.7885114232331808E-3</v>
      </c>
      <c r="N58" s="122">
        <v>6.9097260661962964E-3</v>
      </c>
      <c r="O58" s="122">
        <v>1.1454373336907159E-2</v>
      </c>
      <c r="P58" s="122">
        <v>0</v>
      </c>
      <c r="Q58" s="122">
        <v>0</v>
      </c>
      <c r="R58" s="122">
        <v>0</v>
      </c>
      <c r="S58" s="122">
        <v>8.0691040298220859E-5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1.1499181891791285E-3</v>
      </c>
      <c r="D59" s="98">
        <v>0</v>
      </c>
      <c r="E59" s="98">
        <v>0</v>
      </c>
      <c r="F59" s="98">
        <v>0</v>
      </c>
      <c r="G59" s="98">
        <v>0</v>
      </c>
      <c r="H59" s="98">
        <v>4.1818820769640348E-4</v>
      </c>
      <c r="I59" s="98">
        <v>1.2018678819350785E-2</v>
      </c>
      <c r="J59" s="98">
        <v>1.5683158400711408E-2</v>
      </c>
      <c r="K59" s="98">
        <v>1.3375650749820311E-2</v>
      </c>
      <c r="L59" s="98">
        <v>3.0840820278642631E-3</v>
      </c>
      <c r="M59" s="98">
        <v>5.5075528905068616E-3</v>
      </c>
      <c r="N59" s="98">
        <v>6.2905868621409376E-3</v>
      </c>
      <c r="O59" s="98">
        <v>8.8114551170307958E-3</v>
      </c>
      <c r="P59" s="98">
        <v>0</v>
      </c>
      <c r="Q59" s="98">
        <v>0</v>
      </c>
      <c r="R59" s="98">
        <v>0</v>
      </c>
      <c r="S59" s="98">
        <v>8.0691040298220859E-5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1.6518789550176201E-4</v>
      </c>
      <c r="D60" s="33">
        <v>0</v>
      </c>
      <c r="E60" s="33">
        <v>0</v>
      </c>
      <c r="F60" s="33">
        <v>0</v>
      </c>
      <c r="G60" s="33">
        <v>0</v>
      </c>
      <c r="H60" s="33">
        <v>7.0612615819973338E-5</v>
      </c>
      <c r="I60" s="33">
        <v>6.3749047413021913E-4</v>
      </c>
      <c r="J60" s="33">
        <v>1.1486612749167585E-3</v>
      </c>
      <c r="K60" s="33">
        <v>2.4560222288256138E-3</v>
      </c>
      <c r="L60" s="33">
        <v>1.6907369397407758E-3</v>
      </c>
      <c r="M60" s="33">
        <v>2.2809585327263197E-3</v>
      </c>
      <c r="N60" s="33">
        <v>6.1913920405535887E-4</v>
      </c>
      <c r="O60" s="33">
        <v>2.6429182198763638E-3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0.89976992680515089</v>
      </c>
      <c r="M81" s="117">
        <f t="shared" si="28"/>
        <v>0.24143921745627367</v>
      </c>
      <c r="N81" s="117">
        <f t="shared" si="28"/>
        <v>0.16626035165484027</v>
      </c>
      <c r="O81" s="117">
        <f t="shared" si="28"/>
        <v>1.970491415109606E-2</v>
      </c>
      <c r="P81" s="117">
        <f t="shared" si="28"/>
        <v>0.19144534337683369</v>
      </c>
      <c r="Q81" s="117">
        <f t="shared" si="28"/>
        <v>0</v>
      </c>
      <c r="R81" s="117">
        <f t="shared" ref="R81:V81" si="29">R82+R85+R87+R100</f>
        <v>4.4105720007352647E-2</v>
      </c>
      <c r="S81" s="117">
        <f t="shared" si="29"/>
        <v>0</v>
      </c>
      <c r="T81" s="117">
        <f t="shared" si="29"/>
        <v>6.9773374360614759E-2</v>
      </c>
      <c r="U81" s="117">
        <f t="shared" si="29"/>
        <v>7.236809120667953E-2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0.27445783679559704</v>
      </c>
      <c r="M82" s="122">
        <f t="shared" si="31"/>
        <v>5.2853827190996974E-2</v>
      </c>
      <c r="N82" s="122">
        <f t="shared" si="31"/>
        <v>4.2221253672287379E-2</v>
      </c>
      <c r="O82" s="122">
        <f t="shared" si="31"/>
        <v>4.1351592911708732E-3</v>
      </c>
      <c r="P82" s="122">
        <f t="shared" si="31"/>
        <v>4.8846348367249458E-2</v>
      </c>
      <c r="Q82" s="122">
        <f t="shared" si="31"/>
        <v>0</v>
      </c>
      <c r="R82" s="122">
        <f t="shared" ref="R82:V82" si="32">SUM(R83:R84)</f>
        <v>1.0692064081829159E-2</v>
      </c>
      <c r="S82" s="122">
        <f t="shared" si="32"/>
        <v>0</v>
      </c>
      <c r="T82" s="122">
        <f t="shared" si="32"/>
        <v>1.8107259657090213E-2</v>
      </c>
      <c r="U82" s="122">
        <f t="shared" si="32"/>
        <v>2.1387069760040338E-2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0.27249255235689185</v>
      </c>
      <c r="M83" s="98">
        <v>5.2480847301408902E-2</v>
      </c>
      <c r="N83" s="98">
        <v>4.1997653998355755E-2</v>
      </c>
      <c r="O83" s="98">
        <v>4.1081972638031417E-3</v>
      </c>
      <c r="P83" s="98">
        <v>4.8531901291463619E-2</v>
      </c>
      <c r="Q83" s="98">
        <v>0</v>
      </c>
      <c r="R83" s="98">
        <v>1.062066497639179E-2</v>
      </c>
      <c r="S83" s="98">
        <v>0</v>
      </c>
      <c r="T83" s="98">
        <v>1.7838927691133072E-2</v>
      </c>
      <c r="U83" s="98">
        <v>2.115227016779957E-2</v>
      </c>
      <c r="V83" s="98">
        <v>0</v>
      </c>
      <c r="W83" s="98">
        <v>0</v>
      </c>
      <c r="X83" s="98">
        <v>0</v>
      </c>
      <c r="Y83" s="98">
        <v>0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1.9652844387052153E-3</v>
      </c>
      <c r="M84" s="98">
        <v>3.7297988958807368E-4</v>
      </c>
      <c r="N84" s="98">
        <v>2.2359967393162646E-4</v>
      </c>
      <c r="O84" s="98">
        <v>2.6962027367731135E-5</v>
      </c>
      <c r="P84" s="98">
        <v>3.1444707578584015E-4</v>
      </c>
      <c r="Q84" s="98">
        <v>0</v>
      </c>
      <c r="R84" s="98">
        <v>7.1399105437368104E-5</v>
      </c>
      <c r="S84" s="98">
        <v>0</v>
      </c>
      <c r="T84" s="98">
        <v>2.6833196595714176E-4</v>
      </c>
      <c r="U84" s="98">
        <v>2.3479959224076636E-4</v>
      </c>
      <c r="V84" s="98">
        <v>0</v>
      </c>
      <c r="W84" s="98">
        <v>0</v>
      </c>
      <c r="X84" s="98">
        <v>0</v>
      </c>
      <c r="Y84" s="98">
        <v>0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3.70525858541811E-2</v>
      </c>
      <c r="M85" s="122">
        <f t="shared" si="34"/>
        <v>5.108172848650009E-3</v>
      </c>
      <c r="N85" s="122">
        <f t="shared" si="34"/>
        <v>6.7586910205076284E-3</v>
      </c>
      <c r="O85" s="122">
        <f t="shared" si="34"/>
        <v>4.282987927981369E-4</v>
      </c>
      <c r="P85" s="122">
        <f t="shared" si="34"/>
        <v>1.7029548205580438E-3</v>
      </c>
      <c r="Q85" s="122">
        <f t="shared" si="34"/>
        <v>0</v>
      </c>
      <c r="R85" s="122">
        <f t="shared" si="34"/>
        <v>5.5308175856563042E-4</v>
      </c>
      <c r="S85" s="122">
        <f t="shared" si="34"/>
        <v>0</v>
      </c>
      <c r="T85" s="122">
        <f t="shared" si="34"/>
        <v>1.2617429803131975E-3</v>
      </c>
      <c r="U85" s="122">
        <f t="shared" si="34"/>
        <v>1.5447219859428612E-3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3.70525858541811E-2</v>
      </c>
      <c r="M86" s="98">
        <v>5.108172848650009E-3</v>
      </c>
      <c r="N86" s="98">
        <v>6.7586910205076284E-3</v>
      </c>
      <c r="O86" s="98">
        <v>4.282987927981369E-4</v>
      </c>
      <c r="P86" s="98">
        <v>1.7029548205580438E-3</v>
      </c>
      <c r="Q86" s="98">
        <v>0</v>
      </c>
      <c r="R86" s="98">
        <v>5.5308175856563042E-4</v>
      </c>
      <c r="S86" s="98">
        <v>0</v>
      </c>
      <c r="T86" s="98">
        <v>1.2617429803131975E-3</v>
      </c>
      <c r="U86" s="98">
        <v>1.5447219859428612E-3</v>
      </c>
      <c r="V86" s="98">
        <v>0</v>
      </c>
      <c r="W86" s="98">
        <v>0</v>
      </c>
      <c r="X86" s="98">
        <v>0</v>
      </c>
      <c r="Y86" s="98">
        <v>0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0.2826120377838845</v>
      </c>
      <c r="M87" s="122">
        <v>0.10559818102471794</v>
      </c>
      <c r="N87" s="122">
        <v>6.3957780835572756E-2</v>
      </c>
      <c r="O87" s="122">
        <v>8.5795272462828084E-3</v>
      </c>
      <c r="P87" s="122">
        <v>7.9321099008799009E-2</v>
      </c>
      <c r="Q87" s="122">
        <v>0</v>
      </c>
      <c r="R87" s="122">
        <v>1.7054008612786414E-2</v>
      </c>
      <c r="S87" s="122">
        <v>0</v>
      </c>
      <c r="T87" s="122">
        <v>3.1841991804963207E-2</v>
      </c>
      <c r="U87" s="122">
        <v>3.2717250423010144E-2</v>
      </c>
      <c r="V87" s="122">
        <v>0</v>
      </c>
      <c r="W87" s="122">
        <v>0</v>
      </c>
      <c r="X87" s="122">
        <v>0</v>
      </c>
      <c r="Y87" s="122">
        <v>0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1.6058197843741909E-2</v>
      </c>
      <c r="M96" s="101">
        <v>7.705400210822938E-2</v>
      </c>
      <c r="N96" s="101">
        <v>4.6635673323771887E-2</v>
      </c>
      <c r="O96" s="101">
        <v>7.5882549540210661E-3</v>
      </c>
      <c r="P96" s="101">
        <v>5.916830638027859E-2</v>
      </c>
      <c r="Q96" s="101">
        <v>0</v>
      </c>
      <c r="R96" s="101">
        <v>1.0614064146409138E-2</v>
      </c>
      <c r="S96" s="101">
        <v>0</v>
      </c>
      <c r="T96" s="101">
        <v>2.2088052674499085E-2</v>
      </c>
      <c r="U96" s="101">
        <v>2.8713712890952925E-2</v>
      </c>
      <c r="V96" s="101">
        <v>0</v>
      </c>
      <c r="W96" s="101">
        <v>0</v>
      </c>
      <c r="X96" s="101">
        <v>0</v>
      </c>
      <c r="Y96" s="101">
        <v>0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0.26655383994014259</v>
      </c>
      <c r="M97" s="104">
        <v>2.8544178916488548E-2</v>
      </c>
      <c r="N97" s="104">
        <v>1.7322107511800869E-2</v>
      </c>
      <c r="O97" s="104">
        <v>9.9127229226174201E-4</v>
      </c>
      <c r="P97" s="104">
        <v>2.0152792628520419E-2</v>
      </c>
      <c r="Q97" s="104">
        <v>0</v>
      </c>
      <c r="R97" s="104">
        <v>6.4399444663772783E-3</v>
      </c>
      <c r="S97" s="104">
        <v>0</v>
      </c>
      <c r="T97" s="104">
        <v>9.7539391304641201E-3</v>
      </c>
      <c r="U97" s="104">
        <v>4.0035375320572201E-3</v>
      </c>
      <c r="V97" s="104">
        <v>0</v>
      </c>
      <c r="W97" s="104">
        <v>0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4.4465768535641381E-2</v>
      </c>
      <c r="M98" s="98">
        <v>7.6716162793533781E-3</v>
      </c>
      <c r="N98" s="98">
        <v>2.3754072668038485E-3</v>
      </c>
      <c r="O98" s="98">
        <v>1.975323079135522E-4</v>
      </c>
      <c r="P98" s="98">
        <v>3.0853566362017918E-3</v>
      </c>
      <c r="Q98" s="98">
        <v>0</v>
      </c>
      <c r="R98" s="98">
        <v>9.3340892162746721E-4</v>
      </c>
      <c r="S98" s="98">
        <v>0</v>
      </c>
      <c r="T98" s="98">
        <v>3.2515712311397111E-3</v>
      </c>
      <c r="U98" s="98">
        <v>1.1812496235063109E-3</v>
      </c>
      <c r="V98" s="98">
        <v>0</v>
      </c>
      <c r="W98" s="98">
        <v>0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0.22208807140450124</v>
      </c>
      <c r="M99" s="98">
        <v>2.0872562637135168E-2</v>
      </c>
      <c r="N99" s="98">
        <v>1.4946700244997021E-2</v>
      </c>
      <c r="O99" s="98">
        <v>7.9373998434818988E-4</v>
      </c>
      <c r="P99" s="98">
        <v>1.7067435992318625E-2</v>
      </c>
      <c r="Q99" s="98">
        <v>0</v>
      </c>
      <c r="R99" s="98">
        <v>5.5065355447498111E-3</v>
      </c>
      <c r="S99" s="98">
        <v>0</v>
      </c>
      <c r="T99" s="98">
        <v>6.5023678993244086E-3</v>
      </c>
      <c r="U99" s="98">
        <v>2.8222879085509091E-3</v>
      </c>
      <c r="V99" s="98">
        <v>0</v>
      </c>
      <c r="W99" s="98">
        <v>0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0.30564746637148826</v>
      </c>
      <c r="M100" s="122">
        <v>7.7879036391908754E-2</v>
      </c>
      <c r="N100" s="122">
        <v>5.3322626126472511E-2</v>
      </c>
      <c r="O100" s="122">
        <v>6.5619288208442414E-3</v>
      </c>
      <c r="P100" s="122">
        <v>6.1574941180227195E-2</v>
      </c>
      <c r="Q100" s="122">
        <v>0</v>
      </c>
      <c r="R100" s="122">
        <v>1.5806565554171446E-2</v>
      </c>
      <c r="S100" s="122">
        <v>0</v>
      </c>
      <c r="T100" s="122">
        <v>1.8562379918248138E-2</v>
      </c>
      <c r="U100" s="122">
        <v>1.6719049037686194E-2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0.19647416683394101</v>
      </c>
      <c r="M102" s="98">
        <v>5.4990797322137748E-2</v>
      </c>
      <c r="N102" s="98">
        <v>4.836951249402964E-2</v>
      </c>
      <c r="O102" s="98">
        <v>5.1013687519651978E-3</v>
      </c>
      <c r="P102" s="98">
        <v>4.3057763969536228E-2</v>
      </c>
      <c r="Q102" s="98">
        <v>0</v>
      </c>
      <c r="R102" s="98">
        <v>1.2233980098913359E-2</v>
      </c>
      <c r="S102" s="98">
        <v>0</v>
      </c>
      <c r="T102" s="98">
        <v>1.5218847128577797E-2</v>
      </c>
      <c r="U102" s="98">
        <v>1.3230278636489767E-2</v>
      </c>
      <c r="V102" s="98">
        <v>0</v>
      </c>
      <c r="W102" s="98">
        <v>0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0.10917329953754724</v>
      </c>
      <c r="M103" s="33">
        <v>2.2888239069771003E-2</v>
      </c>
      <c r="N103" s="33">
        <v>4.953113632442871E-3</v>
      </c>
      <c r="O103" s="33">
        <v>1.4605600688790436E-3</v>
      </c>
      <c r="P103" s="33">
        <v>1.8517177210690967E-2</v>
      </c>
      <c r="Q103" s="33">
        <v>0</v>
      </c>
      <c r="R103" s="33">
        <v>3.572585455258087E-3</v>
      </c>
      <c r="S103" s="33">
        <v>0</v>
      </c>
      <c r="T103" s="33">
        <v>3.3435327896703423E-3</v>
      </c>
      <c r="U103" s="33">
        <v>3.4887704011964276E-3</v>
      </c>
      <c r="V103" s="33">
        <v>0</v>
      </c>
      <c r="W103" s="33">
        <v>0</v>
      </c>
      <c r="X103" s="33">
        <v>0</v>
      </c>
      <c r="Y103" s="33">
        <v>0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0.64385860379125803</v>
      </c>
      <c r="D143" s="117">
        <f t="shared" si="49"/>
        <v>0.55384913610842745</v>
      </c>
      <c r="E143" s="117">
        <f t="shared" si="49"/>
        <v>0.82546256735378598</v>
      </c>
      <c r="F143" s="117">
        <f t="shared" si="49"/>
        <v>0.99472741291769018</v>
      </c>
      <c r="G143" s="117">
        <f t="shared" si="49"/>
        <v>0.8976075099392542</v>
      </c>
      <c r="H143" s="117">
        <f t="shared" si="49"/>
        <v>1.0003234789662856</v>
      </c>
      <c r="I143" s="117">
        <f t="shared" si="49"/>
        <v>1.055718389588868</v>
      </c>
      <c r="J143" s="117">
        <f t="shared" si="49"/>
        <v>1.2012298026839967</v>
      </c>
      <c r="K143" s="117">
        <f t="shared" si="49"/>
        <v>0.97755130880657726</v>
      </c>
      <c r="L143" s="117">
        <f t="shared" si="49"/>
        <v>0.40600685549291576</v>
      </c>
      <c r="M143" s="117">
        <f t="shared" si="49"/>
        <v>0.61861324341152346</v>
      </c>
      <c r="N143" s="117">
        <f t="shared" si="49"/>
        <v>0.76263261288514483</v>
      </c>
      <c r="O143" s="117">
        <f t="shared" si="49"/>
        <v>0.93557001693377484</v>
      </c>
      <c r="P143" s="117">
        <f t="shared" si="49"/>
        <v>1.4694905368287459</v>
      </c>
      <c r="Q143" s="117">
        <f t="shared" si="49"/>
        <v>2.1922647937976008</v>
      </c>
      <c r="R143" s="117">
        <f t="shared" ref="R143:V143" si="50">R144+R146+R148+R157</f>
        <v>1.3945848042756883</v>
      </c>
      <c r="S143" s="117">
        <f t="shared" si="50"/>
        <v>1.4167006685274071</v>
      </c>
      <c r="T143" s="117">
        <f t="shared" si="50"/>
        <v>2.1054025830689915</v>
      </c>
      <c r="U143" s="117">
        <f t="shared" si="50"/>
        <v>3.0752958601860207</v>
      </c>
      <c r="V143" s="117">
        <f t="shared" si="50"/>
        <v>3.1682480483703004</v>
      </c>
      <c r="W143" s="117">
        <f t="shared" ref="W143:Y143" si="51">W144+W146+W148+W157</f>
        <v>0.95034096584829419</v>
      </c>
      <c r="X143" s="117">
        <f t="shared" si="51"/>
        <v>1.3387184272234625</v>
      </c>
      <c r="Y143" s="117">
        <f t="shared" si="51"/>
        <v>1.6559202181670467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1.9106456291658972E-2</v>
      </c>
      <c r="D144" s="122">
        <f t="shared" si="52"/>
        <v>2.8312146634457792E-2</v>
      </c>
      <c r="E144" s="122">
        <f t="shared" si="52"/>
        <v>6.3050951457558388E-2</v>
      </c>
      <c r="F144" s="122">
        <f t="shared" si="52"/>
        <v>5.5741288408999494E-2</v>
      </c>
      <c r="G144" s="122">
        <f t="shared" si="52"/>
        <v>4.8850710261841804E-2</v>
      </c>
      <c r="H144" s="122">
        <f t="shared" si="52"/>
        <v>5.8851717970045479E-2</v>
      </c>
      <c r="I144" s="122">
        <f t="shared" si="52"/>
        <v>5.875435575105388E-2</v>
      </c>
      <c r="J144" s="122">
        <f t="shared" si="52"/>
        <v>5.694109858213578E-2</v>
      </c>
      <c r="K144" s="122">
        <f t="shared" si="52"/>
        <v>4.405442928356406E-2</v>
      </c>
      <c r="L144" s="122">
        <f t="shared" si="52"/>
        <v>2.4391489723185698E-2</v>
      </c>
      <c r="M144" s="122">
        <f t="shared" si="52"/>
        <v>3.3102399898505989E-2</v>
      </c>
      <c r="N144" s="122">
        <f t="shared" si="52"/>
        <v>4.2391548559975414E-2</v>
      </c>
      <c r="O144" s="122">
        <f t="shared" si="52"/>
        <v>5.0322215755241546E-2</v>
      </c>
      <c r="P144" s="122">
        <f t="shared" si="52"/>
        <v>8.7608657855525143E-2</v>
      </c>
      <c r="Q144" s="122">
        <f t="shared" si="52"/>
        <v>0.14259807359070495</v>
      </c>
      <c r="R144" s="122">
        <f t="shared" si="52"/>
        <v>8.0135414408584668E-2</v>
      </c>
      <c r="S144" s="122">
        <f t="shared" si="52"/>
        <v>9.3302522575290814E-2</v>
      </c>
      <c r="T144" s="122">
        <f t="shared" si="52"/>
        <v>0.13903339302938772</v>
      </c>
      <c r="U144" s="122">
        <f t="shared" si="52"/>
        <v>0.2212382768515064</v>
      </c>
      <c r="V144" s="122">
        <f t="shared" si="52"/>
        <v>0.22714041260593487</v>
      </c>
      <c r="W144" s="122">
        <f t="shared" si="52"/>
        <v>7.0173965594589369E-2</v>
      </c>
      <c r="X144" s="122">
        <f t="shared" si="52"/>
        <v>0.11492462210509372</v>
      </c>
      <c r="Y144" s="122">
        <f t="shared" si="52"/>
        <v>0.18295705500550521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1.9106456291658972E-2</v>
      </c>
      <c r="D145" s="98">
        <v>2.8312146634457792E-2</v>
      </c>
      <c r="E145" s="98">
        <v>6.3050951457558388E-2</v>
      </c>
      <c r="F145" s="98">
        <v>5.5741288408999494E-2</v>
      </c>
      <c r="G145" s="98">
        <v>4.8850710261841804E-2</v>
      </c>
      <c r="H145" s="98">
        <v>5.8851717970045479E-2</v>
      </c>
      <c r="I145" s="98">
        <v>5.875435575105388E-2</v>
      </c>
      <c r="J145" s="98">
        <v>5.694109858213578E-2</v>
      </c>
      <c r="K145" s="98">
        <v>4.405442928356406E-2</v>
      </c>
      <c r="L145" s="98">
        <v>2.4391489723185698E-2</v>
      </c>
      <c r="M145" s="98">
        <v>3.3102399898505989E-2</v>
      </c>
      <c r="N145" s="98">
        <v>4.2391548559975414E-2</v>
      </c>
      <c r="O145" s="98">
        <v>5.0322215755241546E-2</v>
      </c>
      <c r="P145" s="98">
        <v>8.7608657855525143E-2</v>
      </c>
      <c r="Q145" s="98">
        <v>0.14259807359070495</v>
      </c>
      <c r="R145" s="98">
        <v>8.0135414408584668E-2</v>
      </c>
      <c r="S145" s="98">
        <v>9.3302522575290814E-2</v>
      </c>
      <c r="T145" s="98">
        <v>0.13903339302938772</v>
      </c>
      <c r="U145" s="98">
        <v>0.2212382768515064</v>
      </c>
      <c r="V145" s="98">
        <v>0.22714041260593487</v>
      </c>
      <c r="W145" s="98">
        <v>7.0173965594589369E-2</v>
      </c>
      <c r="X145" s="98">
        <v>0.11492462210509372</v>
      </c>
      <c r="Y145" s="98">
        <v>0.18295705500550521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0.26579977478154077</v>
      </c>
      <c r="D146" s="122">
        <f t="shared" si="53"/>
        <v>9.1280694371617815E-2</v>
      </c>
      <c r="E146" s="122">
        <f t="shared" si="53"/>
        <v>8.6222456068745262E-2</v>
      </c>
      <c r="F146" s="122">
        <f t="shared" si="53"/>
        <v>0.13684798592426528</v>
      </c>
      <c r="G146" s="122">
        <f t="shared" si="53"/>
        <v>4.2976527172754103E-2</v>
      </c>
      <c r="H146" s="122">
        <f t="shared" si="53"/>
        <v>7.1737018396646604E-2</v>
      </c>
      <c r="I146" s="122">
        <f t="shared" si="53"/>
        <v>0.18448006713509102</v>
      </c>
      <c r="J146" s="122">
        <f t="shared" si="53"/>
        <v>0.20479376054635354</v>
      </c>
      <c r="K146" s="122">
        <f t="shared" si="53"/>
        <v>0.2678113156896797</v>
      </c>
      <c r="L146" s="122">
        <f t="shared" si="53"/>
        <v>0.11987083594630558</v>
      </c>
      <c r="M146" s="122">
        <f t="shared" si="53"/>
        <v>0.12129588618794387</v>
      </c>
      <c r="N146" s="122">
        <f t="shared" si="53"/>
        <v>0.24849977914936186</v>
      </c>
      <c r="O146" s="122">
        <f t="shared" si="53"/>
        <v>0.18566752667799233</v>
      </c>
      <c r="P146" s="122">
        <f t="shared" si="53"/>
        <v>0.14922141615139858</v>
      </c>
      <c r="Q146" s="122">
        <f t="shared" si="53"/>
        <v>0.354516960381631</v>
      </c>
      <c r="R146" s="122">
        <f t="shared" si="53"/>
        <v>0.19800326956649567</v>
      </c>
      <c r="S146" s="122">
        <f t="shared" si="53"/>
        <v>0.39342692178077604</v>
      </c>
      <c r="T146" s="122">
        <f t="shared" si="53"/>
        <v>0.38314928502177437</v>
      </c>
      <c r="U146" s="122">
        <f t="shared" si="53"/>
        <v>0.6352117480766466</v>
      </c>
      <c r="V146" s="122">
        <f t="shared" si="53"/>
        <v>0.84599100973613295</v>
      </c>
      <c r="W146" s="122">
        <f t="shared" si="53"/>
        <v>0.36518364959153499</v>
      </c>
      <c r="X146" s="122">
        <f t="shared" si="53"/>
        <v>0.40334130901775306</v>
      </c>
      <c r="Y146" s="122">
        <f t="shared" si="53"/>
        <v>0.25235659873829486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0.26579977478154077</v>
      </c>
      <c r="D147" s="98">
        <v>9.1280694371617815E-2</v>
      </c>
      <c r="E147" s="98">
        <v>8.6222456068745262E-2</v>
      </c>
      <c r="F147" s="98">
        <v>0.13684798592426528</v>
      </c>
      <c r="G147" s="98">
        <v>4.2976527172754103E-2</v>
      </c>
      <c r="H147" s="98">
        <v>7.1737018396646604E-2</v>
      </c>
      <c r="I147" s="98">
        <v>0.18448006713509102</v>
      </c>
      <c r="J147" s="98">
        <v>0.20479376054635354</v>
      </c>
      <c r="K147" s="98">
        <v>0.2678113156896797</v>
      </c>
      <c r="L147" s="98">
        <v>0.11987083594630558</v>
      </c>
      <c r="M147" s="98">
        <v>0.12129588618794387</v>
      </c>
      <c r="N147" s="98">
        <v>0.24849977914936186</v>
      </c>
      <c r="O147" s="98">
        <v>0.18566752667799233</v>
      </c>
      <c r="P147" s="98">
        <v>0.14922141615139858</v>
      </c>
      <c r="Q147" s="98">
        <v>0.354516960381631</v>
      </c>
      <c r="R147" s="98">
        <v>0.19800326956649567</v>
      </c>
      <c r="S147" s="98">
        <v>0.39342692178077604</v>
      </c>
      <c r="T147" s="98">
        <v>0.38314928502177437</v>
      </c>
      <c r="U147" s="98">
        <v>0.6352117480766466</v>
      </c>
      <c r="V147" s="98">
        <v>0.84599100973613295</v>
      </c>
      <c r="W147" s="98">
        <v>0.36518364959153499</v>
      </c>
      <c r="X147" s="98">
        <v>0.40334130901775306</v>
      </c>
      <c r="Y147" s="98">
        <v>0.25235659873829486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0.19221134548253252</v>
      </c>
      <c r="D148" s="122">
        <v>0.24885739623945391</v>
      </c>
      <c r="E148" s="122">
        <v>0.39843544828302518</v>
      </c>
      <c r="F148" s="122">
        <v>0.48565790580177992</v>
      </c>
      <c r="G148" s="122">
        <v>0.49232202740659081</v>
      </c>
      <c r="H148" s="122">
        <v>0.56030259608291799</v>
      </c>
      <c r="I148" s="122">
        <v>0.52374766834290865</v>
      </c>
      <c r="J148" s="122">
        <v>0.57597458867485174</v>
      </c>
      <c r="K148" s="122">
        <v>0.32083959626658126</v>
      </c>
      <c r="L148" s="122">
        <v>0.1257534299485652</v>
      </c>
      <c r="M148" s="122">
        <v>0.26720262150725638</v>
      </c>
      <c r="N148" s="122">
        <v>0.25728780722522493</v>
      </c>
      <c r="O148" s="122">
        <v>0.39715221602377715</v>
      </c>
      <c r="P148" s="122">
        <v>0.69385127698657723</v>
      </c>
      <c r="Q148" s="122">
        <v>0.93389788125157547</v>
      </c>
      <c r="R148" s="122">
        <v>0.57930738360248524</v>
      </c>
      <c r="S148" s="122">
        <v>0.52546230736334487</v>
      </c>
      <c r="T148" s="122">
        <v>1.0002203442413213</v>
      </c>
      <c r="U148" s="122">
        <v>1.4682598254941381</v>
      </c>
      <c r="V148" s="122">
        <v>1.3906566393744009</v>
      </c>
      <c r="W148" s="122">
        <v>0.33576561812562145</v>
      </c>
      <c r="X148" s="122">
        <v>0.5653363182503508</v>
      </c>
      <c r="Y148" s="122">
        <v>0.82740064442137629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0.19221134548253252</v>
      </c>
      <c r="D153" s="101">
        <v>0.21672586350642489</v>
      </c>
      <c r="E153" s="101">
        <v>0.38223331582713471</v>
      </c>
      <c r="F153" s="101">
        <v>0.47869270627365168</v>
      </c>
      <c r="G153" s="101">
        <v>0.47003055075905303</v>
      </c>
      <c r="H153" s="101">
        <v>0.53675795862928721</v>
      </c>
      <c r="I153" s="101">
        <v>0.47254715714844592</v>
      </c>
      <c r="J153" s="101">
        <v>0.51792907135460731</v>
      </c>
      <c r="K153" s="101">
        <v>0.10411764890514227</v>
      </c>
      <c r="L153" s="101">
        <v>7.1804949707789016E-3</v>
      </c>
      <c r="M153" s="101">
        <v>0.19509969557369861</v>
      </c>
      <c r="N153" s="101">
        <v>0.18766105476568157</v>
      </c>
      <c r="O153" s="101">
        <v>0.35315497659031364</v>
      </c>
      <c r="P153" s="101">
        <v>0.51720060753584696</v>
      </c>
      <c r="Q153" s="101">
        <v>0.71141238417756436</v>
      </c>
      <c r="R153" s="101">
        <v>0.35997485636970561</v>
      </c>
      <c r="S153" s="101">
        <v>0.32206870904911006</v>
      </c>
      <c r="T153" s="101">
        <v>0.69543488543269516</v>
      </c>
      <c r="U153" s="101">
        <v>1.2866993984153432</v>
      </c>
      <c r="V153" s="101">
        <v>1.20211776629585</v>
      </c>
      <c r="W153" s="101">
        <v>0.33168291728439642</v>
      </c>
      <c r="X153" s="101">
        <v>0.38799951380811898</v>
      </c>
      <c r="Y153" s="101">
        <v>0.70319738035430834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3.2131532733029024E-2</v>
      </c>
      <c r="E154" s="104">
        <v>1.6202132455890479E-2</v>
      </c>
      <c r="F154" s="104">
        <v>6.9651995281282218E-3</v>
      </c>
      <c r="G154" s="104">
        <v>2.2291476647537799E-2</v>
      </c>
      <c r="H154" s="104">
        <v>2.3544637453630772E-2</v>
      </c>
      <c r="I154" s="104">
        <v>5.1200511194462679E-2</v>
      </c>
      <c r="J154" s="104">
        <v>5.8045517320244468E-2</v>
      </c>
      <c r="K154" s="104">
        <v>0.21672194736143899</v>
      </c>
      <c r="L154" s="104">
        <v>0.1185729349777863</v>
      </c>
      <c r="M154" s="104">
        <v>7.2102925933557771E-2</v>
      </c>
      <c r="N154" s="104">
        <v>6.9626752459543334E-2</v>
      </c>
      <c r="O154" s="104">
        <v>4.3997239433463481E-2</v>
      </c>
      <c r="P154" s="104">
        <v>0.17665066945073024</v>
      </c>
      <c r="Q154" s="104">
        <v>0.22248549707401111</v>
      </c>
      <c r="R154" s="104">
        <v>0.2193325272327796</v>
      </c>
      <c r="S154" s="104">
        <v>0.20339359831423487</v>
      </c>
      <c r="T154" s="104">
        <v>0.30478545880862623</v>
      </c>
      <c r="U154" s="104">
        <v>0.18156042707879491</v>
      </c>
      <c r="V154" s="104">
        <v>0.18853887307855077</v>
      </c>
      <c r="W154" s="104">
        <v>4.0827008412250175E-3</v>
      </c>
      <c r="X154" s="104">
        <v>0.17733680444223188</v>
      </c>
      <c r="Y154" s="104">
        <v>0.12420326406706797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9.1122162779571411E-3</v>
      </c>
      <c r="E155" s="98">
        <v>4.5619781937459242E-3</v>
      </c>
      <c r="F155" s="98">
        <v>1.9456908593971155E-3</v>
      </c>
      <c r="G155" s="98">
        <v>6.1961511095504603E-3</v>
      </c>
      <c r="H155" s="98">
        <v>6.4965021776123965E-3</v>
      </c>
      <c r="I155" s="98">
        <v>1.3975556537516634E-2</v>
      </c>
      <c r="J155" s="98">
        <v>1.5830534289538532E-2</v>
      </c>
      <c r="K155" s="98">
        <v>0.12895748164529786</v>
      </c>
      <c r="L155" s="98">
        <v>1.9780006480108785E-2</v>
      </c>
      <c r="M155" s="98">
        <v>1.9378591410852172E-2</v>
      </c>
      <c r="N155" s="98">
        <v>9.5480237403951559E-3</v>
      </c>
      <c r="O155" s="98">
        <v>8.7673955127784316E-3</v>
      </c>
      <c r="P155" s="98">
        <v>2.7044902675571018E-2</v>
      </c>
      <c r="Q155" s="98">
        <v>3.8970759365141314E-2</v>
      </c>
      <c r="R155" s="98">
        <v>3.1790171295893621E-2</v>
      </c>
      <c r="S155" s="98">
        <v>3.7643117679119674E-2</v>
      </c>
      <c r="T155" s="98">
        <v>0.1016032206348914</v>
      </c>
      <c r="U155" s="98">
        <v>5.3569670426011205E-2</v>
      </c>
      <c r="V155" s="98">
        <v>3.7596055996674052E-2</v>
      </c>
      <c r="W155" s="98">
        <v>9.4417216990898387E-4</v>
      </c>
      <c r="X155" s="98">
        <v>8.3894744665627435E-2</v>
      </c>
      <c r="Y155" s="98">
        <v>5.3449513026486727E-2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2.3019316455071884E-2</v>
      </c>
      <c r="E156" s="98">
        <v>1.1640154262144554E-2</v>
      </c>
      <c r="F156" s="98">
        <v>5.0195086687311067E-3</v>
      </c>
      <c r="G156" s="98">
        <v>1.6095325537987339E-2</v>
      </c>
      <c r="H156" s="98">
        <v>1.7048135276018374E-2</v>
      </c>
      <c r="I156" s="98">
        <v>3.7224954656946044E-2</v>
      </c>
      <c r="J156" s="98">
        <v>4.2214983030705935E-2</v>
      </c>
      <c r="K156" s="98">
        <v>8.7764465716141132E-2</v>
      </c>
      <c r="L156" s="98">
        <v>9.8792928497677512E-2</v>
      </c>
      <c r="M156" s="98">
        <v>5.2724334522705606E-2</v>
      </c>
      <c r="N156" s="98">
        <v>6.0078728719148183E-2</v>
      </c>
      <c r="O156" s="98">
        <v>3.5229843920685046E-2</v>
      </c>
      <c r="P156" s="98">
        <v>0.14960576677515922</v>
      </c>
      <c r="Q156" s="98">
        <v>0.18351473770886978</v>
      </c>
      <c r="R156" s="98">
        <v>0.18754235593688598</v>
      </c>
      <c r="S156" s="98">
        <v>0.16575048063511519</v>
      </c>
      <c r="T156" s="98">
        <v>0.20318223817373485</v>
      </c>
      <c r="U156" s="98">
        <v>0.1279907566527837</v>
      </c>
      <c r="V156" s="98">
        <v>0.15094281708187673</v>
      </c>
      <c r="W156" s="98">
        <v>3.1385286713160338E-3</v>
      </c>
      <c r="X156" s="98">
        <v>9.3442059776604455E-2</v>
      </c>
      <c r="Y156" s="98">
        <v>7.075375104058125E-2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0.16674102723552578</v>
      </c>
      <c r="D157" s="122">
        <v>0.1853988988628979</v>
      </c>
      <c r="E157" s="122">
        <v>0.27775371154445716</v>
      </c>
      <c r="F157" s="122">
        <v>0.31648023278264548</v>
      </c>
      <c r="G157" s="122">
        <v>0.31345824509806758</v>
      </c>
      <c r="H157" s="122">
        <v>0.30943214651667561</v>
      </c>
      <c r="I157" s="122">
        <v>0.28873629835981451</v>
      </c>
      <c r="J157" s="122">
        <v>0.36352035488065571</v>
      </c>
      <c r="K157" s="122">
        <v>0.34484596756675223</v>
      </c>
      <c r="L157" s="122">
        <v>0.1359910998748593</v>
      </c>
      <c r="M157" s="122">
        <v>0.19701233581781719</v>
      </c>
      <c r="N157" s="122">
        <v>0.21445347795058264</v>
      </c>
      <c r="O157" s="122">
        <v>0.30242805847676379</v>
      </c>
      <c r="P157" s="122">
        <v>0.53880918583524484</v>
      </c>
      <c r="Q157" s="122">
        <v>0.76125187857368926</v>
      </c>
      <c r="R157" s="122">
        <v>0.53713873669812273</v>
      </c>
      <c r="S157" s="122">
        <v>0.40450891680799533</v>
      </c>
      <c r="T157" s="122">
        <v>0.58299956077650805</v>
      </c>
      <c r="U157" s="122">
        <v>0.75058600976372936</v>
      </c>
      <c r="V157" s="122">
        <v>0.70445998665383203</v>
      </c>
      <c r="W157" s="122">
        <v>0.17921773253654832</v>
      </c>
      <c r="X157" s="122">
        <v>0.25511617785026497</v>
      </c>
      <c r="Y157" s="122">
        <v>0.39320592000187021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0.14642291608880906</v>
      </c>
      <c r="D158" s="98">
        <v>0.12472840675251688</v>
      </c>
      <c r="E158" s="98">
        <v>0.18793961112082158</v>
      </c>
      <c r="F158" s="98">
        <v>0.25227743494506499</v>
      </c>
      <c r="G158" s="98">
        <v>0.2628355898819868</v>
      </c>
      <c r="H158" s="98">
        <v>0.26847682934109107</v>
      </c>
      <c r="I158" s="98">
        <v>0.27401026840740644</v>
      </c>
      <c r="J158" s="98">
        <v>0.33812889511933791</v>
      </c>
      <c r="K158" s="98">
        <v>0.29176239621190775</v>
      </c>
      <c r="L158" s="98">
        <v>8.7442796319445584E-2</v>
      </c>
      <c r="M158" s="98">
        <v>0.13904452758956554</v>
      </c>
      <c r="N158" s="98">
        <v>0.19449814514295222</v>
      </c>
      <c r="O158" s="98">
        <v>0.23336443236262613</v>
      </c>
      <c r="P158" s="98">
        <v>0.37692905474944821</v>
      </c>
      <c r="Q158" s="98">
        <v>0.58528783537869178</v>
      </c>
      <c r="R158" s="98">
        <v>0.41612885499566293</v>
      </c>
      <c r="S158" s="98">
        <v>0.38336313245684733</v>
      </c>
      <c r="T158" s="98">
        <v>0.47846191839947128</v>
      </c>
      <c r="U158" s="98">
        <v>0.59380603527304066</v>
      </c>
      <c r="V158" s="98">
        <v>0.50676133157297154</v>
      </c>
      <c r="W158" s="98">
        <v>0.13397297272206177</v>
      </c>
      <c r="X158" s="98">
        <v>0.16517852480359341</v>
      </c>
      <c r="Y158" s="98">
        <v>0.2470805942902716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2.0318111146716722E-2</v>
      </c>
      <c r="D159" s="33">
        <v>6.0670492110381016E-2</v>
      </c>
      <c r="E159" s="33">
        <v>8.9814100423635551E-2</v>
      </c>
      <c r="F159" s="33">
        <v>6.4202797837580469E-2</v>
      </c>
      <c r="G159" s="33">
        <v>5.0622655216080795E-2</v>
      </c>
      <c r="H159" s="33">
        <v>4.0955317175584545E-2</v>
      </c>
      <c r="I159" s="33">
        <v>1.4726029952408059E-2</v>
      </c>
      <c r="J159" s="33">
        <v>2.5391459761317819E-2</v>
      </c>
      <c r="K159" s="33">
        <v>5.3083571354844511E-2</v>
      </c>
      <c r="L159" s="33">
        <v>4.8548303555413716E-2</v>
      </c>
      <c r="M159" s="33">
        <v>5.7967808228251649E-2</v>
      </c>
      <c r="N159" s="33">
        <v>1.9955332807630417E-2</v>
      </c>
      <c r="O159" s="33">
        <v>6.9063626114137633E-2</v>
      </c>
      <c r="P159" s="33">
        <v>0.16188013108579666</v>
      </c>
      <c r="Q159" s="33">
        <v>0.17596404319499753</v>
      </c>
      <c r="R159" s="33">
        <v>0.12100988170245981</v>
      </c>
      <c r="S159" s="33">
        <v>2.1145784351147993E-2</v>
      </c>
      <c r="T159" s="33">
        <v>0.10453764237703679</v>
      </c>
      <c r="U159" s="33">
        <v>0.15677997449068867</v>
      </c>
      <c r="V159" s="33">
        <v>0.19769865508086051</v>
      </c>
      <c r="W159" s="33">
        <v>4.5244759814486557E-2</v>
      </c>
      <c r="X159" s="33">
        <v>8.9937653046671534E-2</v>
      </c>
      <c r="Y159" s="33">
        <v>0.14612532571159861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0.12378597644709463</v>
      </c>
      <c r="D161" s="117">
        <f t="shared" si="54"/>
        <v>0.12182720306861049</v>
      </c>
      <c r="E161" s="117">
        <f t="shared" si="54"/>
        <v>0.1223000886553012</v>
      </c>
      <c r="F161" s="117">
        <f t="shared" si="54"/>
        <v>0.21840549437052353</v>
      </c>
      <c r="G161" s="117">
        <f t="shared" si="54"/>
        <v>0.21633513706434349</v>
      </c>
      <c r="H161" s="117">
        <f t="shared" si="54"/>
        <v>0.27333278474522604</v>
      </c>
      <c r="I161" s="117">
        <f t="shared" si="54"/>
        <v>0.17856093283792954</v>
      </c>
      <c r="J161" s="117">
        <f t="shared" si="54"/>
        <v>0.20122544806098361</v>
      </c>
      <c r="K161" s="117">
        <f t="shared" si="54"/>
        <v>5.2123174941090525E-3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1.3807059817335175E-2</v>
      </c>
      <c r="P161" s="117">
        <f t="shared" si="54"/>
        <v>0</v>
      </c>
      <c r="Q161" s="117">
        <f t="shared" si="54"/>
        <v>0.4863726371960978</v>
      </c>
      <c r="R161" s="117">
        <f t="shared" ref="R161:V161" si="55">R162+R164+R166+R175</f>
        <v>0.73726007922667292</v>
      </c>
      <c r="S161" s="117">
        <f t="shared" si="55"/>
        <v>1.2600209369403075</v>
      </c>
      <c r="T161" s="117">
        <f t="shared" si="55"/>
        <v>0.9616518416839499</v>
      </c>
      <c r="U161" s="117">
        <f t="shared" si="55"/>
        <v>0.68475487393215895</v>
      </c>
      <c r="V161" s="117">
        <f t="shared" si="55"/>
        <v>1.167527089645636</v>
      </c>
      <c r="W161" s="117">
        <f t="shared" ref="W161:Y161" si="56">W162+W164+W166+W175</f>
        <v>1.0538569765359604</v>
      </c>
      <c r="X161" s="117">
        <f t="shared" si="56"/>
        <v>0.53571872528300057</v>
      </c>
      <c r="Y161" s="117">
        <f t="shared" si="56"/>
        <v>1.8737425188785481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1.0252315214812985E-2</v>
      </c>
      <c r="D162" s="122">
        <f t="shared" si="57"/>
        <v>1.8607803878262767E-2</v>
      </c>
      <c r="E162" s="122">
        <f t="shared" si="57"/>
        <v>2.4346147086551587E-2</v>
      </c>
      <c r="F162" s="122">
        <f t="shared" si="57"/>
        <v>4.0063434521198774E-2</v>
      </c>
      <c r="G162" s="122">
        <f t="shared" si="57"/>
        <v>3.7605230357643502E-2</v>
      </c>
      <c r="H162" s="122">
        <f t="shared" si="57"/>
        <v>5.3896169514363587E-2</v>
      </c>
      <c r="I162" s="122">
        <f t="shared" si="57"/>
        <v>3.4075237949822819E-2</v>
      </c>
      <c r="J162" s="122">
        <f t="shared" si="57"/>
        <v>3.8556767043020572E-2</v>
      </c>
      <c r="K162" s="122">
        <f t="shared" si="57"/>
        <v>9.2102650037185086E-4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3.1569289151914481E-3</v>
      </c>
      <c r="P162" s="122">
        <f t="shared" si="57"/>
        <v>0</v>
      </c>
      <c r="Q162" s="122">
        <f t="shared" si="57"/>
        <v>0.11253648317724718</v>
      </c>
      <c r="R162" s="122">
        <f t="shared" si="57"/>
        <v>0.14598778745371685</v>
      </c>
      <c r="S162" s="122">
        <f t="shared" si="57"/>
        <v>0.4191342704422108</v>
      </c>
      <c r="T162" s="122">
        <f t="shared" si="57"/>
        <v>0.28207510385837936</v>
      </c>
      <c r="U162" s="122">
        <f t="shared" si="57"/>
        <v>0.16642512291283723</v>
      </c>
      <c r="V162" s="122">
        <f t="shared" si="57"/>
        <v>0.32322648685761313</v>
      </c>
      <c r="W162" s="122">
        <f t="shared" si="57"/>
        <v>0.26199130944930127</v>
      </c>
      <c r="X162" s="122">
        <f t="shared" si="57"/>
        <v>0.180699586461922</v>
      </c>
      <c r="Y162" s="122">
        <f t="shared" si="57"/>
        <v>0.71350615866126399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1.0252315214812985E-2</v>
      </c>
      <c r="D163" s="33">
        <v>1.8607803878262767E-2</v>
      </c>
      <c r="E163" s="33">
        <v>2.4346147086551587E-2</v>
      </c>
      <c r="F163" s="33">
        <v>4.0063434521198774E-2</v>
      </c>
      <c r="G163" s="33">
        <v>3.7605230357643502E-2</v>
      </c>
      <c r="H163" s="33">
        <v>5.3896169514363587E-2</v>
      </c>
      <c r="I163" s="33">
        <v>3.4075237949822819E-2</v>
      </c>
      <c r="J163" s="33">
        <v>3.8556767043020572E-2</v>
      </c>
      <c r="K163" s="33">
        <v>9.2102650037185086E-4</v>
      </c>
      <c r="L163" s="33">
        <v>0</v>
      </c>
      <c r="M163" s="33">
        <v>0</v>
      </c>
      <c r="N163" s="33">
        <v>0</v>
      </c>
      <c r="O163" s="33">
        <v>3.1569289151914481E-3</v>
      </c>
      <c r="P163" s="33">
        <v>0</v>
      </c>
      <c r="Q163" s="33">
        <v>0.11253648317724718</v>
      </c>
      <c r="R163" s="33">
        <v>0.14598778745371685</v>
      </c>
      <c r="S163" s="33">
        <v>0.4191342704422108</v>
      </c>
      <c r="T163" s="33">
        <v>0.28207510385837936</v>
      </c>
      <c r="U163" s="33">
        <v>0.16642512291283723</v>
      </c>
      <c r="V163" s="33">
        <v>0.32322648685761313</v>
      </c>
      <c r="W163" s="33">
        <v>0.26199130944930127</v>
      </c>
      <c r="X163" s="33">
        <v>0.180699586461922</v>
      </c>
      <c r="Y163" s="33">
        <v>0.71350615866126399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4.6160838629772286E-2</v>
      </c>
      <c r="D164" s="122">
        <f t="shared" si="58"/>
        <v>9.7891552459813003E-3</v>
      </c>
      <c r="E164" s="122">
        <f t="shared" si="58"/>
        <v>6.0639969103293374E-3</v>
      </c>
      <c r="F164" s="122">
        <f t="shared" si="58"/>
        <v>1.4707505960543814E-2</v>
      </c>
      <c r="G164" s="122">
        <f t="shared" si="58"/>
        <v>4.648675124646692E-3</v>
      </c>
      <c r="H164" s="122">
        <f t="shared" si="58"/>
        <v>8.7919258780970073E-3</v>
      </c>
      <c r="I164" s="122">
        <f t="shared" si="58"/>
        <v>1.505959731715029E-2</v>
      </c>
      <c r="J164" s="122">
        <f t="shared" si="58"/>
        <v>1.6324140333404989E-2</v>
      </c>
      <c r="K164" s="122">
        <f t="shared" si="58"/>
        <v>7.7052166454079666E-4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1.2848963783944104E-3</v>
      </c>
      <c r="P164" s="122">
        <f t="shared" si="58"/>
        <v>0</v>
      </c>
      <c r="Q164" s="122">
        <f t="shared" si="58"/>
        <v>3.6234358174737434E-2</v>
      </c>
      <c r="R164" s="122">
        <f t="shared" si="58"/>
        <v>4.8671194753775467E-2</v>
      </c>
      <c r="S164" s="122">
        <f t="shared" si="58"/>
        <v>0.15219802536652019</v>
      </c>
      <c r="T164" s="122">
        <f t="shared" si="58"/>
        <v>7.5809724067151293E-2</v>
      </c>
      <c r="U164" s="122">
        <f t="shared" si="58"/>
        <v>6.686439453438385E-2</v>
      </c>
      <c r="V164" s="122">
        <f t="shared" si="58"/>
        <v>0.14539952576893703</v>
      </c>
      <c r="W164" s="122">
        <f t="shared" si="58"/>
        <v>0.32645398706922663</v>
      </c>
      <c r="X164" s="122">
        <f t="shared" si="58"/>
        <v>7.5593176868513606E-2</v>
      </c>
      <c r="Y164" s="122">
        <f t="shared" si="58"/>
        <v>0.11423658140519194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4.6160838629772286E-2</v>
      </c>
      <c r="D165" s="98">
        <v>9.7891552459813003E-3</v>
      </c>
      <c r="E165" s="98">
        <v>6.0639969103293374E-3</v>
      </c>
      <c r="F165" s="98">
        <v>1.4707505960543814E-2</v>
      </c>
      <c r="G165" s="98">
        <v>4.648675124646692E-3</v>
      </c>
      <c r="H165" s="98">
        <v>8.7919258780970073E-3</v>
      </c>
      <c r="I165" s="98">
        <v>1.505959731715029E-2</v>
      </c>
      <c r="J165" s="98">
        <v>1.6324140333404989E-2</v>
      </c>
      <c r="K165" s="98">
        <v>7.7052166454079666E-4</v>
      </c>
      <c r="L165" s="98">
        <v>0</v>
      </c>
      <c r="M165" s="98">
        <v>0</v>
      </c>
      <c r="N165" s="98">
        <v>0</v>
      </c>
      <c r="O165" s="98">
        <v>1.2848963783944104E-3</v>
      </c>
      <c r="P165" s="98">
        <v>0</v>
      </c>
      <c r="Q165" s="98">
        <v>3.6234358174737434E-2</v>
      </c>
      <c r="R165" s="98">
        <v>4.8671194753775467E-2</v>
      </c>
      <c r="S165" s="98">
        <v>0.15219802536652019</v>
      </c>
      <c r="T165" s="98">
        <v>7.5809724067151293E-2</v>
      </c>
      <c r="U165" s="98">
        <v>6.686439453438385E-2</v>
      </c>
      <c r="V165" s="98">
        <v>0.14539952576893703</v>
      </c>
      <c r="W165" s="98">
        <v>0.32645398706922663</v>
      </c>
      <c r="X165" s="98">
        <v>7.5593176868513606E-2</v>
      </c>
      <c r="Y165" s="98">
        <v>0.11423658140519194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3.6071290981434669E-2</v>
      </c>
      <c r="D166" s="122">
        <v>5.3527764625950235E-2</v>
      </c>
      <c r="E166" s="122">
        <v>5.4139362804383064E-2</v>
      </c>
      <c r="F166" s="122">
        <v>9.9071109629978796E-2</v>
      </c>
      <c r="G166" s="122">
        <v>0.10637843305328633</v>
      </c>
      <c r="H166" s="122">
        <v>0.13568883802040882</v>
      </c>
      <c r="I166" s="122">
        <v>8.3441139569810391E-2</v>
      </c>
      <c r="J166" s="122">
        <v>8.9719497780820917E-2</v>
      </c>
      <c r="K166" s="122">
        <v>1.7020326423247076E-3</v>
      </c>
      <c r="L166" s="122">
        <v>0</v>
      </c>
      <c r="M166" s="122">
        <v>0</v>
      </c>
      <c r="N166" s="122">
        <v>0</v>
      </c>
      <c r="O166" s="122">
        <v>5.3075048803279583E-3</v>
      </c>
      <c r="P166" s="122">
        <v>0</v>
      </c>
      <c r="Q166" s="122">
        <v>0.18598419447658682</v>
      </c>
      <c r="R166" s="122">
        <v>0.28153972633487673</v>
      </c>
      <c r="S166" s="122">
        <v>0.38914568572630104</v>
      </c>
      <c r="T166" s="122">
        <v>0.38143496259708942</v>
      </c>
      <c r="U166" s="122">
        <v>0.29874210080026559</v>
      </c>
      <c r="V166" s="122">
        <v>0.46391019337953709</v>
      </c>
      <c r="W166" s="122">
        <v>0.30344562250858759</v>
      </c>
      <c r="X166" s="122">
        <v>0.19253928122429997</v>
      </c>
      <c r="Y166" s="122">
        <v>0.70904953864383047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3.6071290981434669E-2</v>
      </c>
      <c r="D171" s="101">
        <v>4.6582468952065102E-2</v>
      </c>
      <c r="E171" s="101">
        <v>5.1909711548985292E-2</v>
      </c>
      <c r="F171" s="101">
        <v>9.7642350752414037E-2</v>
      </c>
      <c r="G171" s="101">
        <v>0.10160824051965683</v>
      </c>
      <c r="H171" s="101">
        <v>0.12994394648172292</v>
      </c>
      <c r="I171" s="101">
        <v>7.532286031735505E-2</v>
      </c>
      <c r="J171" s="101">
        <v>8.0712434748369186E-2</v>
      </c>
      <c r="K171" s="101">
        <v>5.9101787457980495E-4</v>
      </c>
      <c r="L171" s="101">
        <v>0</v>
      </c>
      <c r="M171" s="101">
        <v>0</v>
      </c>
      <c r="N171" s="101">
        <v>0</v>
      </c>
      <c r="O171" s="101">
        <v>4.69749116201304E-3</v>
      </c>
      <c r="P171" s="101">
        <v>0</v>
      </c>
      <c r="Q171" s="101">
        <v>0.14164295180229181</v>
      </c>
      <c r="R171" s="101">
        <v>0.1749062272636995</v>
      </c>
      <c r="S171" s="101">
        <v>0.23856081081387379</v>
      </c>
      <c r="T171" s="101">
        <v>0.26519214161959948</v>
      </c>
      <c r="U171" s="101">
        <v>0.26180946706703773</v>
      </c>
      <c r="V171" s="101">
        <v>0.40100267849458471</v>
      </c>
      <c r="W171" s="101">
        <v>0.29976318645571798</v>
      </c>
      <c r="X171" s="101">
        <v>0.13216079763742961</v>
      </c>
      <c r="Y171" s="101">
        <v>0.60261498188249474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6.9452956738851341E-3</v>
      </c>
      <c r="E172" s="104">
        <v>2.229651255397772E-3</v>
      </c>
      <c r="F172" s="104">
        <v>1.4287588775647637E-3</v>
      </c>
      <c r="G172" s="104">
        <v>4.7701925336294882E-3</v>
      </c>
      <c r="H172" s="104">
        <v>5.7448915386859069E-3</v>
      </c>
      <c r="I172" s="104">
        <v>8.1182792524553439E-3</v>
      </c>
      <c r="J172" s="104">
        <v>9.0070630324517245E-3</v>
      </c>
      <c r="K172" s="104">
        <v>1.1110147677449026E-3</v>
      </c>
      <c r="L172" s="104">
        <v>0</v>
      </c>
      <c r="M172" s="104">
        <v>0</v>
      </c>
      <c r="N172" s="104">
        <v>0</v>
      </c>
      <c r="O172" s="104">
        <v>6.1001371831491814E-4</v>
      </c>
      <c r="P172" s="104">
        <v>0</v>
      </c>
      <c r="Q172" s="104">
        <v>4.4341242674295026E-2</v>
      </c>
      <c r="R172" s="104">
        <v>0.10663349907117724</v>
      </c>
      <c r="S172" s="104">
        <v>0.15058487491242722</v>
      </c>
      <c r="T172" s="104">
        <v>0.11624282097748992</v>
      </c>
      <c r="U172" s="104">
        <v>3.693263373322786E-2</v>
      </c>
      <c r="V172" s="104">
        <v>6.2907514884952415E-2</v>
      </c>
      <c r="W172" s="104">
        <v>3.6824360528696239E-3</v>
      </c>
      <c r="X172" s="104">
        <v>6.0378483586870375E-2</v>
      </c>
      <c r="Y172" s="104">
        <v>0.10643455676133579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1.9696239460667456E-3</v>
      </c>
      <c r="E173" s="98">
        <v>6.2779516427696215E-4</v>
      </c>
      <c r="F173" s="98">
        <v>3.9911607372248523E-4</v>
      </c>
      <c r="G173" s="98">
        <v>1.3259253403153251E-3</v>
      </c>
      <c r="H173" s="98">
        <v>1.5851465313374247E-3</v>
      </c>
      <c r="I173" s="98">
        <v>2.2159440996422771E-3</v>
      </c>
      <c r="J173" s="98">
        <v>2.4564622173421855E-3</v>
      </c>
      <c r="K173" s="98">
        <v>6.6109440351314692E-4</v>
      </c>
      <c r="L173" s="98">
        <v>0</v>
      </c>
      <c r="M173" s="98">
        <v>0</v>
      </c>
      <c r="N173" s="98">
        <v>0</v>
      </c>
      <c r="O173" s="98">
        <v>1.2155834333141673E-4</v>
      </c>
      <c r="P173" s="98">
        <v>0</v>
      </c>
      <c r="Q173" s="98">
        <v>7.766851866467743E-3</v>
      </c>
      <c r="R173" s="98">
        <v>1.5455515167412944E-2</v>
      </c>
      <c r="S173" s="98">
        <v>2.7869530870221572E-2</v>
      </c>
      <c r="T173" s="98">
        <v>3.875068395048975E-2</v>
      </c>
      <c r="U173" s="98">
        <v>1.0897027776845722E-2</v>
      </c>
      <c r="V173" s="98">
        <v>1.2544227159143558E-2</v>
      </c>
      <c r="W173" s="98">
        <v>8.5160627089829932E-4</v>
      </c>
      <c r="X173" s="98">
        <v>2.8563937868116666E-2</v>
      </c>
      <c r="Y173" s="98">
        <v>4.5802944639292638E-2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4.9756717278183881E-3</v>
      </c>
      <c r="E174" s="33">
        <v>1.6018560911208099E-3</v>
      </c>
      <c r="F174" s="33">
        <v>1.0296428038422784E-3</v>
      </c>
      <c r="G174" s="33">
        <v>3.4442671933141633E-3</v>
      </c>
      <c r="H174" s="33">
        <v>4.1597450073484823E-3</v>
      </c>
      <c r="I174" s="33">
        <v>5.9023351528130676E-3</v>
      </c>
      <c r="J174" s="33">
        <v>6.5506008151095391E-3</v>
      </c>
      <c r="K174" s="33">
        <v>4.4992036423175568E-4</v>
      </c>
      <c r="L174" s="33">
        <v>0</v>
      </c>
      <c r="M174" s="33">
        <v>0</v>
      </c>
      <c r="N174" s="33">
        <v>0</v>
      </c>
      <c r="O174" s="33">
        <v>4.8845537498350144E-4</v>
      </c>
      <c r="P174" s="33">
        <v>0</v>
      </c>
      <c r="Q174" s="33">
        <v>3.6574390807827283E-2</v>
      </c>
      <c r="R174" s="33">
        <v>9.117798390376429E-2</v>
      </c>
      <c r="S174" s="33">
        <v>0.12271534404220566</v>
      </c>
      <c r="T174" s="33">
        <v>7.7492137027000169E-2</v>
      </c>
      <c r="U174" s="33">
        <v>2.6035605956382137E-2</v>
      </c>
      <c r="V174" s="33">
        <v>5.036328772580885E-2</v>
      </c>
      <c r="W174" s="33">
        <v>2.8308297819713245E-3</v>
      </c>
      <c r="X174" s="33">
        <v>3.1814545718753709E-2</v>
      </c>
      <c r="Y174" s="33">
        <v>6.0631612122043155E-2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3.1301531621074685E-2</v>
      </c>
      <c r="D175" s="122">
        <v>3.9902479318416187E-2</v>
      </c>
      <c r="E175" s="122">
        <v>3.77505818540372E-2</v>
      </c>
      <c r="F175" s="122">
        <v>6.456344425880213E-2</v>
      </c>
      <c r="G175" s="122">
        <v>6.7702798528766955E-2</v>
      </c>
      <c r="H175" s="122">
        <v>7.4955851332356646E-2</v>
      </c>
      <c r="I175" s="122">
        <v>4.5984958001146013E-2</v>
      </c>
      <c r="J175" s="122">
        <v>5.6625042903737134E-2</v>
      </c>
      <c r="K175" s="122">
        <v>1.8187366868716972E-3</v>
      </c>
      <c r="L175" s="122">
        <v>0</v>
      </c>
      <c r="M175" s="122">
        <v>0</v>
      </c>
      <c r="N175" s="122">
        <v>0</v>
      </c>
      <c r="O175" s="122">
        <v>4.0577296434213574E-3</v>
      </c>
      <c r="P175" s="122">
        <v>0</v>
      </c>
      <c r="Q175" s="122">
        <v>0.15161760136752631</v>
      </c>
      <c r="R175" s="122">
        <v>0.26106137068430391</v>
      </c>
      <c r="S175" s="122">
        <v>0.29954295540527542</v>
      </c>
      <c r="T175" s="122">
        <v>0.22233205116132976</v>
      </c>
      <c r="U175" s="122">
        <v>0.15272325568467221</v>
      </c>
      <c r="V175" s="122">
        <v>0.23499088363954879</v>
      </c>
      <c r="W175" s="122">
        <v>0.16196605750884507</v>
      </c>
      <c r="X175" s="122">
        <v>8.6886680728264984E-2</v>
      </c>
      <c r="Y175" s="122">
        <v>0.33695024016826181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2.7502210024534159E-2</v>
      </c>
      <c r="D176" s="98">
        <v>2.6885901011098081E-2</v>
      </c>
      <c r="E176" s="98">
        <v>2.5520576689967676E-2</v>
      </c>
      <c r="F176" s="98">
        <v>5.1466976704594623E-2</v>
      </c>
      <c r="G176" s="98">
        <v>5.6733321263788973E-2</v>
      </c>
      <c r="H176" s="98">
        <v>6.5070085117560378E-2</v>
      </c>
      <c r="I176" s="98">
        <v>4.3626243246864205E-2</v>
      </c>
      <c r="J176" s="98">
        <v>5.2695412226390327E-2</v>
      </c>
      <c r="K176" s="98">
        <v>1.5396432517778775E-3</v>
      </c>
      <c r="L176" s="98">
        <v>0</v>
      </c>
      <c r="M176" s="98">
        <v>0</v>
      </c>
      <c r="N176" s="98">
        <v>0</v>
      </c>
      <c r="O176" s="98">
        <v>3.1535734103057588E-3</v>
      </c>
      <c r="P176" s="98">
        <v>0</v>
      </c>
      <c r="Q176" s="98">
        <v>0.11658209500200466</v>
      </c>
      <c r="R176" s="98">
        <v>0.20225111780544003</v>
      </c>
      <c r="S176" s="98">
        <v>0.28387107976914094</v>
      </c>
      <c r="T176" s="98">
        <v>0.18247087118447866</v>
      </c>
      <c r="U176" s="98">
        <v>0.12084126155681563</v>
      </c>
      <c r="V176" s="98">
        <v>0.16901306644510483</v>
      </c>
      <c r="W176" s="98">
        <v>0.12107790442561207</v>
      </c>
      <c r="X176" s="98">
        <v>5.6269607350674669E-2</v>
      </c>
      <c r="Y176" s="98">
        <v>0.21169996098689151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3.7993215965405258E-3</v>
      </c>
      <c r="D177" s="33">
        <v>1.3016578307318109E-2</v>
      </c>
      <c r="E177" s="33">
        <v>1.2230005164069524E-2</v>
      </c>
      <c r="F177" s="33">
        <v>1.3096467554207507E-2</v>
      </c>
      <c r="G177" s="33">
        <v>1.0969477264977975E-2</v>
      </c>
      <c r="H177" s="33">
        <v>9.8857662147962683E-3</v>
      </c>
      <c r="I177" s="33">
        <v>2.3587147542818102E-3</v>
      </c>
      <c r="J177" s="33">
        <v>3.9296306773468062E-3</v>
      </c>
      <c r="K177" s="33">
        <v>2.7909343509381976E-4</v>
      </c>
      <c r="L177" s="33">
        <v>0</v>
      </c>
      <c r="M177" s="33">
        <v>0</v>
      </c>
      <c r="N177" s="33">
        <v>0</v>
      </c>
      <c r="O177" s="33">
        <v>9.0415623311559826E-4</v>
      </c>
      <c r="P177" s="33">
        <v>0</v>
      </c>
      <c r="Q177" s="33">
        <v>3.5035506365521656E-2</v>
      </c>
      <c r="R177" s="33">
        <v>5.8810252878863899E-2</v>
      </c>
      <c r="S177" s="33">
        <v>1.5671875636134504E-2</v>
      </c>
      <c r="T177" s="33">
        <v>3.986117997685111E-2</v>
      </c>
      <c r="U177" s="33">
        <v>3.1881994127856583E-2</v>
      </c>
      <c r="V177" s="33">
        <v>6.5977817194443941E-2</v>
      </c>
      <c r="W177" s="33">
        <v>4.0888153083232993E-2</v>
      </c>
      <c r="X177" s="33">
        <v>3.0617073377590315E-2</v>
      </c>
      <c r="Y177" s="33">
        <v>0.12525027918137027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0.3419596521241573</v>
      </c>
      <c r="D24" s="117">
        <f t="shared" si="7"/>
        <v>0.25964826612587327</v>
      </c>
      <c r="E24" s="117">
        <f t="shared" si="7"/>
        <v>3.703620542226576E-2</v>
      </c>
      <c r="F24" s="117">
        <f t="shared" si="7"/>
        <v>0</v>
      </c>
      <c r="G24" s="117">
        <f t="shared" si="7"/>
        <v>6.2832169749669313E-3</v>
      </c>
      <c r="H24" s="117">
        <f t="shared" si="7"/>
        <v>1.6458720325734442E-2</v>
      </c>
      <c r="I24" s="117">
        <f t="shared" si="7"/>
        <v>6.6469611585684624E-2</v>
      </c>
      <c r="J24" s="117">
        <f t="shared" si="7"/>
        <v>0.13581207248403265</v>
      </c>
      <c r="K24" s="117">
        <f t="shared" si="7"/>
        <v>0.27231585815372705</v>
      </c>
      <c r="L24" s="117">
        <f t="shared" si="7"/>
        <v>0.19159650005202014</v>
      </c>
      <c r="M24" s="117">
        <f t="shared" si="7"/>
        <v>0.33252409957499784</v>
      </c>
      <c r="N24" s="117">
        <f t="shared" si="7"/>
        <v>0.52088676058984329</v>
      </c>
      <c r="O24" s="117">
        <f t="shared" si="7"/>
        <v>0.62681506322958569</v>
      </c>
      <c r="P24" s="117">
        <f t="shared" si="7"/>
        <v>0.12712453474957755</v>
      </c>
      <c r="Q24" s="117">
        <f t="shared" si="7"/>
        <v>7.0478722703678484E-2</v>
      </c>
      <c r="R24" s="117">
        <f t="shared" ref="R24:V24" si="8">R25+R28+R30+R39</f>
        <v>0</v>
      </c>
      <c r="S24" s="117">
        <f t="shared" si="8"/>
        <v>4.1759846369222371E-4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6.2244790338126174E-2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3.6178081217267885E-2</v>
      </c>
      <c r="D25" s="122">
        <f t="shared" si="10"/>
        <v>4.6991253195978341E-2</v>
      </c>
      <c r="E25" s="122">
        <f t="shared" si="10"/>
        <v>8.5160305980856565E-3</v>
      </c>
      <c r="F25" s="122">
        <f t="shared" si="10"/>
        <v>0</v>
      </c>
      <c r="G25" s="122">
        <f t="shared" si="10"/>
        <v>1.253094344062487E-3</v>
      </c>
      <c r="H25" s="122">
        <f t="shared" si="10"/>
        <v>3.5365962841860973E-3</v>
      </c>
      <c r="I25" s="122">
        <f t="shared" si="10"/>
        <v>1.2925329620599097E-2</v>
      </c>
      <c r="J25" s="122">
        <f t="shared" si="10"/>
        <v>2.4312616720238038E-2</v>
      </c>
      <c r="K25" s="122">
        <f t="shared" si="10"/>
        <v>5.7596569804853857E-2</v>
      </c>
      <c r="L25" s="122">
        <f t="shared" si="10"/>
        <v>3.4222442966862041E-2</v>
      </c>
      <c r="M25" s="122">
        <f t="shared" si="10"/>
        <v>6.48771996937378E-2</v>
      </c>
      <c r="N25" s="122">
        <f t="shared" si="10"/>
        <v>0.12202617006544132</v>
      </c>
      <c r="O25" s="122">
        <f t="shared" si="10"/>
        <v>0.15783671329476376</v>
      </c>
      <c r="P25" s="122">
        <f t="shared" si="10"/>
        <v>3.3278893387622382E-2</v>
      </c>
      <c r="Q25" s="122">
        <f t="shared" si="10"/>
        <v>2.1282748254358975E-2</v>
      </c>
      <c r="R25" s="122">
        <f t="shared" ref="R25:V25" si="11">SUM(R26:R27)</f>
        <v>0</v>
      </c>
      <c r="S25" s="122">
        <f t="shared" si="11"/>
        <v>1.7198601681636195E-4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2.40824131498442E-2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3.5469131085326046E-2</v>
      </c>
      <c r="D26" s="98">
        <v>4.5954799827516032E-2</v>
      </c>
      <c r="E26" s="98">
        <v>8.3573055593701446E-3</v>
      </c>
      <c r="F26" s="98">
        <v>0</v>
      </c>
      <c r="G26" s="98">
        <v>1.2240755580241172E-3</v>
      </c>
      <c r="H26" s="98">
        <v>3.460249530663441E-3</v>
      </c>
      <c r="I26" s="98">
        <v>1.2654223077694541E-2</v>
      </c>
      <c r="J26" s="98">
        <v>2.3784639432500924E-2</v>
      </c>
      <c r="K26" s="98">
        <v>5.6359150787383565E-2</v>
      </c>
      <c r="L26" s="98">
        <v>3.3443358996108258E-2</v>
      </c>
      <c r="M26" s="98">
        <v>6.3443195907537567E-2</v>
      </c>
      <c r="N26" s="98">
        <v>0.12002060205303901</v>
      </c>
      <c r="O26" s="98">
        <v>0.15468428306071719</v>
      </c>
      <c r="P26" s="98">
        <v>3.262838391486543E-2</v>
      </c>
      <c r="Q26" s="98">
        <v>2.0860071533486069E-2</v>
      </c>
      <c r="R26" s="98">
        <v>0</v>
      </c>
      <c r="S26" s="98">
        <v>1.6860701407596268E-4</v>
      </c>
      <c r="T26" s="98">
        <v>0</v>
      </c>
      <c r="U26" s="98">
        <v>0</v>
      </c>
      <c r="V26" s="98">
        <v>0</v>
      </c>
      <c r="W26" s="98">
        <v>0</v>
      </c>
      <c r="X26" s="98">
        <v>2.361392049659939E-2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7.0895013194184143E-4</v>
      </c>
      <c r="D27" s="98">
        <v>1.0364533684623072E-3</v>
      </c>
      <c r="E27" s="98">
        <v>1.5872503871551159E-4</v>
      </c>
      <c r="F27" s="98">
        <v>0</v>
      </c>
      <c r="G27" s="98">
        <v>2.9018786038369822E-5</v>
      </c>
      <c r="H27" s="98">
        <v>7.6346753522656182E-5</v>
      </c>
      <c r="I27" s="98">
        <v>2.7110654290455613E-4</v>
      </c>
      <c r="J27" s="98">
        <v>5.2797728773711311E-4</v>
      </c>
      <c r="K27" s="98">
        <v>1.2374190174702928E-3</v>
      </c>
      <c r="L27" s="98">
        <v>7.7908397075378429E-4</v>
      </c>
      <c r="M27" s="98">
        <v>1.4340037862002328E-3</v>
      </c>
      <c r="N27" s="98">
        <v>2.0055680124023128E-3</v>
      </c>
      <c r="O27" s="98">
        <v>3.152430234046565E-3</v>
      </c>
      <c r="P27" s="98">
        <v>6.5050947275695464E-4</v>
      </c>
      <c r="Q27" s="98">
        <v>4.2267672087290778E-4</v>
      </c>
      <c r="R27" s="98">
        <v>0</v>
      </c>
      <c r="S27" s="98">
        <v>3.3790027403992578E-6</v>
      </c>
      <c r="T27" s="98">
        <v>0</v>
      </c>
      <c r="U27" s="98">
        <v>0</v>
      </c>
      <c r="V27" s="98">
        <v>0</v>
      </c>
      <c r="W27" s="98">
        <v>0</v>
      </c>
      <c r="X27" s="98">
        <v>4.6849265324481023E-4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0.11676776735290331</v>
      </c>
      <c r="D28" s="122">
        <f t="shared" si="13"/>
        <v>1.794628277054873E-2</v>
      </c>
      <c r="E28" s="122">
        <f t="shared" si="13"/>
        <v>1.5807953546506819E-3</v>
      </c>
      <c r="F28" s="122">
        <f t="shared" si="13"/>
        <v>0</v>
      </c>
      <c r="G28" s="122">
        <f t="shared" si="13"/>
        <v>0</v>
      </c>
      <c r="H28" s="122">
        <f t="shared" si="13"/>
        <v>4.0007429637092882E-4</v>
      </c>
      <c r="I28" s="122">
        <f t="shared" si="13"/>
        <v>6.3537938467684721E-3</v>
      </c>
      <c r="J28" s="122">
        <f t="shared" si="13"/>
        <v>1.2928787894936138E-2</v>
      </c>
      <c r="K28" s="122">
        <f t="shared" si="13"/>
        <v>4.1412295374756214E-2</v>
      </c>
      <c r="L28" s="122">
        <f t="shared" si="13"/>
        <v>3.627048403800822E-2</v>
      </c>
      <c r="M28" s="122">
        <f t="shared" si="13"/>
        <v>3.7734250902657057E-2</v>
      </c>
      <c r="N28" s="122">
        <f t="shared" si="13"/>
        <v>0.10548390827100804</v>
      </c>
      <c r="O28" s="122">
        <f t="shared" si="13"/>
        <v>7.588051442548388E-2</v>
      </c>
      <c r="P28" s="122">
        <f t="shared" si="13"/>
        <v>6.9777777103521947E-3</v>
      </c>
      <c r="Q28" s="122">
        <f t="shared" si="13"/>
        <v>6.5593321387761843E-3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1.047493668858071E-2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0.11676776735290331</v>
      </c>
      <c r="D29" s="98">
        <v>1.794628277054873E-2</v>
      </c>
      <c r="E29" s="98">
        <v>1.5807953546506819E-3</v>
      </c>
      <c r="F29" s="98">
        <v>0</v>
      </c>
      <c r="G29" s="98">
        <v>0</v>
      </c>
      <c r="H29" s="98">
        <v>4.0007429637092882E-4</v>
      </c>
      <c r="I29" s="98">
        <v>6.3537938467684721E-3</v>
      </c>
      <c r="J29" s="98">
        <v>1.2928787894936138E-2</v>
      </c>
      <c r="K29" s="98">
        <v>4.1412295374756214E-2</v>
      </c>
      <c r="L29" s="98">
        <v>3.627048403800822E-2</v>
      </c>
      <c r="M29" s="98">
        <v>3.7734250902657057E-2</v>
      </c>
      <c r="N29" s="98">
        <v>0.10548390827100804</v>
      </c>
      <c r="O29" s="98">
        <v>7.588051442548388E-2</v>
      </c>
      <c r="P29" s="98">
        <v>6.9777777103521947E-3</v>
      </c>
      <c r="Q29" s="98">
        <v>6.5593321387761843E-3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1.047493668858071E-2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9.5618041413107979E-2</v>
      </c>
      <c r="D30" s="122">
        <v>0.10701281804157976</v>
      </c>
      <c r="E30" s="122">
        <v>1.4918686594494138E-2</v>
      </c>
      <c r="F30" s="122">
        <v>0</v>
      </c>
      <c r="G30" s="122">
        <v>2.9596359408645859E-3</v>
      </c>
      <c r="H30" s="122">
        <v>7.8171491561484611E-3</v>
      </c>
      <c r="I30" s="122">
        <v>3.01263766789081E-2</v>
      </c>
      <c r="J30" s="122">
        <v>5.9772261331782997E-2</v>
      </c>
      <c r="K30" s="122">
        <v>8.7635518574539426E-2</v>
      </c>
      <c r="L30" s="122">
        <v>6.8200834956951409E-2</v>
      </c>
      <c r="M30" s="122">
        <v>0.13295613004131862</v>
      </c>
      <c r="N30" s="122">
        <v>0.16749444398372884</v>
      </c>
      <c r="O30" s="122">
        <v>0.22167348313810206</v>
      </c>
      <c r="P30" s="122">
        <v>5.0245169725455167E-2</v>
      </c>
      <c r="Q30" s="122">
        <v>2.4429344528708093E-2</v>
      </c>
      <c r="R30" s="122">
        <v>0</v>
      </c>
      <c r="S30" s="122">
        <v>1.4945744507557701E-4</v>
      </c>
      <c r="T30" s="122">
        <v>0</v>
      </c>
      <c r="U30" s="122">
        <v>0</v>
      </c>
      <c r="V30" s="122">
        <v>0</v>
      </c>
      <c r="W30" s="122">
        <v>0</v>
      </c>
      <c r="X30" s="122">
        <v>1.9419457528270387E-2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9.5618041413107979E-2</v>
      </c>
      <c r="D35" s="101">
        <v>8.6268635912778127E-2</v>
      </c>
      <c r="E35" s="101">
        <v>1.394905886937294E-2</v>
      </c>
      <c r="F35" s="101">
        <v>0</v>
      </c>
      <c r="G35" s="101">
        <v>2.7195583392035905E-3</v>
      </c>
      <c r="H35" s="101">
        <v>7.3233808858260783E-3</v>
      </c>
      <c r="I35" s="101">
        <v>2.5683029072170859E-2</v>
      </c>
      <c r="J35" s="101">
        <v>5.0681949511827667E-2</v>
      </c>
      <c r="K35" s="101">
        <v>2.3225152683339901E-2</v>
      </c>
      <c r="L35" s="101">
        <v>2.3809161265252025E-3</v>
      </c>
      <c r="M35" s="101">
        <v>8.3952167125363908E-2</v>
      </c>
      <c r="N35" s="101">
        <v>0.10371220527039014</v>
      </c>
      <c r="O35" s="101">
        <v>0.185322462308394</v>
      </c>
      <c r="P35" s="101">
        <v>3.2778563736110898E-2</v>
      </c>
      <c r="Q35" s="101">
        <v>1.6574384101128298E-2</v>
      </c>
      <c r="R35" s="101">
        <v>0</v>
      </c>
      <c r="S35" s="101">
        <v>7.4725203125029939E-5</v>
      </c>
      <c r="T35" s="101">
        <v>0</v>
      </c>
      <c r="U35" s="101">
        <v>0</v>
      </c>
      <c r="V35" s="101">
        <v>0</v>
      </c>
      <c r="W35" s="101">
        <v>0</v>
      </c>
      <c r="X35" s="101">
        <v>1.2472744719210534E-2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2.0744182128801636E-2</v>
      </c>
      <c r="E36" s="104">
        <v>9.6962772512119771E-4</v>
      </c>
      <c r="F36" s="104">
        <v>0</v>
      </c>
      <c r="G36" s="104">
        <v>2.4007760166099536E-4</v>
      </c>
      <c r="H36" s="104">
        <v>4.9376827032238232E-4</v>
      </c>
      <c r="I36" s="104">
        <v>4.4433476067372406E-3</v>
      </c>
      <c r="J36" s="104">
        <v>9.0903118199553296E-3</v>
      </c>
      <c r="K36" s="104">
        <v>6.4410365891199528E-2</v>
      </c>
      <c r="L36" s="104">
        <v>6.5819918830426205E-2</v>
      </c>
      <c r="M36" s="104">
        <v>4.9003962915954699E-2</v>
      </c>
      <c r="N36" s="104">
        <v>6.3782238713338699E-2</v>
      </c>
      <c r="O36" s="104">
        <v>3.6351020829708071E-2</v>
      </c>
      <c r="P36" s="104">
        <v>1.7466605989344269E-2</v>
      </c>
      <c r="Q36" s="104">
        <v>7.8549604275797956E-3</v>
      </c>
      <c r="R36" s="104">
        <v>0</v>
      </c>
      <c r="S36" s="104">
        <v>7.4732241950547083E-5</v>
      </c>
      <c r="T36" s="104">
        <v>0</v>
      </c>
      <c r="U36" s="104">
        <v>0</v>
      </c>
      <c r="V36" s="104">
        <v>0</v>
      </c>
      <c r="W36" s="104">
        <v>0</v>
      </c>
      <c r="X36" s="104">
        <v>6.946712809059852E-3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3.6300584935581638E-3</v>
      </c>
      <c r="E37" s="98">
        <v>1.6869967956079275E-4</v>
      </c>
      <c r="F37" s="98">
        <v>0</v>
      </c>
      <c r="G37" s="98">
        <v>4.1369878969793634E-5</v>
      </c>
      <c r="H37" s="98">
        <v>8.4613023697941421E-5</v>
      </c>
      <c r="I37" s="98">
        <v>7.5438813622907375E-4</v>
      </c>
      <c r="J37" s="98">
        <v>1.5471957298291913E-3</v>
      </c>
      <c r="K37" s="98">
        <v>2.8776673044044479E-2</v>
      </c>
      <c r="L37" s="98">
        <v>6.5572295795045792E-3</v>
      </c>
      <c r="M37" s="98">
        <v>8.3446935014197133E-3</v>
      </c>
      <c r="N37" s="98">
        <v>5.2799197856550481E-3</v>
      </c>
      <c r="O37" s="98">
        <v>4.6014214557804755E-3</v>
      </c>
      <c r="P37" s="98">
        <v>1.7120496887424647E-3</v>
      </c>
      <c r="Q37" s="98">
        <v>9.1289679445967931E-4</v>
      </c>
      <c r="R37" s="98">
        <v>0</v>
      </c>
      <c r="S37" s="98">
        <v>9.5274895370477806E-6</v>
      </c>
      <c r="T37" s="98">
        <v>0</v>
      </c>
      <c r="U37" s="98">
        <v>0</v>
      </c>
      <c r="V37" s="98">
        <v>0</v>
      </c>
      <c r="W37" s="98">
        <v>0</v>
      </c>
      <c r="X37" s="98">
        <v>2.6801926050548019E-3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1.7114123635243471E-2</v>
      </c>
      <c r="E38" s="98">
        <v>8.0092804556040496E-4</v>
      </c>
      <c r="F38" s="98">
        <v>0</v>
      </c>
      <c r="G38" s="98">
        <v>1.9870772269120173E-4</v>
      </c>
      <c r="H38" s="98">
        <v>4.0915524662444089E-4</v>
      </c>
      <c r="I38" s="98">
        <v>3.6889594705081666E-3</v>
      </c>
      <c r="J38" s="98">
        <v>7.5431160901261373E-3</v>
      </c>
      <c r="K38" s="98">
        <v>3.5633692847155042E-2</v>
      </c>
      <c r="L38" s="98">
        <v>5.9262689250921631E-2</v>
      </c>
      <c r="M38" s="98">
        <v>4.0659269414534988E-2</v>
      </c>
      <c r="N38" s="98">
        <v>5.850231892768365E-2</v>
      </c>
      <c r="O38" s="98">
        <v>3.1749599373927594E-2</v>
      </c>
      <c r="P38" s="98">
        <v>1.5754556300601803E-2</v>
      </c>
      <c r="Q38" s="98">
        <v>6.9420636331201171E-3</v>
      </c>
      <c r="R38" s="98">
        <v>0</v>
      </c>
      <c r="S38" s="98">
        <v>6.5204752413499298E-5</v>
      </c>
      <c r="T38" s="98">
        <v>0</v>
      </c>
      <c r="U38" s="98">
        <v>0</v>
      </c>
      <c r="V38" s="98">
        <v>0</v>
      </c>
      <c r="W38" s="98">
        <v>0</v>
      </c>
      <c r="X38" s="98">
        <v>4.26652020400505E-3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9.3395762140878136E-2</v>
      </c>
      <c r="D39" s="122">
        <v>8.7697912117766452E-2</v>
      </c>
      <c r="E39" s="122">
        <v>1.2020692875035283E-2</v>
      </c>
      <c r="F39" s="122">
        <v>0</v>
      </c>
      <c r="G39" s="122">
        <v>2.070486690039858E-3</v>
      </c>
      <c r="H39" s="122">
        <v>4.7049005890289555E-3</v>
      </c>
      <c r="I39" s="122">
        <v>1.7064111439408954E-2</v>
      </c>
      <c r="J39" s="122">
        <v>3.8798406537075461E-2</v>
      </c>
      <c r="K39" s="122">
        <v>8.5671474399577535E-2</v>
      </c>
      <c r="L39" s="122">
        <v>5.2902738090198492E-2</v>
      </c>
      <c r="M39" s="122">
        <v>9.6956518937284325E-2</v>
      </c>
      <c r="N39" s="122">
        <v>0.12588223826966505</v>
      </c>
      <c r="O39" s="122">
        <v>0.17142435237123599</v>
      </c>
      <c r="P39" s="122">
        <v>3.6622693926147802E-2</v>
      </c>
      <c r="Q39" s="122">
        <v>1.8207297781835233E-2</v>
      </c>
      <c r="R39" s="122">
        <v>0</v>
      </c>
      <c r="S39" s="122">
        <v>9.6155001800284765E-5</v>
      </c>
      <c r="T39" s="122">
        <v>0</v>
      </c>
      <c r="U39" s="122">
        <v>0</v>
      </c>
      <c r="V39" s="122">
        <v>0</v>
      </c>
      <c r="W39" s="122">
        <v>0</v>
      </c>
      <c r="X39" s="122">
        <v>8.2679829714308768E-3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7.9228652230127733E-2</v>
      </c>
      <c r="D40" s="98">
        <v>5.3921533375883561E-2</v>
      </c>
      <c r="E40" s="98">
        <v>7.4305793833236407E-3</v>
      </c>
      <c r="F40" s="98">
        <v>0</v>
      </c>
      <c r="G40" s="98">
        <v>1.6795712671824399E-3</v>
      </c>
      <c r="H40" s="98">
        <v>3.9052604985544605E-3</v>
      </c>
      <c r="I40" s="98">
        <v>1.595489181139069E-2</v>
      </c>
      <c r="J40" s="98">
        <v>3.5360665629140295E-2</v>
      </c>
      <c r="K40" s="98">
        <v>6.9296378886107735E-2</v>
      </c>
      <c r="L40" s="98">
        <v>3.0694334807206503E-2</v>
      </c>
      <c r="M40" s="98">
        <v>6.2787103545789216E-2</v>
      </c>
      <c r="N40" s="98">
        <v>0.11098124450008322</v>
      </c>
      <c r="O40" s="98">
        <v>0.12328944690611195</v>
      </c>
      <c r="P40" s="98">
        <v>2.331460318971277E-2</v>
      </c>
      <c r="Q40" s="98">
        <v>1.2950374002316812E-2</v>
      </c>
      <c r="R40" s="98">
        <v>0</v>
      </c>
      <c r="S40" s="98">
        <v>9.6155001800284765E-5</v>
      </c>
      <c r="T40" s="98">
        <v>0</v>
      </c>
      <c r="U40" s="98">
        <v>0</v>
      </c>
      <c r="V40" s="98">
        <v>0</v>
      </c>
      <c r="W40" s="98">
        <v>0</v>
      </c>
      <c r="X40" s="98">
        <v>4.6395273532633752E-3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1.4167109910750408E-2</v>
      </c>
      <c r="D41" s="33">
        <v>3.3776378741882898E-2</v>
      </c>
      <c r="E41" s="33">
        <v>4.5901134917116426E-3</v>
      </c>
      <c r="F41" s="33">
        <v>0</v>
      </c>
      <c r="G41" s="33">
        <v>3.9091542285741817E-4</v>
      </c>
      <c r="H41" s="33">
        <v>7.9964009047449498E-4</v>
      </c>
      <c r="I41" s="33">
        <v>1.109219628018264E-3</v>
      </c>
      <c r="J41" s="33">
        <v>3.437740907935167E-3</v>
      </c>
      <c r="K41" s="33">
        <v>1.6375095513469804E-2</v>
      </c>
      <c r="L41" s="33">
        <v>2.2208403282991989E-2</v>
      </c>
      <c r="M41" s="33">
        <v>3.4169415391495109E-2</v>
      </c>
      <c r="N41" s="33">
        <v>1.4900993769581816E-2</v>
      </c>
      <c r="O41" s="33">
        <v>4.8134905465124056E-2</v>
      </c>
      <c r="P41" s="33">
        <v>1.3308090736435034E-2</v>
      </c>
      <c r="Q41" s="33">
        <v>5.2569237795184187E-3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3.6284556181675025E-3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2.7713990656138996E-3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1.0003903929740989E-3</v>
      </c>
      <c r="I43" s="117">
        <f t="shared" si="14"/>
        <v>2.9393550748905532E-2</v>
      </c>
      <c r="J43" s="117">
        <f t="shared" si="14"/>
        <v>3.5529579689198287E-2</v>
      </c>
      <c r="K43" s="117">
        <f t="shared" si="14"/>
        <v>3.0762300319915871E-2</v>
      </c>
      <c r="L43" s="117">
        <f t="shared" si="14"/>
        <v>1.1465599663124264E-2</v>
      </c>
      <c r="M43" s="117">
        <f t="shared" si="14"/>
        <v>1.7746955577344289E-2</v>
      </c>
      <c r="N43" s="117">
        <f t="shared" si="14"/>
        <v>1.7374935709726754E-2</v>
      </c>
      <c r="O43" s="117">
        <f t="shared" si="14"/>
        <v>2.6101184689458493E-2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1.9887550949119711E-4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3.1787457128403055E-4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2.092912014949117E-4</v>
      </c>
      <c r="I44" s="122">
        <f t="shared" si="17"/>
        <v>5.6801159028008752E-3</v>
      </c>
      <c r="J44" s="122">
        <f t="shared" si="17"/>
        <v>6.7977906758908066E-3</v>
      </c>
      <c r="K44" s="122">
        <f t="shared" si="17"/>
        <v>6.5087482384223617E-3</v>
      </c>
      <c r="L44" s="122">
        <f t="shared" si="17"/>
        <v>2.1344282718239569E-3</v>
      </c>
      <c r="M44" s="122">
        <f t="shared" si="17"/>
        <v>3.8418549618833018E-3</v>
      </c>
      <c r="N44" s="122">
        <f t="shared" si="17"/>
        <v>3.9377351002397396E-3</v>
      </c>
      <c r="O44" s="122">
        <f t="shared" si="17"/>
        <v>6.4424532921981562E-3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7.6072805466024797E-5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3.1164546206457295E-4</v>
      </c>
      <c r="D45" s="98">
        <v>0</v>
      </c>
      <c r="E45" s="98">
        <v>0</v>
      </c>
      <c r="F45" s="98">
        <v>0</v>
      </c>
      <c r="G45" s="98">
        <v>0</v>
      </c>
      <c r="H45" s="98">
        <v>2.0477309920360936E-4</v>
      </c>
      <c r="I45" s="98">
        <v>5.5609764587087589E-3</v>
      </c>
      <c r="J45" s="98">
        <v>6.6501685945262005E-3</v>
      </c>
      <c r="K45" s="98">
        <v>6.3689126739531849E-3</v>
      </c>
      <c r="L45" s="98">
        <v>2.0858373849924135E-3</v>
      </c>
      <c r="M45" s="98">
        <v>3.7569370772122627E-3</v>
      </c>
      <c r="N45" s="98">
        <v>3.8730162325237459E-3</v>
      </c>
      <c r="O45" s="98">
        <v>6.3137799048992834E-3</v>
      </c>
      <c r="P45" s="98">
        <v>0</v>
      </c>
      <c r="Q45" s="98">
        <v>0</v>
      </c>
      <c r="R45" s="98">
        <v>0</v>
      </c>
      <c r="S45" s="98">
        <v>7.4578205946262543E-5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6.2291092194576137E-6</v>
      </c>
      <c r="D46" s="98">
        <v>0</v>
      </c>
      <c r="E46" s="98">
        <v>0</v>
      </c>
      <c r="F46" s="98">
        <v>0</v>
      </c>
      <c r="G46" s="98">
        <v>0</v>
      </c>
      <c r="H46" s="98">
        <v>4.5181022913023534E-6</v>
      </c>
      <c r="I46" s="98">
        <v>1.1913944409211599E-4</v>
      </c>
      <c r="J46" s="98">
        <v>1.4762208136460625E-4</v>
      </c>
      <c r="K46" s="98">
        <v>1.3983556446917707E-4</v>
      </c>
      <c r="L46" s="98">
        <v>4.8590886831543524E-5</v>
      </c>
      <c r="M46" s="98">
        <v>8.4917884671039198E-5</v>
      </c>
      <c r="N46" s="98">
        <v>6.4718867715993621E-5</v>
      </c>
      <c r="O46" s="98">
        <v>1.286733872988729E-4</v>
      </c>
      <c r="P46" s="98">
        <v>0</v>
      </c>
      <c r="Q46" s="98">
        <v>0</v>
      </c>
      <c r="R46" s="98">
        <v>0</v>
      </c>
      <c r="S46" s="98">
        <v>1.4945995197622537E-6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8.4922012620293323E-4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2.9651037951586206E-3</v>
      </c>
      <c r="J47" s="122">
        <f t="shared" si="20"/>
        <v>3.2321969737340345E-3</v>
      </c>
      <c r="K47" s="122">
        <f t="shared" si="20"/>
        <v>4.6443695747390148E-3</v>
      </c>
      <c r="L47" s="122">
        <f t="shared" si="20"/>
        <v>2.2468441439474122E-3</v>
      </c>
      <c r="M47" s="122">
        <f t="shared" si="20"/>
        <v>2.1159393029527326E-3</v>
      </c>
      <c r="N47" s="122">
        <f t="shared" si="20"/>
        <v>3.7449908261896342E-3</v>
      </c>
      <c r="O47" s="122">
        <f t="shared" si="20"/>
        <v>3.1244917704611012E-3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8.4922012620293323E-4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2.9651037951586206E-3</v>
      </c>
      <c r="J48" s="98">
        <v>3.2321969737340345E-3</v>
      </c>
      <c r="K48" s="98">
        <v>4.6443695747390148E-3</v>
      </c>
      <c r="L48" s="98">
        <v>2.2468441439474122E-3</v>
      </c>
      <c r="M48" s="98">
        <v>2.1159393029527326E-3</v>
      </c>
      <c r="N48" s="98">
        <v>3.7449908261896342E-3</v>
      </c>
      <c r="O48" s="98">
        <v>3.1244917704611012E-3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8.1215776964701006E-4</v>
      </c>
      <c r="D49" s="122">
        <v>0</v>
      </c>
      <c r="E49" s="122">
        <v>0</v>
      </c>
      <c r="F49" s="122">
        <v>0</v>
      </c>
      <c r="G49" s="122">
        <v>0</v>
      </c>
      <c r="H49" s="122">
        <v>4.9371107095456707E-4</v>
      </c>
      <c r="I49" s="122">
        <v>1.324590925044793E-2</v>
      </c>
      <c r="J49" s="122">
        <v>1.5461117698304608E-2</v>
      </c>
      <c r="K49" s="122">
        <v>9.9178986477519541E-3</v>
      </c>
      <c r="L49" s="122">
        <v>3.9904453539117354E-3</v>
      </c>
      <c r="M49" s="122">
        <v>6.8183812833545292E-3</v>
      </c>
      <c r="N49" s="122">
        <v>5.530165061666854E-3</v>
      </c>
      <c r="O49" s="122">
        <v>9.3239964327333988E-3</v>
      </c>
      <c r="P49" s="122">
        <v>0</v>
      </c>
      <c r="Q49" s="122">
        <v>0</v>
      </c>
      <c r="R49" s="122">
        <v>0</v>
      </c>
      <c r="S49" s="122">
        <v>7.4725203125029939E-5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8.1215776964701006E-4</v>
      </c>
      <c r="D54" s="101">
        <v>0</v>
      </c>
      <c r="E54" s="101">
        <v>0</v>
      </c>
      <c r="F54" s="101">
        <v>0</v>
      </c>
      <c r="G54" s="101">
        <v>0</v>
      </c>
      <c r="H54" s="101">
        <v>4.9371107095456707E-4</v>
      </c>
      <c r="I54" s="101">
        <v>1.1306993931144406E-2</v>
      </c>
      <c r="J54" s="101">
        <v>1.3068930377263734E-2</v>
      </c>
      <c r="K54" s="101">
        <v>2.6527563670947674E-3</v>
      </c>
      <c r="L54" s="101">
        <v>1.4429794706213346E-4</v>
      </c>
      <c r="M54" s="101">
        <v>4.2736651081936765E-3</v>
      </c>
      <c r="N54" s="101">
        <v>3.4295524094311489E-3</v>
      </c>
      <c r="O54" s="101">
        <v>7.7860686283995964E-3</v>
      </c>
      <c r="P54" s="101">
        <v>0</v>
      </c>
      <c r="Q54" s="101">
        <v>0</v>
      </c>
      <c r="R54" s="101">
        <v>0</v>
      </c>
      <c r="S54" s="101">
        <v>7.4725203125029939E-5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1.9389153193035231E-3</v>
      </c>
      <c r="J55" s="104">
        <v>2.3921873210408758E-3</v>
      </c>
      <c r="K55" s="104">
        <v>7.2651422806571872E-3</v>
      </c>
      <c r="L55" s="104">
        <v>3.846147406849602E-3</v>
      </c>
      <c r="M55" s="104">
        <v>2.5447161751608522E-3</v>
      </c>
      <c r="N55" s="104">
        <v>2.1006126522357055E-3</v>
      </c>
      <c r="O55" s="104">
        <v>1.537927804333803E-3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3.2918755035450485E-4</v>
      </c>
      <c r="J56" s="98">
        <v>4.071567710076819E-4</v>
      </c>
      <c r="K56" s="98">
        <v>3.2458536935201687E-3</v>
      </c>
      <c r="L56" s="98">
        <v>3.8316777035693798E-4</v>
      </c>
      <c r="M56" s="98">
        <v>4.3332978123099394E-4</v>
      </c>
      <c r="N56" s="98">
        <v>1.7388957377905846E-4</v>
      </c>
      <c r="O56" s="98">
        <v>1.9467552312917399E-4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1.6097277689490182E-3</v>
      </c>
      <c r="J57" s="98">
        <v>1.9850305500331939E-3</v>
      </c>
      <c r="K57" s="98">
        <v>4.019288587137018E-3</v>
      </c>
      <c r="L57" s="98">
        <v>3.4629796364926638E-3</v>
      </c>
      <c r="M57" s="98">
        <v>2.1113863939298582E-3</v>
      </c>
      <c r="N57" s="98">
        <v>1.9267230784566472E-3</v>
      </c>
      <c r="O57" s="98">
        <v>1.3432522812046291E-3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7.9214659847992607E-4</v>
      </c>
      <c r="D58" s="122">
        <v>0</v>
      </c>
      <c r="E58" s="122">
        <v>0</v>
      </c>
      <c r="F58" s="122">
        <v>0</v>
      </c>
      <c r="G58" s="122">
        <v>0</v>
      </c>
      <c r="H58" s="122">
        <v>2.9738812052462012E-4</v>
      </c>
      <c r="I58" s="122">
        <v>7.5024218004981075E-3</v>
      </c>
      <c r="J58" s="122">
        <v>1.0038474341268838E-2</v>
      </c>
      <c r="K58" s="122">
        <v>9.6912838590025429E-3</v>
      </c>
      <c r="L58" s="122">
        <v>3.0938818934411589E-3</v>
      </c>
      <c r="M58" s="122">
        <v>4.9707800291537265E-3</v>
      </c>
      <c r="N58" s="122">
        <v>4.1620447216305255E-3</v>
      </c>
      <c r="O58" s="122">
        <v>7.2102431940658379E-3</v>
      </c>
      <c r="P58" s="122">
        <v>0</v>
      </c>
      <c r="Q58" s="122">
        <v>0</v>
      </c>
      <c r="R58" s="122">
        <v>0</v>
      </c>
      <c r="S58" s="122">
        <v>4.8077500900142382E-5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6.6859622135128879E-4</v>
      </c>
      <c r="D59" s="98">
        <v>0</v>
      </c>
      <c r="E59" s="98">
        <v>0</v>
      </c>
      <c r="F59" s="98">
        <v>0</v>
      </c>
      <c r="G59" s="98">
        <v>0</v>
      </c>
      <c r="H59" s="98">
        <v>2.4407878115965378E-4</v>
      </c>
      <c r="I59" s="98">
        <v>7.020152397011906E-3</v>
      </c>
      <c r="J59" s="98">
        <v>9.167579977925262E-3</v>
      </c>
      <c r="K59" s="98">
        <v>7.8246926605759336E-3</v>
      </c>
      <c r="L59" s="98">
        <v>1.8055491063062646E-3</v>
      </c>
      <c r="M59" s="98">
        <v>3.226214806700631E-3</v>
      </c>
      <c r="N59" s="98">
        <v>3.6860916036831949E-3</v>
      </c>
      <c r="O59" s="98">
        <v>5.1642405009173879E-3</v>
      </c>
      <c r="P59" s="98">
        <v>0</v>
      </c>
      <c r="Q59" s="98">
        <v>0</v>
      </c>
      <c r="R59" s="98">
        <v>0</v>
      </c>
      <c r="S59" s="98">
        <v>4.8077500900142382E-5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1.2355037712863729E-4</v>
      </c>
      <c r="D60" s="33">
        <v>0</v>
      </c>
      <c r="E60" s="33">
        <v>0</v>
      </c>
      <c r="F60" s="33">
        <v>0</v>
      </c>
      <c r="G60" s="33">
        <v>0</v>
      </c>
      <c r="H60" s="33">
        <v>5.3309339364966325E-5</v>
      </c>
      <c r="I60" s="33">
        <v>4.8226940348620171E-4</v>
      </c>
      <c r="J60" s="33">
        <v>8.7089436334357559E-4</v>
      </c>
      <c r="K60" s="33">
        <v>1.8665911984266097E-3</v>
      </c>
      <c r="L60" s="33">
        <v>1.2883327871348943E-3</v>
      </c>
      <c r="M60" s="33">
        <v>1.7445652224530952E-3</v>
      </c>
      <c r="N60" s="33">
        <v>4.7595311794733066E-4</v>
      </c>
      <c r="O60" s="33">
        <v>2.0460026931484496E-3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0.80175326286159532</v>
      </c>
      <c r="M81" s="117">
        <f t="shared" si="28"/>
        <v>0.17892358288784335</v>
      </c>
      <c r="N81" s="117">
        <f t="shared" si="28"/>
        <v>0.13544538603624079</v>
      </c>
      <c r="O81" s="117">
        <f t="shared" si="28"/>
        <v>1.4568240375720354E-2</v>
      </c>
      <c r="P81" s="117">
        <f t="shared" si="28"/>
        <v>0.14139455340671903</v>
      </c>
      <c r="Q81" s="117">
        <f t="shared" si="28"/>
        <v>0</v>
      </c>
      <c r="R81" s="117">
        <f t="shared" ref="R81:V81" si="29">R82+R85+R87+R100</f>
        <v>3.4354559589862006E-2</v>
      </c>
      <c r="S81" s="117">
        <f t="shared" si="29"/>
        <v>0</v>
      </c>
      <c r="T81" s="117">
        <f t="shared" si="29"/>
        <v>5.6494064370637961E-2</v>
      </c>
      <c r="U81" s="117">
        <f t="shared" si="29"/>
        <v>5.9619219025415282E-2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0.21287230948470981</v>
      </c>
      <c r="M82" s="122">
        <f t="shared" si="31"/>
        <v>4.1626420836576923E-2</v>
      </c>
      <c r="N82" s="122">
        <f t="shared" si="31"/>
        <v>3.3676176846808945E-2</v>
      </c>
      <c r="O82" s="122">
        <f t="shared" si="31"/>
        <v>3.334411807063095E-3</v>
      </c>
      <c r="P82" s="122">
        <f t="shared" si="31"/>
        <v>3.9744694978880224E-2</v>
      </c>
      <c r="Q82" s="122">
        <f t="shared" si="31"/>
        <v>0</v>
      </c>
      <c r="R82" s="122">
        <f t="shared" ref="R82:V82" si="32">SUM(R83:R84)</f>
        <v>8.9337167842440408E-3</v>
      </c>
      <c r="S82" s="122">
        <f t="shared" si="32"/>
        <v>0</v>
      </c>
      <c r="T82" s="122">
        <f t="shared" si="32"/>
        <v>1.5685436991015461E-2</v>
      </c>
      <c r="U82" s="122">
        <f t="shared" si="32"/>
        <v>1.8807806257550002E-2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0.21090702504600459</v>
      </c>
      <c r="M83" s="98">
        <v>4.1253440946988851E-2</v>
      </c>
      <c r="N83" s="98">
        <v>3.3452577172877321E-2</v>
      </c>
      <c r="O83" s="98">
        <v>3.3074497796953639E-3</v>
      </c>
      <c r="P83" s="98">
        <v>3.9430247903094386E-2</v>
      </c>
      <c r="Q83" s="98">
        <v>0</v>
      </c>
      <c r="R83" s="98">
        <v>8.8623176788066721E-3</v>
      </c>
      <c r="S83" s="98">
        <v>0</v>
      </c>
      <c r="T83" s="98">
        <v>1.541710502505832E-2</v>
      </c>
      <c r="U83" s="98">
        <v>1.8573006665309234E-2</v>
      </c>
      <c r="V83" s="98">
        <v>0</v>
      </c>
      <c r="W83" s="98">
        <v>0</v>
      </c>
      <c r="X83" s="98">
        <v>0</v>
      </c>
      <c r="Y83" s="98">
        <v>0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1.9652844387052153E-3</v>
      </c>
      <c r="M84" s="98">
        <v>3.7297988958807368E-4</v>
      </c>
      <c r="N84" s="98">
        <v>2.2359967393162646E-4</v>
      </c>
      <c r="O84" s="98">
        <v>2.6962027367731135E-5</v>
      </c>
      <c r="P84" s="98">
        <v>3.1444707578584015E-4</v>
      </c>
      <c r="Q84" s="98">
        <v>0</v>
      </c>
      <c r="R84" s="98">
        <v>7.1399105437368104E-5</v>
      </c>
      <c r="S84" s="98">
        <v>0</v>
      </c>
      <c r="T84" s="98">
        <v>2.6833196595714176E-4</v>
      </c>
      <c r="U84" s="98">
        <v>2.3479959224076636E-4</v>
      </c>
      <c r="V84" s="98">
        <v>0</v>
      </c>
      <c r="W84" s="98">
        <v>0</v>
      </c>
      <c r="X84" s="98">
        <v>0</v>
      </c>
      <c r="Y84" s="98">
        <v>0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0.13513162637169437</v>
      </c>
      <c r="M85" s="122">
        <f t="shared" si="34"/>
        <v>1.9396110277066711E-2</v>
      </c>
      <c r="N85" s="122">
        <f t="shared" si="34"/>
        <v>2.6839100921025712E-2</v>
      </c>
      <c r="O85" s="122">
        <f t="shared" si="34"/>
        <v>1.7854238688349148E-3</v>
      </c>
      <c r="P85" s="122">
        <f t="shared" si="34"/>
        <v>7.4429628910423424E-3</v>
      </c>
      <c r="Q85" s="122">
        <f t="shared" si="34"/>
        <v>0</v>
      </c>
      <c r="R85" s="122">
        <f t="shared" si="34"/>
        <v>2.5216203901834559E-3</v>
      </c>
      <c r="S85" s="122">
        <f t="shared" si="34"/>
        <v>0</v>
      </c>
      <c r="T85" s="122">
        <f t="shared" si="34"/>
        <v>5.762502346356467E-3</v>
      </c>
      <c r="U85" s="122">
        <f t="shared" si="34"/>
        <v>7.0620120264445873E-3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0.13513162637169437</v>
      </c>
      <c r="M86" s="98">
        <v>1.9396110277066711E-2</v>
      </c>
      <c r="N86" s="98">
        <v>2.6839100921025712E-2</v>
      </c>
      <c r="O86" s="98">
        <v>1.7854238688349148E-3</v>
      </c>
      <c r="P86" s="98">
        <v>7.4429628910423424E-3</v>
      </c>
      <c r="Q86" s="98">
        <v>0</v>
      </c>
      <c r="R86" s="98">
        <v>2.5216203901834559E-3</v>
      </c>
      <c r="S86" s="98">
        <v>0</v>
      </c>
      <c r="T86" s="98">
        <v>5.762502346356467E-3</v>
      </c>
      <c r="U86" s="98">
        <v>7.0620120264445873E-3</v>
      </c>
      <c r="V86" s="98">
        <v>0</v>
      </c>
      <c r="W86" s="98">
        <v>0</v>
      </c>
      <c r="X86" s="98">
        <v>0</v>
      </c>
      <c r="Y86" s="98">
        <v>0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0.25553573951567587</v>
      </c>
      <c r="M87" s="122">
        <v>6.818272813514778E-2</v>
      </c>
      <c r="N87" s="122">
        <v>4.2779427615425622E-2</v>
      </c>
      <c r="O87" s="122">
        <v>5.3278955530776089E-3</v>
      </c>
      <c r="P87" s="122">
        <v>5.4490385223385146E-2</v>
      </c>
      <c r="Q87" s="122">
        <v>0</v>
      </c>
      <c r="R87" s="122">
        <v>1.2798835204672308E-2</v>
      </c>
      <c r="S87" s="122">
        <v>0</v>
      </c>
      <c r="T87" s="122">
        <v>2.31039865287904E-2</v>
      </c>
      <c r="U87" s="122">
        <v>2.2761442106598188E-2</v>
      </c>
      <c r="V87" s="122">
        <v>0</v>
      </c>
      <c r="W87" s="122">
        <v>0</v>
      </c>
      <c r="X87" s="122">
        <v>0</v>
      </c>
      <c r="Y87" s="122">
        <v>0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8.8743237443212088E-3</v>
      </c>
      <c r="M96" s="101">
        <v>4.3026391089271927E-2</v>
      </c>
      <c r="N96" s="101">
        <v>2.6483765828384992E-2</v>
      </c>
      <c r="O96" s="101">
        <v>4.4191200323349068E-3</v>
      </c>
      <c r="P96" s="101">
        <v>3.5568228734928854E-2</v>
      </c>
      <c r="Q96" s="101">
        <v>0</v>
      </c>
      <c r="R96" s="101">
        <v>6.7028462339090147E-3</v>
      </c>
      <c r="S96" s="101">
        <v>0</v>
      </c>
      <c r="T96" s="101">
        <v>1.4471305025485772E-2</v>
      </c>
      <c r="U96" s="101">
        <v>1.9151291748710348E-2</v>
      </c>
      <c r="V96" s="101">
        <v>0</v>
      </c>
      <c r="W96" s="101">
        <v>0</v>
      </c>
      <c r="X96" s="101">
        <v>0</v>
      </c>
      <c r="Y96" s="101">
        <v>0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0.24666141577135467</v>
      </c>
      <c r="M97" s="104">
        <v>2.5156337045875853E-2</v>
      </c>
      <c r="N97" s="104">
        <v>1.6295661787040627E-2</v>
      </c>
      <c r="O97" s="104">
        <v>9.0877552074270179E-4</v>
      </c>
      <c r="P97" s="104">
        <v>1.8922156488456295E-2</v>
      </c>
      <c r="Q97" s="104">
        <v>0</v>
      </c>
      <c r="R97" s="104">
        <v>6.0959889707632945E-3</v>
      </c>
      <c r="S97" s="104">
        <v>0</v>
      </c>
      <c r="T97" s="104">
        <v>8.6326815033046268E-3</v>
      </c>
      <c r="U97" s="104">
        <v>3.6101503578878412E-3</v>
      </c>
      <c r="V97" s="104">
        <v>0</v>
      </c>
      <c r="W97" s="104">
        <v>0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2.4573344366853433E-2</v>
      </c>
      <c r="M98" s="98">
        <v>4.2837744087406825E-3</v>
      </c>
      <c r="N98" s="98">
        <v>1.3489615420436052E-3</v>
      </c>
      <c r="O98" s="98">
        <v>1.1503553639451191E-4</v>
      </c>
      <c r="P98" s="98">
        <v>1.8547204961376705E-3</v>
      </c>
      <c r="Q98" s="98">
        <v>0</v>
      </c>
      <c r="R98" s="98">
        <v>5.8945342601348315E-4</v>
      </c>
      <c r="S98" s="98">
        <v>0</v>
      </c>
      <c r="T98" s="98">
        <v>2.1303136039802191E-3</v>
      </c>
      <c r="U98" s="98">
        <v>7.878624493369322E-4</v>
      </c>
      <c r="V98" s="98">
        <v>0</v>
      </c>
      <c r="W98" s="98">
        <v>0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0.22208807140450124</v>
      </c>
      <c r="M99" s="98">
        <v>2.0872562637135168E-2</v>
      </c>
      <c r="N99" s="98">
        <v>1.4946700244997021E-2</v>
      </c>
      <c r="O99" s="98">
        <v>7.9373998434818988E-4</v>
      </c>
      <c r="P99" s="98">
        <v>1.7067435992318625E-2</v>
      </c>
      <c r="Q99" s="98">
        <v>0</v>
      </c>
      <c r="R99" s="98">
        <v>5.5065355447498111E-3</v>
      </c>
      <c r="S99" s="98">
        <v>0</v>
      </c>
      <c r="T99" s="98">
        <v>6.5023678993244086E-3</v>
      </c>
      <c r="U99" s="98">
        <v>2.8222879085509091E-3</v>
      </c>
      <c r="V99" s="98">
        <v>0</v>
      </c>
      <c r="W99" s="98">
        <v>0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0.19821358748951529</v>
      </c>
      <c r="M100" s="122">
        <v>4.9718323639051924E-2</v>
      </c>
      <c r="N100" s="122">
        <v>3.2150680652980511E-2</v>
      </c>
      <c r="O100" s="122">
        <v>4.1205091467447367E-3</v>
      </c>
      <c r="P100" s="122">
        <v>3.9716510313411307E-2</v>
      </c>
      <c r="Q100" s="122">
        <v>0</v>
      </c>
      <c r="R100" s="122">
        <v>1.0100387210762202E-2</v>
      </c>
      <c r="S100" s="122">
        <v>0</v>
      </c>
      <c r="T100" s="122">
        <v>1.1942138504475635E-2</v>
      </c>
      <c r="U100" s="122">
        <v>1.0987958634822503E-2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0.11502409894880497</v>
      </c>
      <c r="M102" s="98">
        <v>3.2212513993057072E-2</v>
      </c>
      <c r="N102" s="98">
        <v>2.8343055709401863E-2</v>
      </c>
      <c r="O102" s="98">
        <v>2.9898234478995403E-3</v>
      </c>
      <c r="P102" s="98">
        <v>2.5249002580998981E-2</v>
      </c>
      <c r="Q102" s="98">
        <v>0</v>
      </c>
      <c r="R102" s="98">
        <v>7.231012726318136E-3</v>
      </c>
      <c r="S102" s="98">
        <v>0</v>
      </c>
      <c r="T102" s="98">
        <v>9.1472464765233776E-3</v>
      </c>
      <c r="U102" s="98">
        <v>8.015061338428808E-3</v>
      </c>
      <c r="V102" s="98">
        <v>0</v>
      </c>
      <c r="W102" s="98">
        <v>0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8.3189488540710316E-2</v>
      </c>
      <c r="M103" s="33">
        <v>1.7505809645994852E-2</v>
      </c>
      <c r="N103" s="33">
        <v>3.8076249435786452E-3</v>
      </c>
      <c r="O103" s="33">
        <v>1.1306856988451961E-3</v>
      </c>
      <c r="P103" s="33">
        <v>1.446750773241233E-2</v>
      </c>
      <c r="Q103" s="33">
        <v>0</v>
      </c>
      <c r="R103" s="33">
        <v>2.8693744844440652E-3</v>
      </c>
      <c r="S103" s="33">
        <v>0</v>
      </c>
      <c r="T103" s="33">
        <v>2.794892027952257E-3</v>
      </c>
      <c r="U103" s="33">
        <v>2.9728972963936938E-3</v>
      </c>
      <c r="V103" s="33">
        <v>0</v>
      </c>
      <c r="W103" s="33">
        <v>0</v>
      </c>
      <c r="X103" s="33">
        <v>0</v>
      </c>
      <c r="Y103" s="33">
        <v>0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0.91484194594455848</v>
      </c>
      <c r="D143" s="117">
        <f t="shared" si="49"/>
        <v>0.55915349579363283</v>
      </c>
      <c r="E143" s="117">
        <f t="shared" si="49"/>
        <v>0.76260317499926544</v>
      </c>
      <c r="F143" s="117">
        <f t="shared" si="49"/>
        <v>0.97351245536018005</v>
      </c>
      <c r="G143" s="117">
        <f t="shared" si="49"/>
        <v>0.70267743625735124</v>
      </c>
      <c r="H143" s="117">
        <f t="shared" si="49"/>
        <v>0.86076938252453583</v>
      </c>
      <c r="I143" s="117">
        <f t="shared" si="49"/>
        <v>1.2173364963726774</v>
      </c>
      <c r="J143" s="117">
        <f t="shared" si="49"/>
        <v>1.3886612998522545</v>
      </c>
      <c r="K143" s="117">
        <f t="shared" si="49"/>
        <v>1.4846365418417509</v>
      </c>
      <c r="L143" s="117">
        <f t="shared" si="49"/>
        <v>0.7061259553638064</v>
      </c>
      <c r="M143" s="117">
        <f t="shared" si="49"/>
        <v>0.85450862142061201</v>
      </c>
      <c r="N143" s="117">
        <f t="shared" si="49"/>
        <v>1.4180378082473273</v>
      </c>
      <c r="O143" s="117">
        <f t="shared" si="49"/>
        <v>1.3748705858410892</v>
      </c>
      <c r="P143" s="117">
        <f t="shared" si="49"/>
        <v>1.7827012250236902</v>
      </c>
      <c r="Q143" s="117">
        <f t="shared" si="49"/>
        <v>3.2589035241946189</v>
      </c>
      <c r="R143" s="117">
        <f t="shared" ref="R143:V143" si="50">R144+R146+R148+R157</f>
        <v>1.9749390211532292</v>
      </c>
      <c r="S143" s="117">
        <f t="shared" si="50"/>
        <v>2.7805436259456977</v>
      </c>
      <c r="T143" s="117">
        <f t="shared" si="50"/>
        <v>3.3605132981321821</v>
      </c>
      <c r="U143" s="117">
        <f t="shared" si="50"/>
        <v>5.231290703986085</v>
      </c>
      <c r="V143" s="117">
        <f t="shared" si="50"/>
        <v>6.1869509152048225</v>
      </c>
      <c r="W143" s="117">
        <f t="shared" ref="W143:Y143" si="51">W144+W146+W148+W157</f>
        <v>2.3062939281094033</v>
      </c>
      <c r="X143" s="117">
        <f t="shared" si="51"/>
        <v>2.9295387948606306</v>
      </c>
      <c r="Y143" s="117">
        <f t="shared" si="51"/>
        <v>2.7979124720112742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3.4546727457474065E-2</v>
      </c>
      <c r="D144" s="122">
        <f t="shared" si="52"/>
        <v>5.396797993098245E-2</v>
      </c>
      <c r="E144" s="122">
        <f t="shared" si="52"/>
        <v>0.12647315837197742</v>
      </c>
      <c r="F144" s="122">
        <f t="shared" si="52"/>
        <v>0.11740723112402393</v>
      </c>
      <c r="G144" s="122">
        <f t="shared" si="52"/>
        <v>0.10787478707431131</v>
      </c>
      <c r="H144" s="122">
        <f t="shared" si="52"/>
        <v>0.13604634953823075</v>
      </c>
      <c r="I144" s="122">
        <f t="shared" si="52"/>
        <v>0.14199658798695008</v>
      </c>
      <c r="J144" s="122">
        <f t="shared" si="52"/>
        <v>0.14374515321422382</v>
      </c>
      <c r="K144" s="122">
        <f t="shared" si="52"/>
        <v>0.11610307009408223</v>
      </c>
      <c r="L144" s="122">
        <f t="shared" si="52"/>
        <v>6.7075849283487976E-2</v>
      </c>
      <c r="M144" s="122">
        <f t="shared" si="52"/>
        <v>9.5666190547692834E-2</v>
      </c>
      <c r="N144" s="122">
        <f t="shared" si="52"/>
        <v>0.12985133561112114</v>
      </c>
      <c r="O144" s="122">
        <f t="shared" si="52"/>
        <v>0.16465312979505739</v>
      </c>
      <c r="P144" s="122">
        <f t="shared" si="52"/>
        <v>0.30623213809884314</v>
      </c>
      <c r="Q144" s="122">
        <f t="shared" si="52"/>
        <v>0.5232275652742886</v>
      </c>
      <c r="R144" s="122">
        <f t="shared" si="52"/>
        <v>0.29410669734523787</v>
      </c>
      <c r="S144" s="122">
        <f t="shared" si="52"/>
        <v>0.34244064624341292</v>
      </c>
      <c r="T144" s="122">
        <f t="shared" si="52"/>
        <v>0.51029794081102586</v>
      </c>
      <c r="U144" s="122">
        <f t="shared" si="52"/>
        <v>0.81204323402881673</v>
      </c>
      <c r="V144" s="122">
        <f t="shared" si="52"/>
        <v>0.83615840555045695</v>
      </c>
      <c r="W144" s="122">
        <f t="shared" si="52"/>
        <v>0.2623616491945468</v>
      </c>
      <c r="X144" s="122">
        <f t="shared" si="52"/>
        <v>0.43852136332234959</v>
      </c>
      <c r="Y144" s="122">
        <f t="shared" si="52"/>
        <v>0.71428066303242888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3.4546727457474065E-2</v>
      </c>
      <c r="D145" s="98">
        <v>5.396797993098245E-2</v>
      </c>
      <c r="E145" s="98">
        <v>0.12647315837197742</v>
      </c>
      <c r="F145" s="98">
        <v>0.11740723112402393</v>
      </c>
      <c r="G145" s="98">
        <v>0.10787478707431131</v>
      </c>
      <c r="H145" s="98">
        <v>0.13604634953823075</v>
      </c>
      <c r="I145" s="98">
        <v>0.14199658798695008</v>
      </c>
      <c r="J145" s="98">
        <v>0.14374515321422382</v>
      </c>
      <c r="K145" s="98">
        <v>0.11610307009408223</v>
      </c>
      <c r="L145" s="98">
        <v>6.7075849283487976E-2</v>
      </c>
      <c r="M145" s="98">
        <v>9.5666190547692834E-2</v>
      </c>
      <c r="N145" s="98">
        <v>0.12985133561112114</v>
      </c>
      <c r="O145" s="98">
        <v>0.16465312979505739</v>
      </c>
      <c r="P145" s="98">
        <v>0.30623213809884314</v>
      </c>
      <c r="Q145" s="98">
        <v>0.5232275652742886</v>
      </c>
      <c r="R145" s="98">
        <v>0.29410669734523787</v>
      </c>
      <c r="S145" s="98">
        <v>0.34244064624341292</v>
      </c>
      <c r="T145" s="98">
        <v>0.51029794081102586</v>
      </c>
      <c r="U145" s="98">
        <v>0.81204323402881673</v>
      </c>
      <c r="V145" s="98">
        <v>0.83615840555045695</v>
      </c>
      <c r="W145" s="98">
        <v>0.2623616491945468</v>
      </c>
      <c r="X145" s="98">
        <v>0.43852136332234959</v>
      </c>
      <c r="Y145" s="98">
        <v>0.71428066303242888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0.67725305064683927</v>
      </c>
      <c r="D146" s="122">
        <f t="shared" si="53"/>
        <v>0.24312134017460346</v>
      </c>
      <c r="E146" s="122">
        <f t="shared" si="53"/>
        <v>0.23975396212202008</v>
      </c>
      <c r="F146" s="122">
        <f t="shared" si="53"/>
        <v>0.39669246475284436</v>
      </c>
      <c r="G146" s="122">
        <f t="shared" si="53"/>
        <v>0.12972659849928708</v>
      </c>
      <c r="H146" s="122">
        <f t="shared" si="53"/>
        <v>0.22524182885683297</v>
      </c>
      <c r="I146" s="122">
        <f t="shared" si="53"/>
        <v>0.60191607041719986</v>
      </c>
      <c r="J146" s="122">
        <f t="shared" si="53"/>
        <v>0.69384495036157279</v>
      </c>
      <c r="K146" s="122">
        <f t="shared" si="53"/>
        <v>0.94164593127833518</v>
      </c>
      <c r="L146" s="122">
        <f t="shared" si="53"/>
        <v>0.43717167486519642</v>
      </c>
      <c r="M146" s="122">
        <f t="shared" si="53"/>
        <v>0.46056945494271145</v>
      </c>
      <c r="N146" s="122">
        <f t="shared" si="53"/>
        <v>0.98680508270096856</v>
      </c>
      <c r="O146" s="122">
        <f t="shared" si="53"/>
        <v>0.77398124713993555</v>
      </c>
      <c r="P146" s="122">
        <f t="shared" si="53"/>
        <v>0.65218962332758523</v>
      </c>
      <c r="Q146" s="122">
        <f t="shared" si="53"/>
        <v>1.6044126411446546</v>
      </c>
      <c r="R146" s="122">
        <f t="shared" si="53"/>
        <v>0.90274009968567714</v>
      </c>
      <c r="S146" s="122">
        <f t="shared" si="53"/>
        <v>1.7951874306744076</v>
      </c>
      <c r="T146" s="122">
        <f t="shared" si="53"/>
        <v>1.7498798791769139</v>
      </c>
      <c r="U146" s="122">
        <f t="shared" si="53"/>
        <v>2.9040002311601065</v>
      </c>
      <c r="V146" s="122">
        <f t="shared" si="53"/>
        <v>3.8787588517261309</v>
      </c>
      <c r="W146" s="122">
        <f t="shared" si="53"/>
        <v>1.6901002007375365</v>
      </c>
      <c r="X146" s="122">
        <f t="shared" si="53"/>
        <v>1.8869850234714676</v>
      </c>
      <c r="Y146" s="122">
        <f t="shared" si="53"/>
        <v>1.1949285920775123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0.67725305064683927</v>
      </c>
      <c r="D147" s="98">
        <v>0.24312134017460346</v>
      </c>
      <c r="E147" s="98">
        <v>0.23975396212202008</v>
      </c>
      <c r="F147" s="98">
        <v>0.39669246475284436</v>
      </c>
      <c r="G147" s="98">
        <v>0.12972659849928708</v>
      </c>
      <c r="H147" s="98">
        <v>0.22524182885683297</v>
      </c>
      <c r="I147" s="98">
        <v>0.60191607041719986</v>
      </c>
      <c r="J147" s="98">
        <v>0.69384495036157279</v>
      </c>
      <c r="K147" s="98">
        <v>0.94164593127833518</v>
      </c>
      <c r="L147" s="98">
        <v>0.43717167486519642</v>
      </c>
      <c r="M147" s="98">
        <v>0.46056945494271145</v>
      </c>
      <c r="N147" s="98">
        <v>0.98680508270096856</v>
      </c>
      <c r="O147" s="98">
        <v>0.77398124713993555</v>
      </c>
      <c r="P147" s="98">
        <v>0.65218962332758523</v>
      </c>
      <c r="Q147" s="98">
        <v>1.6044126411446546</v>
      </c>
      <c r="R147" s="98">
        <v>0.90274009968567714</v>
      </c>
      <c r="S147" s="98">
        <v>1.7951874306744076</v>
      </c>
      <c r="T147" s="98">
        <v>1.7498798791769139</v>
      </c>
      <c r="U147" s="98">
        <v>2.9040002311601065</v>
      </c>
      <c r="V147" s="98">
        <v>3.8787588517261309</v>
      </c>
      <c r="W147" s="98">
        <v>1.6901002007375365</v>
      </c>
      <c r="X147" s="98">
        <v>1.8869850234714676</v>
      </c>
      <c r="Y147" s="98">
        <v>1.1949285920775123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0.10271088593469187</v>
      </c>
      <c r="D148" s="122">
        <v>0.14403022867972121</v>
      </c>
      <c r="E148" s="122">
        <v>0.21951764638044344</v>
      </c>
      <c r="F148" s="122">
        <v>0.26411234376774589</v>
      </c>
      <c r="G148" s="122">
        <v>0.27364500344009979</v>
      </c>
      <c r="H148" s="122">
        <v>0.31186320979329391</v>
      </c>
      <c r="I148" s="122">
        <v>0.30223305717715976</v>
      </c>
      <c r="J148" s="122">
        <v>0.33416682286795252</v>
      </c>
      <c r="K148" s="122">
        <v>0.21586409011110444</v>
      </c>
      <c r="L148" s="122">
        <v>0.11369224786791808</v>
      </c>
      <c r="M148" s="122">
        <v>0.17248744096060997</v>
      </c>
      <c r="N148" s="122">
        <v>0.17207108740402338</v>
      </c>
      <c r="O148" s="122">
        <v>0.24600009536873652</v>
      </c>
      <c r="P148" s="122">
        <v>0.47677160908850191</v>
      </c>
      <c r="Q148" s="122">
        <v>0.64818859589474365</v>
      </c>
      <c r="R148" s="122">
        <v>0.43494435992364433</v>
      </c>
      <c r="S148" s="122">
        <v>0.39718234730399865</v>
      </c>
      <c r="T148" s="122">
        <v>0.72537320357087354</v>
      </c>
      <c r="U148" s="122">
        <v>1.0219149961488376</v>
      </c>
      <c r="V148" s="122">
        <v>0.99218166226729854</v>
      </c>
      <c r="W148" s="122">
        <v>0.23237543302592489</v>
      </c>
      <c r="X148" s="122">
        <v>0.42361732694036358</v>
      </c>
      <c r="Y148" s="122">
        <v>0.60758380103500276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0.10271088593469187</v>
      </c>
      <c r="D153" s="101">
        <v>0.11612830958634905</v>
      </c>
      <c r="E153" s="101">
        <v>0.20542572344201537</v>
      </c>
      <c r="F153" s="101">
        <v>0.25804399138616452</v>
      </c>
      <c r="G153" s="101">
        <v>0.25419871770555919</v>
      </c>
      <c r="H153" s="101">
        <v>0.29128953186319462</v>
      </c>
      <c r="I153" s="101">
        <v>0.25739564041826579</v>
      </c>
      <c r="J153" s="101">
        <v>0.28329297250714991</v>
      </c>
      <c r="K153" s="101">
        <v>5.7223744490187113E-2</v>
      </c>
      <c r="L153" s="101">
        <v>3.9681935442086704E-3</v>
      </c>
      <c r="M153" s="101">
        <v>0.10894224275802183</v>
      </c>
      <c r="N153" s="101">
        <v>0.10657016561158275</v>
      </c>
      <c r="O153" s="101">
        <v>0.20566444340961815</v>
      </c>
      <c r="P153" s="101">
        <v>0.31090816411826044</v>
      </c>
      <c r="Q153" s="101">
        <v>0.4405412623693703</v>
      </c>
      <c r="R153" s="101">
        <v>0.22732631695427591</v>
      </c>
      <c r="S153" s="101">
        <v>0.207212988265708</v>
      </c>
      <c r="T153" s="101">
        <v>0.45562415577173609</v>
      </c>
      <c r="U153" s="101">
        <v>0.85819467741862399</v>
      </c>
      <c r="V153" s="101">
        <v>0.81572710032830453</v>
      </c>
      <c r="W153" s="101">
        <v>0.22858620838825569</v>
      </c>
      <c r="X153" s="101">
        <v>0.27147574023329962</v>
      </c>
      <c r="Y153" s="101">
        <v>0.49890839195128733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2.7901919093372161E-2</v>
      </c>
      <c r="E154" s="104">
        <v>1.4091922938428075E-2</v>
      </c>
      <c r="F154" s="104">
        <v>6.0683523815813932E-3</v>
      </c>
      <c r="G154" s="104">
        <v>1.9446285734540623E-2</v>
      </c>
      <c r="H154" s="104">
        <v>2.0573677930099267E-2</v>
      </c>
      <c r="I154" s="104">
        <v>4.4837416758893966E-2</v>
      </c>
      <c r="J154" s="104">
        <v>5.0873850360802636E-2</v>
      </c>
      <c r="K154" s="104">
        <v>0.15864034562091733</v>
      </c>
      <c r="L154" s="104">
        <v>0.10972405432370941</v>
      </c>
      <c r="M154" s="104">
        <v>6.3545198202588138E-2</v>
      </c>
      <c r="N154" s="104">
        <v>6.5500921792440644E-2</v>
      </c>
      <c r="O154" s="104">
        <v>4.0335651959118382E-2</v>
      </c>
      <c r="P154" s="104">
        <v>0.16586344497024144</v>
      </c>
      <c r="Q154" s="104">
        <v>0.20764733352537335</v>
      </c>
      <c r="R154" s="104">
        <v>0.20761804296936845</v>
      </c>
      <c r="S154" s="104">
        <v>0.18996935903829065</v>
      </c>
      <c r="T154" s="104">
        <v>0.26974904779913739</v>
      </c>
      <c r="U154" s="104">
        <v>0.16372031873021359</v>
      </c>
      <c r="V154" s="104">
        <v>0.17645456193899403</v>
      </c>
      <c r="W154" s="104">
        <v>3.7892246376691969E-3</v>
      </c>
      <c r="X154" s="104">
        <v>0.15214158670706396</v>
      </c>
      <c r="Y154" s="104">
        <v>0.10867540908371548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4.8826026383002779E-3</v>
      </c>
      <c r="E155" s="98">
        <v>2.4517686762835209E-3</v>
      </c>
      <c r="F155" s="98">
        <v>1.0488437128502862E-3</v>
      </c>
      <c r="G155" s="98">
        <v>3.3509601965532845E-3</v>
      </c>
      <c r="H155" s="98">
        <v>3.5255426540808927E-3</v>
      </c>
      <c r="I155" s="98">
        <v>7.6124621019479253E-3</v>
      </c>
      <c r="J155" s="98">
        <v>8.6588673300967041E-3</v>
      </c>
      <c r="K155" s="98">
        <v>7.0875879904776215E-2</v>
      </c>
      <c r="L155" s="98">
        <v>1.0931125826031889E-2</v>
      </c>
      <c r="M155" s="98">
        <v>1.0820863679882532E-2</v>
      </c>
      <c r="N155" s="98">
        <v>5.4221930732924594E-3</v>
      </c>
      <c r="O155" s="98">
        <v>5.1058080384333354E-3</v>
      </c>
      <c r="P155" s="98">
        <v>1.6257678195082219E-2</v>
      </c>
      <c r="Q155" s="98">
        <v>2.4132595816503562E-2</v>
      </c>
      <c r="R155" s="98">
        <v>2.0075687032482466E-2</v>
      </c>
      <c r="S155" s="98">
        <v>2.4218878403175454E-2</v>
      </c>
      <c r="T155" s="98">
        <v>6.6566809625402526E-2</v>
      </c>
      <c r="U155" s="98">
        <v>3.5729562077429881E-2</v>
      </c>
      <c r="V155" s="98">
        <v>2.5511744857117304E-2</v>
      </c>
      <c r="W155" s="98">
        <v>6.5069596635316293E-4</v>
      </c>
      <c r="X155" s="98">
        <v>5.8699526930459503E-2</v>
      </c>
      <c r="Y155" s="98">
        <v>3.7921658043134229E-2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2.3019316455071884E-2</v>
      </c>
      <c r="E156" s="98">
        <v>1.1640154262144554E-2</v>
      </c>
      <c r="F156" s="98">
        <v>5.0195086687311067E-3</v>
      </c>
      <c r="G156" s="98">
        <v>1.6095325537987339E-2</v>
      </c>
      <c r="H156" s="98">
        <v>1.7048135276018374E-2</v>
      </c>
      <c r="I156" s="98">
        <v>3.7224954656946044E-2</v>
      </c>
      <c r="J156" s="98">
        <v>4.2214983030705935E-2</v>
      </c>
      <c r="K156" s="98">
        <v>8.7764465716141132E-2</v>
      </c>
      <c r="L156" s="98">
        <v>9.8792928497677512E-2</v>
      </c>
      <c r="M156" s="98">
        <v>5.2724334522705606E-2</v>
      </c>
      <c r="N156" s="98">
        <v>6.0078728719148183E-2</v>
      </c>
      <c r="O156" s="98">
        <v>3.5229843920685046E-2</v>
      </c>
      <c r="P156" s="98">
        <v>0.14960576677515922</v>
      </c>
      <c r="Q156" s="98">
        <v>0.18351473770886978</v>
      </c>
      <c r="R156" s="98">
        <v>0.18754235593688598</v>
      </c>
      <c r="S156" s="98">
        <v>0.16575048063511519</v>
      </c>
      <c r="T156" s="98">
        <v>0.20318223817373485</v>
      </c>
      <c r="U156" s="98">
        <v>0.1279907566527837</v>
      </c>
      <c r="V156" s="98">
        <v>0.15094281708187673</v>
      </c>
      <c r="W156" s="98">
        <v>3.1385286713160338E-3</v>
      </c>
      <c r="X156" s="98">
        <v>9.3442059776604455E-2</v>
      </c>
      <c r="Y156" s="98">
        <v>7.075375104058125E-2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0.10033128190555315</v>
      </c>
      <c r="D157" s="122">
        <v>0.11803394700832576</v>
      </c>
      <c r="E157" s="122">
        <v>0.17685840812482451</v>
      </c>
      <c r="F157" s="122">
        <v>0.19530041571556589</v>
      </c>
      <c r="G157" s="122">
        <v>0.19143104724365304</v>
      </c>
      <c r="H157" s="122">
        <v>0.18761799433617823</v>
      </c>
      <c r="I157" s="122">
        <v>0.1711907807913676</v>
      </c>
      <c r="J157" s="122">
        <v>0.21690437340850555</v>
      </c>
      <c r="K157" s="122">
        <v>0.21102345035822911</v>
      </c>
      <c r="L157" s="122">
        <v>8.8186183347203961E-2</v>
      </c>
      <c r="M157" s="122">
        <v>0.1257855349695978</v>
      </c>
      <c r="N157" s="122">
        <v>0.12931030253121401</v>
      </c>
      <c r="O157" s="122">
        <v>0.19023611353735975</v>
      </c>
      <c r="P157" s="122">
        <v>0.34750785450875987</v>
      </c>
      <c r="Q157" s="122">
        <v>0.48307472188093226</v>
      </c>
      <c r="R157" s="122">
        <v>0.34314786419866988</v>
      </c>
      <c r="S157" s="122">
        <v>0.24573320172387855</v>
      </c>
      <c r="T157" s="122">
        <v>0.3749622745733685</v>
      </c>
      <c r="U157" s="122">
        <v>0.49333224264832426</v>
      </c>
      <c r="V157" s="122">
        <v>0.47985199566093689</v>
      </c>
      <c r="W157" s="122">
        <v>0.12145664515139512</v>
      </c>
      <c r="X157" s="122">
        <v>0.18041508112644961</v>
      </c>
      <c r="Y157" s="122">
        <v>0.28111941586633016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8.5134585518730779E-2</v>
      </c>
      <c r="D158" s="98">
        <v>7.2576341034339797E-2</v>
      </c>
      <c r="E158" s="98">
        <v>0.10944111621530979</v>
      </c>
      <c r="F158" s="98">
        <v>0.14701878923400186</v>
      </c>
      <c r="G158" s="98">
        <v>0.15328887098485067</v>
      </c>
      <c r="H158" s="98">
        <v>0.15669857750449775</v>
      </c>
      <c r="I158" s="98">
        <v>0.16005035757083633</v>
      </c>
      <c r="J158" s="98">
        <v>0.19765302432406862</v>
      </c>
      <c r="K158" s="98">
        <v>0.17067962695587216</v>
      </c>
      <c r="L158" s="98">
        <v>5.1192627602330565E-2</v>
      </c>
      <c r="M158" s="98">
        <v>8.1449515350703619E-2</v>
      </c>
      <c r="N158" s="98">
        <v>0.11396996742198851</v>
      </c>
      <c r="O158" s="98">
        <v>0.13677083263482262</v>
      </c>
      <c r="P158" s="98">
        <v>0.22103058307801932</v>
      </c>
      <c r="Q158" s="98">
        <v>0.34396408294120295</v>
      </c>
      <c r="R158" s="98">
        <v>0.24595700025121833</v>
      </c>
      <c r="S158" s="98">
        <v>0.22841620677657648</v>
      </c>
      <c r="T158" s="98">
        <v>0.28757822851192372</v>
      </c>
      <c r="U158" s="98">
        <v>0.35973481183653999</v>
      </c>
      <c r="V158" s="98">
        <v>0.30871536079282746</v>
      </c>
      <c r="W158" s="98">
        <v>8.1833058316858623E-2</v>
      </c>
      <c r="X158" s="98">
        <v>0.10096014957862259</v>
      </c>
      <c r="Y158" s="98">
        <v>0.1510301002167605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1.5196696386822382E-2</v>
      </c>
      <c r="D159" s="33">
        <v>4.5457605973985953E-2</v>
      </c>
      <c r="E159" s="33">
        <v>6.7417291909514732E-2</v>
      </c>
      <c r="F159" s="33">
        <v>4.8281626481564026E-2</v>
      </c>
      <c r="G159" s="33">
        <v>3.8142176258802368E-2</v>
      </c>
      <c r="H159" s="33">
        <v>3.0919416831680473E-2</v>
      </c>
      <c r="I159" s="33">
        <v>1.1140423220531258E-2</v>
      </c>
      <c r="J159" s="33">
        <v>1.9251349084436934E-2</v>
      </c>
      <c r="K159" s="33">
        <v>4.0343823402356947E-2</v>
      </c>
      <c r="L159" s="33">
        <v>3.6993555744873403E-2</v>
      </c>
      <c r="M159" s="33">
        <v>4.4336019618894183E-2</v>
      </c>
      <c r="N159" s="33">
        <v>1.5340335109225507E-2</v>
      </c>
      <c r="O159" s="33">
        <v>5.3465280902537132E-2</v>
      </c>
      <c r="P159" s="33">
        <v>0.12647727143074056</v>
      </c>
      <c r="Q159" s="33">
        <v>0.13911063893972933</v>
      </c>
      <c r="R159" s="33">
        <v>9.719086394745155E-2</v>
      </c>
      <c r="S159" s="33">
        <v>1.7316994947302079E-2</v>
      </c>
      <c r="T159" s="33">
        <v>8.7384046061444787E-2</v>
      </c>
      <c r="U159" s="33">
        <v>0.13359743081178427</v>
      </c>
      <c r="V159" s="33">
        <v>0.17113663486810943</v>
      </c>
      <c r="W159" s="33">
        <v>3.9623586834536505E-2</v>
      </c>
      <c r="X159" s="33">
        <v>7.9454931547826999E-2</v>
      </c>
      <c r="Y159" s="33">
        <v>0.13008931564956963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0.16183580573245127</v>
      </c>
      <c r="D161" s="117">
        <f t="shared" si="54"/>
        <v>9.368187411793906E-2</v>
      </c>
      <c r="E161" s="117">
        <f t="shared" si="54"/>
        <v>8.5589334880932608E-2</v>
      </c>
      <c r="F161" s="117">
        <f t="shared" si="54"/>
        <v>0.16106651364019234</v>
      </c>
      <c r="G161" s="117">
        <f t="shared" si="54"/>
        <v>0.13795034134528006</v>
      </c>
      <c r="H161" s="117">
        <f t="shared" si="54"/>
        <v>0.18256816812671184</v>
      </c>
      <c r="I161" s="117">
        <f t="shared" si="54"/>
        <v>0.14625839495861392</v>
      </c>
      <c r="J161" s="117">
        <f t="shared" si="54"/>
        <v>0.16596745314876976</v>
      </c>
      <c r="K161" s="117">
        <f t="shared" si="54"/>
        <v>5.5596163916402184E-3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1.3312317319240626E-2</v>
      </c>
      <c r="P161" s="117">
        <f t="shared" si="54"/>
        <v>0</v>
      </c>
      <c r="Q161" s="117">
        <f t="shared" si="54"/>
        <v>0.46646664005192873</v>
      </c>
      <c r="R161" s="117">
        <f t="shared" ref="R161:V161" si="55">R162+R164+R166+R175</f>
        <v>0.70445441502151707</v>
      </c>
      <c r="S161" s="117">
        <f t="shared" si="55"/>
        <v>1.4867591796776625</v>
      </c>
      <c r="T161" s="117">
        <f t="shared" si="55"/>
        <v>0.9910800935074513</v>
      </c>
      <c r="U161" s="117">
        <f t="shared" si="55"/>
        <v>0.75410585425494903</v>
      </c>
      <c r="V161" s="117">
        <f t="shared" si="55"/>
        <v>1.4419602060958561</v>
      </c>
      <c r="W161" s="117">
        <f t="shared" ref="W161:Y161" si="56">W162+W164+W166+W175</f>
        <v>2.0690101265700886</v>
      </c>
      <c r="X161" s="117">
        <f t="shared" si="56"/>
        <v>0.72623209402473665</v>
      </c>
      <c r="Y161" s="117">
        <f t="shared" si="56"/>
        <v>1.9705092049792865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6.1113555524456862E-3</v>
      </c>
      <c r="D162" s="122">
        <f t="shared" si="57"/>
        <v>1.1220656626327189E-2</v>
      </c>
      <c r="E162" s="122">
        <f t="shared" si="57"/>
        <v>1.4848758825599826E-2</v>
      </c>
      <c r="F162" s="122">
        <f t="shared" si="57"/>
        <v>2.4710813342438024E-2</v>
      </c>
      <c r="G162" s="122">
        <f t="shared" si="57"/>
        <v>2.3453060568242933E-2</v>
      </c>
      <c r="H162" s="122">
        <f t="shared" si="57"/>
        <v>3.3982700434625472E-2</v>
      </c>
      <c r="I162" s="122">
        <f t="shared" si="57"/>
        <v>2.1718159631961716E-2</v>
      </c>
      <c r="J162" s="122">
        <f t="shared" si="57"/>
        <v>2.4836824936206255E-2</v>
      </c>
      <c r="K162" s="122">
        <f t="shared" si="57"/>
        <v>5.9951461707795568E-4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2.1129507193036385E-3</v>
      </c>
      <c r="P162" s="122">
        <f t="shared" si="57"/>
        <v>0</v>
      </c>
      <c r="Q162" s="122">
        <f t="shared" si="57"/>
        <v>7.717594485798672E-2</v>
      </c>
      <c r="R162" s="122">
        <f t="shared" si="57"/>
        <v>0.10438243017213485</v>
      </c>
      <c r="S162" s="122">
        <f t="shared" si="57"/>
        <v>0.31618465593112915</v>
      </c>
      <c r="T162" s="122">
        <f t="shared" si="57"/>
        <v>0.22523112670725709</v>
      </c>
      <c r="U162" s="122">
        <f t="shared" si="57"/>
        <v>0.14012315764899833</v>
      </c>
      <c r="V162" s="122">
        <f t="shared" si="57"/>
        <v>0.28426154136389614</v>
      </c>
      <c r="W162" s="122">
        <f t="shared" si="57"/>
        <v>0.23838345865973051</v>
      </c>
      <c r="X162" s="122">
        <f t="shared" si="57"/>
        <v>0.16686624558869803</v>
      </c>
      <c r="Y162" s="122">
        <f t="shared" si="57"/>
        <v>0.66800660531638234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6.1113555524456862E-3</v>
      </c>
      <c r="D163" s="33">
        <v>1.1220656626327189E-2</v>
      </c>
      <c r="E163" s="33">
        <v>1.4848758825599826E-2</v>
      </c>
      <c r="F163" s="33">
        <v>2.4710813342438024E-2</v>
      </c>
      <c r="G163" s="33">
        <v>2.3453060568242933E-2</v>
      </c>
      <c r="H163" s="33">
        <v>3.3982700434625472E-2</v>
      </c>
      <c r="I163" s="33">
        <v>2.1718159631961716E-2</v>
      </c>
      <c r="J163" s="33">
        <v>2.4836824936206255E-2</v>
      </c>
      <c r="K163" s="33">
        <v>5.9951461707795568E-4</v>
      </c>
      <c r="L163" s="33">
        <v>0</v>
      </c>
      <c r="M163" s="33">
        <v>0</v>
      </c>
      <c r="N163" s="33">
        <v>0</v>
      </c>
      <c r="O163" s="33">
        <v>2.1129507193036385E-3</v>
      </c>
      <c r="P163" s="33">
        <v>0</v>
      </c>
      <c r="Q163" s="33">
        <v>7.717594485798672E-2</v>
      </c>
      <c r="R163" s="33">
        <v>0.10438243017213485</v>
      </c>
      <c r="S163" s="33">
        <v>0.31618465593112915</v>
      </c>
      <c r="T163" s="33">
        <v>0.22523112670725709</v>
      </c>
      <c r="U163" s="33">
        <v>0.14012315764899833</v>
      </c>
      <c r="V163" s="33">
        <v>0.28426154136389614</v>
      </c>
      <c r="W163" s="33">
        <v>0.23838345865973051</v>
      </c>
      <c r="X163" s="33">
        <v>0.16686624558869803</v>
      </c>
      <c r="Y163" s="33">
        <v>0.66800660531638234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0.11761698747910625</v>
      </c>
      <c r="D164" s="122">
        <f t="shared" si="58"/>
        <v>2.6072901383627396E-2</v>
      </c>
      <c r="E164" s="122">
        <f t="shared" si="58"/>
        <v>1.686181711627394E-2</v>
      </c>
      <c r="F164" s="122">
        <f t="shared" si="58"/>
        <v>4.2633852083757653E-2</v>
      </c>
      <c r="G164" s="122">
        <f t="shared" si="58"/>
        <v>1.4032236923763949E-2</v>
      </c>
      <c r="H164" s="122">
        <f t="shared" si="58"/>
        <v>2.7605126449594088E-2</v>
      </c>
      <c r="I164" s="122">
        <f t="shared" si="58"/>
        <v>4.9136005748342856E-2</v>
      </c>
      <c r="J164" s="122">
        <f t="shared" si="58"/>
        <v>5.5306481550560137E-2</v>
      </c>
      <c r="K164" s="122">
        <f t="shared" si="58"/>
        <v>2.7092155852644255E-3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5.3562716065047433E-3</v>
      </c>
      <c r="P164" s="122">
        <f t="shared" si="58"/>
        <v>0</v>
      </c>
      <c r="Q164" s="122">
        <f t="shared" si="58"/>
        <v>0.16398330346940462</v>
      </c>
      <c r="R164" s="122">
        <f t="shared" si="58"/>
        <v>0.22190259433614409</v>
      </c>
      <c r="S164" s="122">
        <f t="shared" si="58"/>
        <v>0.69447200225836758</v>
      </c>
      <c r="T164" s="122">
        <f t="shared" si="58"/>
        <v>0.3462303493102511</v>
      </c>
      <c r="U164" s="122">
        <f t="shared" si="58"/>
        <v>0.30568423485895857</v>
      </c>
      <c r="V164" s="122">
        <f t="shared" si="58"/>
        <v>0.66663793246331304</v>
      </c>
      <c r="W164" s="122">
        <f t="shared" si="58"/>
        <v>1.5108561122448962</v>
      </c>
      <c r="X164" s="122">
        <f t="shared" si="58"/>
        <v>0.353653814866844</v>
      </c>
      <c r="Y164" s="122">
        <f t="shared" si="58"/>
        <v>0.54091931047071806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0.11761698747910625</v>
      </c>
      <c r="D165" s="98">
        <v>2.6072901383627396E-2</v>
      </c>
      <c r="E165" s="98">
        <v>1.686181711627394E-2</v>
      </c>
      <c r="F165" s="98">
        <v>4.2633852083757653E-2</v>
      </c>
      <c r="G165" s="98">
        <v>1.4032236923763949E-2</v>
      </c>
      <c r="H165" s="98">
        <v>2.7605126449594088E-2</v>
      </c>
      <c r="I165" s="98">
        <v>4.9136005748342856E-2</v>
      </c>
      <c r="J165" s="98">
        <v>5.5306481550560137E-2</v>
      </c>
      <c r="K165" s="98">
        <v>2.7092155852644255E-3</v>
      </c>
      <c r="L165" s="98">
        <v>0</v>
      </c>
      <c r="M165" s="98">
        <v>0</v>
      </c>
      <c r="N165" s="98">
        <v>0</v>
      </c>
      <c r="O165" s="98">
        <v>5.3562716065047433E-3</v>
      </c>
      <c r="P165" s="98">
        <v>0</v>
      </c>
      <c r="Q165" s="98">
        <v>0.16398330346940462</v>
      </c>
      <c r="R165" s="98">
        <v>0.22190259433614409</v>
      </c>
      <c r="S165" s="98">
        <v>0.69447200225836758</v>
      </c>
      <c r="T165" s="98">
        <v>0.3462303493102511</v>
      </c>
      <c r="U165" s="98">
        <v>0.30568423485895857</v>
      </c>
      <c r="V165" s="98">
        <v>0.66663793246331304</v>
      </c>
      <c r="W165" s="98">
        <v>1.5108561122448962</v>
      </c>
      <c r="X165" s="98">
        <v>0.353653814866844</v>
      </c>
      <c r="Y165" s="98">
        <v>0.54091931047071806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1.9275211066289034E-2</v>
      </c>
      <c r="D166" s="122">
        <v>3.0991359859900907E-2</v>
      </c>
      <c r="E166" s="122">
        <v>2.9837373188988277E-2</v>
      </c>
      <c r="F166" s="122">
        <v>5.3879855664006389E-2</v>
      </c>
      <c r="G166" s="122">
        <v>5.9112420949365113E-2</v>
      </c>
      <c r="H166" s="122">
        <v>7.5538375382954881E-2</v>
      </c>
      <c r="I166" s="122">
        <v>4.8137591292360712E-2</v>
      </c>
      <c r="J166" s="122">
        <v>5.2041702482630688E-2</v>
      </c>
      <c r="K166" s="122">
        <v>1.1380895058524557E-3</v>
      </c>
      <c r="L166" s="122">
        <v>0</v>
      </c>
      <c r="M166" s="122">
        <v>0</v>
      </c>
      <c r="N166" s="122">
        <v>0</v>
      </c>
      <c r="O166" s="122">
        <v>3.2948922086057622E-3</v>
      </c>
      <c r="P166" s="122">
        <v>0</v>
      </c>
      <c r="Q166" s="122">
        <v>0.12909623184196722</v>
      </c>
      <c r="R166" s="122">
        <v>0.2113925850908519</v>
      </c>
      <c r="S166" s="122">
        <v>0.29413164656974111</v>
      </c>
      <c r="T166" s="122">
        <v>0.27662464562567979</v>
      </c>
      <c r="U166" s="122">
        <v>0.20792366983574695</v>
      </c>
      <c r="V166" s="122">
        <v>0.3309858919804044</v>
      </c>
      <c r="W166" s="122">
        <v>0.2100057913910999</v>
      </c>
      <c r="X166" s="122">
        <v>0.14427052824544223</v>
      </c>
      <c r="Y166" s="122">
        <v>0.52067477222365754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1.9275211066289034E-2</v>
      </c>
      <c r="D171" s="101">
        <v>2.496030371382759E-2</v>
      </c>
      <c r="E171" s="101">
        <v>2.789811773874588E-2</v>
      </c>
      <c r="F171" s="101">
        <v>5.2635065431887132E-2</v>
      </c>
      <c r="G171" s="101">
        <v>5.4951075853907856E-2</v>
      </c>
      <c r="H171" s="101">
        <v>7.0518397968010668E-2</v>
      </c>
      <c r="I171" s="101">
        <v>4.1028235121581123E-2</v>
      </c>
      <c r="J171" s="101">
        <v>4.4147484323195797E-2</v>
      </c>
      <c r="K171" s="101">
        <v>3.2482731025650216E-4</v>
      </c>
      <c r="L171" s="101">
        <v>0</v>
      </c>
      <c r="M171" s="101">
        <v>0</v>
      </c>
      <c r="N171" s="101">
        <v>0</v>
      </c>
      <c r="O171" s="101">
        <v>2.7356457343025611E-3</v>
      </c>
      <c r="P171" s="101">
        <v>0</v>
      </c>
      <c r="Q171" s="101">
        <v>8.7712227367032936E-2</v>
      </c>
      <c r="R171" s="101">
        <v>0.11045434910984109</v>
      </c>
      <c r="S171" s="101">
        <v>0.15348556721881149</v>
      </c>
      <c r="T171" s="101">
        <v>0.17374444131825559</v>
      </c>
      <c r="U171" s="101">
        <v>0.1746200327842316</v>
      </c>
      <c r="V171" s="101">
        <v>0.2721104049233119</v>
      </c>
      <c r="W171" s="101">
        <v>0.20658805936496691</v>
      </c>
      <c r="X171" s="101">
        <v>9.2470348780353942E-2</v>
      </c>
      <c r="Y171" s="101">
        <v>0.42754663196450798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6.0310561460733174E-3</v>
      </c>
      <c r="E172" s="104">
        <v>1.9392554502423954E-3</v>
      </c>
      <c r="F172" s="104">
        <v>1.2447902321192602E-3</v>
      </c>
      <c r="G172" s="104">
        <v>4.1613450954572535E-3</v>
      </c>
      <c r="H172" s="104">
        <v>5.0199774149442197E-3</v>
      </c>
      <c r="I172" s="104">
        <v>7.1093561707795856E-3</v>
      </c>
      <c r="J172" s="104">
        <v>7.8942181594348886E-3</v>
      </c>
      <c r="K172" s="104">
        <v>8.1326219559595364E-4</v>
      </c>
      <c r="L172" s="104">
        <v>0</v>
      </c>
      <c r="M172" s="104">
        <v>0</v>
      </c>
      <c r="N172" s="104">
        <v>0</v>
      </c>
      <c r="O172" s="104">
        <v>5.592464743032011E-4</v>
      </c>
      <c r="P172" s="104">
        <v>0</v>
      </c>
      <c r="Q172" s="104">
        <v>4.1384004474934295E-2</v>
      </c>
      <c r="R172" s="104">
        <v>0.1009382359810108</v>
      </c>
      <c r="S172" s="104">
        <v>0.1406460793509296</v>
      </c>
      <c r="T172" s="104">
        <v>0.10288020430742423</v>
      </c>
      <c r="U172" s="104">
        <v>3.3303637051515338E-2</v>
      </c>
      <c r="V172" s="104">
        <v>5.8875487057092508E-2</v>
      </c>
      <c r="W172" s="104">
        <v>3.4177320261330009E-3</v>
      </c>
      <c r="X172" s="104">
        <v>5.1800179465088282E-2</v>
      </c>
      <c r="Y172" s="104">
        <v>9.3128140259149603E-2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1.0553844182549295E-3</v>
      </c>
      <c r="E173" s="98">
        <v>3.373993591215855E-4</v>
      </c>
      <c r="F173" s="98">
        <v>2.1514742827698178E-4</v>
      </c>
      <c r="G173" s="98">
        <v>7.1707790214308982E-4</v>
      </c>
      <c r="H173" s="98">
        <v>8.6023240759573781E-4</v>
      </c>
      <c r="I173" s="98">
        <v>1.207021017966518E-3</v>
      </c>
      <c r="J173" s="98">
        <v>1.3436173443253502E-3</v>
      </c>
      <c r="K173" s="98">
        <v>3.6334183136419796E-4</v>
      </c>
      <c r="L173" s="98">
        <v>0</v>
      </c>
      <c r="M173" s="98">
        <v>0</v>
      </c>
      <c r="N173" s="98">
        <v>0</v>
      </c>
      <c r="O173" s="98">
        <v>7.0791099319699634E-5</v>
      </c>
      <c r="P173" s="98">
        <v>0</v>
      </c>
      <c r="Q173" s="98">
        <v>4.8096136671070145E-3</v>
      </c>
      <c r="R173" s="98">
        <v>9.7602520772465118E-3</v>
      </c>
      <c r="S173" s="98">
        <v>1.7930735308723925E-2</v>
      </c>
      <c r="T173" s="98">
        <v>2.5388067280424052E-2</v>
      </c>
      <c r="U173" s="98">
        <v>7.268031095133202E-3</v>
      </c>
      <c r="V173" s="98">
        <v>8.5121993312836583E-3</v>
      </c>
      <c r="W173" s="98">
        <v>5.8690224416167649E-4</v>
      </c>
      <c r="X173" s="98">
        <v>1.9985633746334573E-2</v>
      </c>
      <c r="Y173" s="98">
        <v>3.2496528137106448E-2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4.9756717278183881E-3</v>
      </c>
      <c r="E174" s="33">
        <v>1.6018560911208099E-3</v>
      </c>
      <c r="F174" s="33">
        <v>1.0296428038422784E-3</v>
      </c>
      <c r="G174" s="33">
        <v>3.4442671933141633E-3</v>
      </c>
      <c r="H174" s="33">
        <v>4.1597450073484823E-3</v>
      </c>
      <c r="I174" s="33">
        <v>5.9023351528130676E-3</v>
      </c>
      <c r="J174" s="33">
        <v>6.5506008151095391E-3</v>
      </c>
      <c r="K174" s="33">
        <v>4.4992036423175568E-4</v>
      </c>
      <c r="L174" s="33">
        <v>0</v>
      </c>
      <c r="M174" s="33">
        <v>0</v>
      </c>
      <c r="N174" s="33">
        <v>0</v>
      </c>
      <c r="O174" s="33">
        <v>4.8845537498350144E-4</v>
      </c>
      <c r="P174" s="33">
        <v>0</v>
      </c>
      <c r="Q174" s="33">
        <v>3.6574390807827283E-2</v>
      </c>
      <c r="R174" s="33">
        <v>9.117798390376429E-2</v>
      </c>
      <c r="S174" s="33">
        <v>0.12271534404220566</v>
      </c>
      <c r="T174" s="33">
        <v>7.7492137027000169E-2</v>
      </c>
      <c r="U174" s="33">
        <v>2.6035605956382137E-2</v>
      </c>
      <c r="V174" s="33">
        <v>5.036328772580885E-2</v>
      </c>
      <c r="W174" s="33">
        <v>2.8308297819713245E-3</v>
      </c>
      <c r="X174" s="33">
        <v>3.1814545718753709E-2</v>
      </c>
      <c r="Y174" s="33">
        <v>6.0631612122043155E-2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1.8832251634610313E-2</v>
      </c>
      <c r="D175" s="122">
        <v>2.5396956248083562E-2</v>
      </c>
      <c r="E175" s="122">
        <v>2.4041385750070567E-2</v>
      </c>
      <c r="F175" s="122">
        <v>3.9841992549990261E-2</v>
      </c>
      <c r="G175" s="122">
        <v>4.1352622903908051E-2</v>
      </c>
      <c r="H175" s="122">
        <v>4.5441965859537414E-2</v>
      </c>
      <c r="I175" s="122">
        <v>2.7266638285948649E-2</v>
      </c>
      <c r="J175" s="122">
        <v>3.3782444179372692E-2</v>
      </c>
      <c r="K175" s="122">
        <v>1.1127966834453811E-3</v>
      </c>
      <c r="L175" s="122">
        <v>0</v>
      </c>
      <c r="M175" s="122">
        <v>0</v>
      </c>
      <c r="N175" s="122">
        <v>0</v>
      </c>
      <c r="O175" s="122">
        <v>2.5482027848264823E-3</v>
      </c>
      <c r="P175" s="122">
        <v>0</v>
      </c>
      <c r="Q175" s="122">
        <v>9.6211159882570188E-2</v>
      </c>
      <c r="R175" s="122">
        <v>0.16677680542238613</v>
      </c>
      <c r="S175" s="122">
        <v>0.18197087491842476</v>
      </c>
      <c r="T175" s="122">
        <v>0.14299397186426338</v>
      </c>
      <c r="U175" s="122">
        <v>0.10037479191124517</v>
      </c>
      <c r="V175" s="122">
        <v>0.16007484028824259</v>
      </c>
      <c r="W175" s="122">
        <v>0.10976476427436216</v>
      </c>
      <c r="X175" s="122">
        <v>6.1441505323752449E-2</v>
      </c>
      <c r="Y175" s="122">
        <v>0.2409085169685285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1.5990592960651657E-2</v>
      </c>
      <c r="D176" s="98">
        <v>1.5644233511846576E-2</v>
      </c>
      <c r="E176" s="98">
        <v>1.4861158766647281E-2</v>
      </c>
      <c r="F176" s="98">
        <v>2.9993219973446131E-2</v>
      </c>
      <c r="G176" s="98">
        <v>3.3087553963494068E-2</v>
      </c>
      <c r="H176" s="98">
        <v>3.7978658348442128E-2</v>
      </c>
      <c r="I176" s="98">
        <v>2.5482241493049704E-2</v>
      </c>
      <c r="J176" s="98">
        <v>3.0803068725828879E-2</v>
      </c>
      <c r="K176" s="98">
        <v>9.0068404726053914E-4</v>
      </c>
      <c r="L176" s="98">
        <v>0</v>
      </c>
      <c r="M176" s="98">
        <v>0</v>
      </c>
      <c r="N176" s="98">
        <v>0</v>
      </c>
      <c r="O176" s="98">
        <v>1.8482544950651706E-3</v>
      </c>
      <c r="P176" s="98">
        <v>0</v>
      </c>
      <c r="Q176" s="98">
        <v>6.8513389431344107E-2</v>
      </c>
      <c r="R176" s="98">
        <v>0.11954248698615304</v>
      </c>
      <c r="S176" s="98">
        <v>0.16913664816670088</v>
      </c>
      <c r="T176" s="98">
        <v>0.10967361846852007</v>
      </c>
      <c r="U176" s="98">
        <v>7.3207084310355108E-2</v>
      </c>
      <c r="V176" s="98">
        <v>0.10296154527881415</v>
      </c>
      <c r="W176" s="98">
        <v>7.3956522815235973E-2</v>
      </c>
      <c r="X176" s="98">
        <v>3.4393017988321978E-2</v>
      </c>
      <c r="Y176" s="98">
        <v>0.12940338926889736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2.8416586739586571E-3</v>
      </c>
      <c r="D177" s="33">
        <v>9.7527227362369864E-3</v>
      </c>
      <c r="E177" s="33">
        <v>9.1802269834232852E-3</v>
      </c>
      <c r="F177" s="33">
        <v>9.8487725765441288E-3</v>
      </c>
      <c r="G177" s="33">
        <v>8.2650689404139832E-3</v>
      </c>
      <c r="H177" s="33">
        <v>7.4633075110952856E-3</v>
      </c>
      <c r="I177" s="33">
        <v>1.7843967928989459E-3</v>
      </c>
      <c r="J177" s="33">
        <v>2.9793754535438121E-3</v>
      </c>
      <c r="K177" s="33">
        <v>2.1211263618484201E-4</v>
      </c>
      <c r="L177" s="33">
        <v>0</v>
      </c>
      <c r="M177" s="33">
        <v>0</v>
      </c>
      <c r="N177" s="33">
        <v>0</v>
      </c>
      <c r="O177" s="33">
        <v>6.9994828976131177E-4</v>
      </c>
      <c r="P177" s="33">
        <v>0</v>
      </c>
      <c r="Q177" s="33">
        <v>2.7697770451226077E-2</v>
      </c>
      <c r="R177" s="33">
        <v>4.7234318436233082E-2</v>
      </c>
      <c r="S177" s="33">
        <v>1.283422675172388E-2</v>
      </c>
      <c r="T177" s="33">
        <v>3.332035339574331E-2</v>
      </c>
      <c r="U177" s="33">
        <v>2.7167707600890063E-2</v>
      </c>
      <c r="V177" s="33">
        <v>5.7113295009428432E-2</v>
      </c>
      <c r="W177" s="33">
        <v>3.5808241459126186E-2</v>
      </c>
      <c r="X177" s="33">
        <v>2.7048487335430475E-2</v>
      </c>
      <c r="Y177" s="33">
        <v>0.11150512769963114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0.73874580795876843</v>
      </c>
      <c r="D24" s="119">
        <f>IF(RES_hhdet_in_tes!D24=0,"",RES_hhdet_in_tes!D24/RES_hhdet_in_fec!D24)</f>
        <v>0.59564789913060556</v>
      </c>
      <c r="E24" s="119">
        <f>IF(RES_hhdet_in_tes!E24=0,"",RES_hhdet_in_tes!E24/RES_hhdet_in_fec!E24)</f>
        <v>0.56400239553733689</v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0.5483495855635675</v>
      </c>
      <c r="H24" s="119">
        <f>IF(RES_hhdet_in_tes!H24=0,"",RES_hhdet_in_tes!H24/RES_hhdet_in_fec!H24)</f>
        <v>0.55525072993113322</v>
      </c>
      <c r="I24" s="119">
        <f>IF(RES_hhdet_in_tes!I24=0,"",RES_hhdet_in_tes!I24/RES_hhdet_in_fec!I24)</f>
        <v>0.59979319701632072</v>
      </c>
      <c r="J24" s="119">
        <f>IF(RES_hhdet_in_tes!J24=0,"",RES_hhdet_in_tes!J24/RES_hhdet_in_fec!J24)</f>
        <v>0.60719736929655399</v>
      </c>
      <c r="K24" s="119">
        <f>IF(RES_hhdet_in_tes!K24=0,"",RES_hhdet_in_tes!K24/RES_hhdet_in_fec!K24)</f>
        <v>0.67537315467550907</v>
      </c>
      <c r="L24" s="119">
        <f>IF(RES_hhdet_in_tes!L24=0,"",RES_hhdet_in_tes!L24/RES_hhdet_in_fec!L24)</f>
        <v>0.8053071653511773</v>
      </c>
      <c r="M24" s="119">
        <f>IF(RES_hhdet_in_tes!M24=0,"",RES_hhdet_in_tes!M24/RES_hhdet_in_fec!M24)</f>
        <v>0.66631251909813149</v>
      </c>
      <c r="N24" s="119">
        <f>IF(RES_hhdet_in_tes!N24=0,"",RES_hhdet_in_tes!N24/RES_hhdet_in_fec!N24)</f>
        <v>0.71908686161677682</v>
      </c>
      <c r="O24" s="119">
        <f>IF(RES_hhdet_in_tes!O24=0,"",RES_hhdet_in_tes!O24/RES_hhdet_in_fec!O24)</f>
        <v>0.66562970346573336</v>
      </c>
      <c r="P24" s="119">
        <f>IF(RES_hhdet_in_tes!P24=0,"",RES_hhdet_in_tes!P24/RES_hhdet_in_fec!P24)</f>
        <v>0.66893486242512701</v>
      </c>
      <c r="Q24" s="119">
        <f>IF(RES_hhdet_in_tes!Q24=0,"",RES_hhdet_in_tes!Q24/RES_hhdet_in_fec!Q24)</f>
        <v>0.69631408042559628</v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0.65116563401006777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>
        <f>IF(RES_hhdet_in_tes!X24=0,"",RES_hhdet_in_tes!X24/RES_hhdet_in_fec!X24)</f>
        <v>0.786651367139241</v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0.43630179817816522</v>
      </c>
      <c r="D25" s="124">
        <f>IF(RES_hhdet_in_tes!D25=0,"",RES_hhdet_in_tes!D25/RES_hhdet_in_fec!D25)</f>
        <v>0.44109270135098116</v>
      </c>
      <c r="E25" s="124">
        <f>IF(RES_hhdet_in_tes!E25=0,"",RES_hhdet_in_tes!E25/RES_hhdet_in_fec!E25)</f>
        <v>0.44462518304093018</v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0.45469941133083669</v>
      </c>
      <c r="H25" s="124">
        <f>IF(RES_hhdet_in_tes!H25=0,"",RES_hhdet_in_tes!H25/RES_hhdet_in_fec!H25)</f>
        <v>0.45902951315120122</v>
      </c>
      <c r="I25" s="124">
        <f>IF(RES_hhdet_in_tes!I25=0,"",RES_hhdet_in_tes!I25/RES_hhdet_in_fec!I25)</f>
        <v>0.46381766020845311</v>
      </c>
      <c r="J25" s="124">
        <f>IF(RES_hhdet_in_tes!J25=0,"",RES_hhdet_in_tes!J25/RES_hhdet_in_fec!J25)</f>
        <v>0.46938112886855937</v>
      </c>
      <c r="K25" s="124">
        <f>IF(RES_hhdet_in_tes!K25=0,"",RES_hhdet_in_tes!K25/RES_hhdet_in_fec!K25)</f>
        <v>0.47530722016157645</v>
      </c>
      <c r="L25" s="124">
        <f>IF(RES_hhdet_in_tes!L25=0,"",RES_hhdet_in_tes!L25/RES_hhdet_in_fec!L25)</f>
        <v>0.48226973084444574</v>
      </c>
      <c r="M25" s="124">
        <f>IF(RES_hhdet_in_tes!M25=0,"",RES_hhdet_in_tes!M25/RES_hhdet_in_fec!M25)</f>
        <v>0.49410200672482085</v>
      </c>
      <c r="N25" s="124">
        <f>IF(RES_hhdet_in_tes!N25=0,"",RES_hhdet_in_tes!N25/RES_hhdet_in_fec!N25)</f>
        <v>0.51142663088100493</v>
      </c>
      <c r="O25" s="124">
        <f>IF(RES_hhdet_in_tes!O25=0,"",RES_hhdet_in_tes!O25/RES_hhdet_in_fec!O25)</f>
        <v>0.53856537872321197</v>
      </c>
      <c r="P25" s="124">
        <f>IF(RES_hhdet_in_tes!P25=0,"",RES_hhdet_in_tes!P25/RES_hhdet_in_fec!P25)</f>
        <v>0.56866320554310368</v>
      </c>
      <c r="Q25" s="124">
        <f>IF(RES_hhdet_in_tes!Q25=0,"",RES_hhdet_in_tes!Q25/RES_hhdet_in_fec!Q25)</f>
        <v>0.59283398611772631</v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0.60607684486893987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>
        <f>IF(RES_hhdet_in_tes!X25=0,"",RES_hhdet_in_tes!X25/RES_hhdet_in_fec!X25)</f>
        <v>0.61331434420055009</v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0.43144071652300509</v>
      </c>
      <c r="D26" s="111">
        <f>IF(RES_hhdet_in_tes!D26=0,"",RES_hhdet_in_tes!D26/RES_hhdet_in_fec!D26)</f>
        <v>0.43560174139069741</v>
      </c>
      <c r="E26" s="111">
        <f>IF(RES_hhdet_in_tes!E26=0,"",RES_hhdet_in_tes!E26/RES_hhdet_in_fec!E26)</f>
        <v>0.43998427990880856</v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0.44889640415949827</v>
      </c>
      <c r="H26" s="111">
        <f>IF(RES_hhdet_in_tes!H26=0,"",RES_hhdet_in_tes!H26/RES_hhdet_in_fec!H26)</f>
        <v>0.45361518821787761</v>
      </c>
      <c r="I26" s="111">
        <f>IF(RES_hhdet_in_tes!I26=0,"",RES_hhdet_in_tes!I26/RES_hhdet_in_fec!I26)</f>
        <v>0.45855016831994988</v>
      </c>
      <c r="J26" s="111">
        <f>IF(RES_hhdet_in_tes!J26=0,"",RES_hhdet_in_tes!J26/RES_hhdet_in_fec!J26)</f>
        <v>0.46391674241366837</v>
      </c>
      <c r="K26" s="111">
        <f>IF(RES_hhdet_in_tes!K26=0,"",RES_hhdet_in_tes!K26/RES_hhdet_in_fec!K26)</f>
        <v>0.46989397975869512</v>
      </c>
      <c r="L26" s="111">
        <f>IF(RES_hhdet_in_tes!L26=0,"",RES_hhdet_in_tes!L26/RES_hhdet_in_fec!L26)</f>
        <v>0.47652246462723996</v>
      </c>
      <c r="M26" s="111">
        <f>IF(RES_hhdet_in_tes!M26=0,"",RES_hhdet_in_tes!M26/RES_hhdet_in_fec!M26)</f>
        <v>0.48851592953834189</v>
      </c>
      <c r="N26" s="111">
        <f>IF(RES_hhdet_in_tes!N26=0,"",RES_hhdet_in_tes!N26/RES_hhdet_in_fec!N26)</f>
        <v>0.50728507553223756</v>
      </c>
      <c r="O26" s="111">
        <f>IF(RES_hhdet_in_tes!O26=0,"",RES_hhdet_in_tes!O26/RES_hhdet_in_fec!O26)</f>
        <v>0.53354793036467041</v>
      </c>
      <c r="P26" s="111">
        <f>IF(RES_hhdet_in_tes!P26=0,"",RES_hhdet_in_tes!P26/RES_hhdet_in_fec!P26)</f>
        <v>0.56381466605957464</v>
      </c>
      <c r="Q26" s="111">
        <f>IF(RES_hhdet_in_tes!Q26=0,"",RES_hhdet_in_tes!Q26/RES_hhdet_in_fec!Q26)</f>
        <v>0.58798301335596004</v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0.60132965026995722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>
        <f>IF(RES_hhdet_in_tes!X26=0,"",RES_hhdet_in_tes!X26/RES_hhdet_in_fec!X26)</f>
        <v>0.60864499018671336</v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>
        <f>IF(RES_hhdet_in_tes!X27=0,"",RES_hhdet_in_tes!X27/RES_hhdet_in_fec!X27)</f>
        <v>1</v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2.5479820334816665</v>
      </c>
      <c r="D28" s="124">
        <f>IF(RES_hhdet_in_tes!D28=0,"",RES_hhdet_in_tes!D28/RES_hhdet_in_fec!D28)</f>
        <v>2.6634475323425884</v>
      </c>
      <c r="E28" s="124">
        <f>IF(RES_hhdet_in_tes!E28=0,"",RES_hhdet_in_tes!E28/RES_hhdet_in_fec!E28)</f>
        <v>2.780644081060089</v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>
        <f>IF(RES_hhdet_in_tes!H28=0,"",RES_hhdet_in_tes!H28/RES_hhdet_in_fec!H28)</f>
        <v>3.1398270222415885</v>
      </c>
      <c r="I28" s="124">
        <f>IF(RES_hhdet_in_tes!I28=0,"",RES_hhdet_in_tes!I28/RES_hhdet_in_fec!I28)</f>
        <v>3.2627702264246734</v>
      </c>
      <c r="J28" s="124">
        <f>IF(RES_hhdet_in_tes!J28=0,"",RES_hhdet_in_tes!J28/RES_hhdet_in_fec!J28)</f>
        <v>3.3880180163229445</v>
      </c>
      <c r="K28" s="124">
        <f>IF(RES_hhdet_in_tes!K28=0,"",RES_hhdet_in_tes!K28/RES_hhdet_in_fec!K28)</f>
        <v>3.5160797028063069</v>
      </c>
      <c r="L28" s="124">
        <f>IF(RES_hhdet_in_tes!L28=0,"",RES_hhdet_in_tes!L28/RES_hhdet_in_fec!L28)</f>
        <v>3.6470228259776314</v>
      </c>
      <c r="M28" s="124">
        <f>IF(RES_hhdet_in_tes!M28=0,"",RES_hhdet_in_tes!M28/RES_hhdet_in_fec!M28)</f>
        <v>3.7970739933345685</v>
      </c>
      <c r="N28" s="124">
        <f>IF(RES_hhdet_in_tes!N28=0,"",RES_hhdet_in_tes!N28/RES_hhdet_in_fec!N28)</f>
        <v>3.9710501396777707</v>
      </c>
      <c r="O28" s="124">
        <f>IF(RES_hhdet_in_tes!O28=0,"",RES_hhdet_in_tes!O28/RES_hhdet_in_fec!O28)</f>
        <v>4.1686409087695226</v>
      </c>
      <c r="P28" s="124">
        <f>IF(RES_hhdet_in_tes!P28=0,"",RES_hhdet_in_tes!P28/RES_hhdet_in_fec!P28)</f>
        <v>4.3706167663352025</v>
      </c>
      <c r="Q28" s="124">
        <f>IF(RES_hhdet_in_tes!Q28=0,"",RES_hhdet_in_tes!Q28/RES_hhdet_in_fec!Q28)</f>
        <v>4.5256301402830879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>
        <f>IF(RES_hhdet_in_tes!X28=0,"",RES_hhdet_in_tes!X28/RES_hhdet_in_fec!X28)</f>
        <v>4.6783827524802621</v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2.5479820334816665</v>
      </c>
      <c r="D29" s="111">
        <f>IF(RES_hhdet_in_tes!D29=0,"",RES_hhdet_in_tes!D29/RES_hhdet_in_fec!D29)</f>
        <v>2.6634475323425884</v>
      </c>
      <c r="E29" s="111">
        <f>IF(RES_hhdet_in_tes!E29=0,"",RES_hhdet_in_tes!E29/RES_hhdet_in_fec!E29)</f>
        <v>2.780644081060089</v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>
        <f>IF(RES_hhdet_in_tes!H29=0,"",RES_hhdet_in_tes!H29/RES_hhdet_in_fec!H29)</f>
        <v>3.1398270222415885</v>
      </c>
      <c r="I29" s="111">
        <f>IF(RES_hhdet_in_tes!I29=0,"",RES_hhdet_in_tes!I29/RES_hhdet_in_fec!I29)</f>
        <v>3.2627702264246734</v>
      </c>
      <c r="J29" s="111">
        <f>IF(RES_hhdet_in_tes!J29=0,"",RES_hhdet_in_tes!J29/RES_hhdet_in_fec!J29)</f>
        <v>3.3880180163229445</v>
      </c>
      <c r="K29" s="111">
        <f>IF(RES_hhdet_in_tes!K29=0,"",RES_hhdet_in_tes!K29/RES_hhdet_in_fec!K29)</f>
        <v>3.5160797028063069</v>
      </c>
      <c r="L29" s="111">
        <f>IF(RES_hhdet_in_tes!L29=0,"",RES_hhdet_in_tes!L29/RES_hhdet_in_fec!L29)</f>
        <v>3.6470228259776314</v>
      </c>
      <c r="M29" s="111">
        <f>IF(RES_hhdet_in_tes!M29=0,"",RES_hhdet_in_tes!M29/RES_hhdet_in_fec!M29)</f>
        <v>3.7970739933345685</v>
      </c>
      <c r="N29" s="111">
        <f>IF(RES_hhdet_in_tes!N29=0,"",RES_hhdet_in_tes!N29/RES_hhdet_in_fec!N29)</f>
        <v>3.9710501396777707</v>
      </c>
      <c r="O29" s="111">
        <f>IF(RES_hhdet_in_tes!O29=0,"",RES_hhdet_in_tes!O29/RES_hhdet_in_fec!O29)</f>
        <v>4.1686409087695226</v>
      </c>
      <c r="P29" s="111">
        <f>IF(RES_hhdet_in_tes!P29=0,"",RES_hhdet_in_tes!P29/RES_hhdet_in_fec!P29)</f>
        <v>4.3706167663352025</v>
      </c>
      <c r="Q29" s="111">
        <f>IF(RES_hhdet_in_tes!Q29=0,"",RES_hhdet_in_tes!Q29/RES_hhdet_in_fec!Q29)</f>
        <v>4.5256301402830879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>
        <f>IF(RES_hhdet_in_tes!X29=0,"",RES_hhdet_in_tes!X29/RES_hhdet_in_fec!X29)</f>
        <v>4.6783827524802621</v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0.53436432525272481</v>
      </c>
      <c r="D30" s="124">
        <f>IF(RES_hhdet_in_tes!D30=0,"",RES_hhdet_in_tes!D30/RES_hhdet_in_fec!D30)</f>
        <v>0.57879603679033409</v>
      </c>
      <c r="E30" s="124">
        <f>IF(RES_hhdet_in_tes!E30=0,"",RES_hhdet_in_tes!E30/RES_hhdet_in_fec!E30)</f>
        <v>0.55112161731191778</v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0.55801652798308232</v>
      </c>
      <c r="H30" s="124">
        <f>IF(RES_hhdet_in_tes!H30=0,"",RES_hhdet_in_tes!H30/RES_hhdet_in_fec!H30)</f>
        <v>0.55599158669612991</v>
      </c>
      <c r="I30" s="124">
        <f>IF(RES_hhdet_in_tes!I30=0,"",RES_hhdet_in_tes!I30/RES_hhdet_in_fec!I30)</f>
        <v>0.57685904910704111</v>
      </c>
      <c r="J30" s="124">
        <f>IF(RES_hhdet_in_tes!J30=0,"",RES_hhdet_in_tes!J30/RES_hhdet_in_fec!J30)</f>
        <v>0.58013968089137946</v>
      </c>
      <c r="K30" s="124">
        <f>IF(RES_hhdet_in_tes!K30=0,"",RES_hhdet_in_tes!K30/RES_hhdet_in_fec!K30)</f>
        <v>0.67282471585522763</v>
      </c>
      <c r="L30" s="124">
        <f>IF(RES_hhdet_in_tes!L30=0,"",RES_hhdet_in_tes!L30/RES_hhdet_in_fec!L30)</f>
        <v>0.90408421819782292</v>
      </c>
      <c r="M30" s="124">
        <f>IF(RES_hhdet_in_tes!M30=0,"",RES_hhdet_in_tes!M30/RES_hhdet_in_fec!M30)</f>
        <v>0.64557633888886623</v>
      </c>
      <c r="N30" s="124">
        <f>IF(RES_hhdet_in_tes!N30=0,"",RES_hhdet_in_tes!N30/RES_hhdet_in_fec!N30)</f>
        <v>0.66883209443162395</v>
      </c>
      <c r="O30" s="124">
        <f>IF(RES_hhdet_in_tes!O30=0,"",RES_hhdet_in_tes!O30/RES_hhdet_in_fec!O30)</f>
        <v>0.61941455541056956</v>
      </c>
      <c r="P30" s="124">
        <f>IF(RES_hhdet_in_tes!P30=0,"",RES_hhdet_in_tes!P30/RES_hhdet_in_fec!P30)</f>
        <v>0.68706426690065547</v>
      </c>
      <c r="Q30" s="124">
        <f>IF(RES_hhdet_in_tes!Q30=0,"",RES_hhdet_in_tes!Q30/RES_hhdet_in_fec!Q30)</f>
        <v>0.69437901380296185</v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0.76192486460861752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>
        <f>IF(RES_hhdet_in_tes!X30=0,"",RES_hhdet_in_tes!X30/RES_hhdet_in_fec!X30)</f>
        <v>0.74910762387087526</v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0.53436432525272481</v>
      </c>
      <c r="D35" s="112">
        <f>IF(RES_hhdet_in_tes!D35=0,"",RES_hhdet_in_tes!D35/RES_hhdet_in_fec!D35)</f>
        <v>0.53583041593421266</v>
      </c>
      <c r="E35" s="112">
        <f>IF(RES_hhdet_in_tes!E35=0,"",RES_hhdet_in_tes!E35/RES_hhdet_in_fec!E35)</f>
        <v>0.5374354221255776</v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0.54081318181350835</v>
      </c>
      <c r="H35" s="112">
        <f>IF(RES_hhdet_in_tes!H35=0,"",RES_hhdet_in_tes!H35/RES_hhdet_in_fec!H35)</f>
        <v>0.54268320977868201</v>
      </c>
      <c r="I35" s="112">
        <f>IF(RES_hhdet_in_tes!I35=0,"",RES_hhdet_in_tes!I35/RES_hhdet_in_fec!I35)</f>
        <v>0.54469831534169522</v>
      </c>
      <c r="J35" s="112">
        <f>IF(RES_hhdet_in_tes!J35=0,"",RES_hhdet_in_tes!J35/RES_hhdet_in_fec!J35)</f>
        <v>0.54697252611485381</v>
      </c>
      <c r="K35" s="112">
        <f>IF(RES_hhdet_in_tes!K35=0,"",RES_hhdet_in_tes!K35/RES_hhdet_in_fec!K35)</f>
        <v>0.54960657575279614</v>
      </c>
      <c r="L35" s="112">
        <f>IF(RES_hhdet_in_tes!L35=0,"",RES_hhdet_in_tes!L35/RES_hhdet_in_fec!L35)</f>
        <v>0.55263509832640711</v>
      </c>
      <c r="M35" s="112">
        <f>IF(RES_hhdet_in_tes!M35=0,"",RES_hhdet_in_tes!M35/RES_hhdet_in_fec!M35)</f>
        <v>0.55839268450764479</v>
      </c>
      <c r="N35" s="112">
        <f>IF(RES_hhdet_in_tes!N35=0,"",RES_hhdet_in_tes!N35/RES_hhdet_in_fec!N35)</f>
        <v>0.56788642558067792</v>
      </c>
      <c r="O35" s="112">
        <f>IF(RES_hhdet_in_tes!O35=0,"",RES_hhdet_in_tes!O35/RES_hhdet_in_fec!O35)</f>
        <v>0.5823631466142537</v>
      </c>
      <c r="P35" s="112">
        <f>IF(RES_hhdet_in_tes!P35=0,"",RES_hhdet_in_tes!P35/RES_hhdet_in_fec!P35)</f>
        <v>0.60113650213899161</v>
      </c>
      <c r="Q35" s="112">
        <f>IF(RES_hhdet_in_tes!Q35=0,"",RES_hhdet_in_tes!Q35/RES_hhdet_in_fec!Q35)</f>
        <v>0.61924879601113858</v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0.64338131101743112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>
        <f>IF(RES_hhdet_in_tes!X35=0,"",RES_hhdet_in_tes!X35/RES_hhdet_in_fec!X35)</f>
        <v>0.69968061961942318</v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0.86836564334482846</v>
      </c>
      <c r="E36" s="113">
        <f>IF(RES_hhdet_in_tes!E36=0,"",RES_hhdet_in_tes!E36/RES_hhdet_in_fec!E36)</f>
        <v>0.86975729749109587</v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0.8723641794581859</v>
      </c>
      <c r="H36" s="113">
        <f>IF(RES_hhdet_in_tes!H36=0,"",RES_hhdet_in_tes!H36/RES_hhdet_in_fec!H36)</f>
        <v>0.87381587296119689</v>
      </c>
      <c r="I36" s="113">
        <f>IF(RES_hhdet_in_tes!I36=0,"",RES_hhdet_in_tes!I36/RES_hhdet_in_fec!I36)</f>
        <v>0.87572205262948877</v>
      </c>
      <c r="J36" s="113">
        <f>IF(RES_hhdet_in_tes!J36=0,"",RES_hhdet_in_tes!J36/RES_hhdet_in_fec!J36)</f>
        <v>0.87644753134208742</v>
      </c>
      <c r="K36" s="113">
        <f>IF(RES_hhdet_in_tes!K36=0,"",RES_hhdet_in_tes!K36/RES_hhdet_in_fec!K36)</f>
        <v>0.73199944699806629</v>
      </c>
      <c r="L36" s="113">
        <f>IF(RES_hhdet_in_tes!L36=0,"",RES_hhdet_in_tes!L36/RES_hhdet_in_fec!L36)</f>
        <v>0.92537183417333246</v>
      </c>
      <c r="M36" s="113">
        <f>IF(RES_hhdet_in_tes!M36=0,"",RES_hhdet_in_tes!M36/RES_hhdet_in_fec!M36)</f>
        <v>0.881312337603948</v>
      </c>
      <c r="N36" s="113">
        <f>IF(RES_hhdet_in_tes!N36=0,"",RES_hhdet_in_tes!N36/RES_hhdet_in_fec!N36)</f>
        <v>0.94074360039267935</v>
      </c>
      <c r="O36" s="113">
        <f>IF(RES_hhdet_in_tes!O36=0,"",RES_hhdet_in_tes!O36/RES_hhdet_in_fec!O36)</f>
        <v>0.91677688142497049</v>
      </c>
      <c r="P36" s="113">
        <f>IF(RES_hhdet_in_tes!P36=0,"",RES_hhdet_in_tes!P36/RES_hhdet_in_fec!P36)</f>
        <v>0.93893470931058387</v>
      </c>
      <c r="Q36" s="113">
        <f>IF(RES_hhdet_in_tes!Q36=0,"",RES_hhdet_in_tes!Q36/RES_hhdet_in_fec!Q36)</f>
        <v>0.93330727735614261</v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0.9339987129034204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>
        <f>IF(RES_hhdet_in_tes!X36=0,"",RES_hhdet_in_tes!X36/RES_hhdet_in_fec!X36)</f>
        <v>0.85792448547602318</v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0.53583041593421266</v>
      </c>
      <c r="E37" s="111">
        <f>IF(RES_hhdet_in_tes!E37=0,"",RES_hhdet_in_tes!E37/RES_hhdet_in_fec!E37)</f>
        <v>0.5374354221255776</v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0.54081318181350835</v>
      </c>
      <c r="H37" s="111">
        <f>IF(RES_hhdet_in_tes!H37=0,"",RES_hhdet_in_tes!H37/RES_hhdet_in_fec!H37)</f>
        <v>0.54268320977868201</v>
      </c>
      <c r="I37" s="111">
        <f>IF(RES_hhdet_in_tes!I37=0,"",RES_hhdet_in_tes!I37/RES_hhdet_in_fec!I37)</f>
        <v>0.54469831534169522</v>
      </c>
      <c r="J37" s="111">
        <f>IF(RES_hhdet_in_tes!J37=0,"",RES_hhdet_in_tes!J37/RES_hhdet_in_fec!J37)</f>
        <v>0.54697252611485381</v>
      </c>
      <c r="K37" s="111">
        <f>IF(RES_hhdet_in_tes!K37=0,"",RES_hhdet_in_tes!K37/RES_hhdet_in_fec!K37)</f>
        <v>0.54960657575279614</v>
      </c>
      <c r="L37" s="111">
        <f>IF(RES_hhdet_in_tes!L37=0,"",RES_hhdet_in_tes!L37/RES_hhdet_in_fec!L37)</f>
        <v>0.55263509832640711</v>
      </c>
      <c r="M37" s="111">
        <f>IF(RES_hhdet_in_tes!M37=0,"",RES_hhdet_in_tes!M37/RES_hhdet_in_fec!M37)</f>
        <v>0.55839268450764479</v>
      </c>
      <c r="N37" s="111">
        <f>IF(RES_hhdet_in_tes!N37=0,"",RES_hhdet_in_tes!N37/RES_hhdet_in_fec!N37)</f>
        <v>0.56788642558067792</v>
      </c>
      <c r="O37" s="111">
        <f>IF(RES_hhdet_in_tes!O37=0,"",RES_hhdet_in_tes!O37/RES_hhdet_in_fec!O37)</f>
        <v>0.5823631466142537</v>
      </c>
      <c r="P37" s="111">
        <f>IF(RES_hhdet_in_tes!P37=0,"",RES_hhdet_in_tes!P37/RES_hhdet_in_fec!P37)</f>
        <v>0.60113650213899161</v>
      </c>
      <c r="Q37" s="111">
        <f>IF(RES_hhdet_in_tes!Q37=0,"",RES_hhdet_in_tes!Q37/RES_hhdet_in_fec!Q37)</f>
        <v>0.61924879601113858</v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0.64338131101743112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>
        <f>IF(RES_hhdet_in_tes!X37=0,"",RES_hhdet_in_tes!X37/RES_hhdet_in_fec!X37)</f>
        <v>0.69968061961942318</v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>
        <f>IF(RES_hhdet_in_tes!X38=0,"",RES_hhdet_in_tes!X38/RES_hhdet_in_fec!X38)</f>
        <v>1</v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0.60175025572889107</v>
      </c>
      <c r="D39" s="124">
        <f>IF(RES_hhdet_in_tes!D39=0,"",RES_hhdet_in_tes!D39/RES_hhdet_in_fec!D39)</f>
        <v>0.63665192690493522</v>
      </c>
      <c r="E39" s="124">
        <f>IF(RES_hhdet_in_tes!E39=0,"",RES_hhdet_in_tes!E39/RES_hhdet_in_fec!E39)</f>
        <v>0.63684808470043441</v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0.60920127857682205</v>
      </c>
      <c r="H39" s="124">
        <f>IF(RES_hhdet_in_tes!H39=0,"",RES_hhdet_in_tes!H39/RES_hhdet_in_fec!H39)</f>
        <v>0.60706823679419686</v>
      </c>
      <c r="I39" s="124">
        <f>IF(RES_hhdet_in_tes!I39=0,"",RES_hhdet_in_tes!I39/RES_hhdet_in_fec!I39)</f>
        <v>0.59288662662598923</v>
      </c>
      <c r="J39" s="124">
        <f>IF(RES_hhdet_in_tes!J39=0,"",RES_hhdet_in_tes!J39/RES_hhdet_in_fec!J39)</f>
        <v>0.59665648805363813</v>
      </c>
      <c r="K39" s="124">
        <f>IF(RES_hhdet_in_tes!K39=0,"",RES_hhdet_in_tes!K39/RES_hhdet_in_fec!K39)</f>
        <v>0.61192898035595111</v>
      </c>
      <c r="L39" s="124">
        <f>IF(RES_hhdet_in_tes!L39=0,"",RES_hhdet_in_tes!L39/RES_hhdet_in_fec!L39)</f>
        <v>0.6485206994544862</v>
      </c>
      <c r="M39" s="124">
        <f>IF(RES_hhdet_in_tes!M39=0,"",RES_hhdet_in_tes!M39/RES_hhdet_in_fec!M39)</f>
        <v>0.63845661873433646</v>
      </c>
      <c r="N39" s="124">
        <f>IF(RES_hhdet_in_tes!N39=0,"",RES_hhdet_in_tes!N39/RES_hhdet_in_fec!N39)</f>
        <v>0.60293773585771893</v>
      </c>
      <c r="O39" s="124">
        <f>IF(RES_hhdet_in_tes!O39=0,"",RES_hhdet_in_tes!O39/RES_hhdet_in_fec!O39)</f>
        <v>0.62898780473783356</v>
      </c>
      <c r="P39" s="124">
        <f>IF(RES_hhdet_in_tes!P39=0,"",RES_hhdet_in_tes!P39/RES_hhdet_in_fec!P39)</f>
        <v>0.64485422498768485</v>
      </c>
      <c r="Q39" s="124">
        <f>IF(RES_hhdet_in_tes!Q39=0,"",RES_hhdet_in_tes!Q39/RES_hhdet_in_fec!Q39)</f>
        <v>0.63471249153179754</v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0.59582204817853157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>
        <f>IF(RES_hhdet_in_tes!X39=0,"",RES_hhdet_in_tes!X39/RES_hhdet_in_fec!X39)</f>
        <v>0.70679872373828778</v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0.58142938136196243</v>
      </c>
      <c r="D40" s="111">
        <f>IF(RES_hhdet_in_tes!D40=0,"",RES_hhdet_in_tes!D40/RES_hhdet_in_fec!D40)</f>
        <v>0.5818749948305203</v>
      </c>
      <c r="E40" s="111">
        <f>IF(RES_hhdet_in_tes!E40=0,"",RES_hhdet_in_tes!E40/RES_hhdet_in_fec!E40)</f>
        <v>0.58232064843931641</v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0.58321200357104375</v>
      </c>
      <c r="H40" s="111">
        <f>IF(RES_hhdet_in_tes!H40=0,"",RES_hhdet_in_tes!H40/RES_hhdet_in_fec!H40)</f>
        <v>0.58365773273274657</v>
      </c>
      <c r="I40" s="111">
        <f>IF(RES_hhdet_in_tes!I40=0,"",RES_hhdet_in_tes!I40/RES_hhdet_in_fec!I40)</f>
        <v>0.5841035027667969</v>
      </c>
      <c r="J40" s="111">
        <f>IF(RES_hhdet_in_tes!J40=0,"",RES_hhdet_in_tes!J40/RES_hhdet_in_fec!J40)</f>
        <v>0.58454934546279969</v>
      </c>
      <c r="K40" s="111">
        <f>IF(RES_hhdet_in_tes!K40=0,"",RES_hhdet_in_tes!K40/RES_hhdet_in_fec!K40)</f>
        <v>0.5849952878502791</v>
      </c>
      <c r="L40" s="111">
        <f>IF(RES_hhdet_in_tes!L40=0,"",RES_hhdet_in_tes!L40/RES_hhdet_in_fec!L40)</f>
        <v>0.5854413371607412</v>
      </c>
      <c r="M40" s="111">
        <f>IF(RES_hhdet_in_tes!M40=0,"",RES_hhdet_in_tes!M40/RES_hhdet_in_fec!M40)</f>
        <v>0.58578008615432864</v>
      </c>
      <c r="N40" s="111">
        <f>IF(RES_hhdet_in_tes!N40=0,"",RES_hhdet_in_tes!N40/RES_hhdet_in_fec!N40)</f>
        <v>0.5859694309075435</v>
      </c>
      <c r="O40" s="111">
        <f>IF(RES_hhdet_in_tes!O40=0,"",RES_hhdet_in_tes!O40/RES_hhdet_in_fec!O40)</f>
        <v>0.58608259729269174</v>
      </c>
      <c r="P40" s="111">
        <f>IF(RES_hhdet_in_tes!P40=0,"",RES_hhdet_in_tes!P40/RES_hhdet_in_fec!P40)</f>
        <v>0.58639836938264811</v>
      </c>
      <c r="Q40" s="111">
        <f>IF(RES_hhdet_in_tes!Q40=0,"",RES_hhdet_in_tes!Q40/RES_hhdet_in_fec!Q40)</f>
        <v>0.58768363555455072</v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0.59582204817853157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>
        <f>IF(RES_hhdet_in_tes!X40=0,"",RES_hhdet_in_tes!X40/RES_hhdet_in_fec!X40)</f>
        <v>0.61121837538305845</v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0.74793844157497247</v>
      </c>
      <c r="D41" s="45">
        <f>IF(RES_hhdet_in_tes!D41=0,"",RES_hhdet_in_tes!D41/RES_hhdet_in_fec!D41)</f>
        <v>0.74925395184338606</v>
      </c>
      <c r="E41" s="45">
        <f>IF(RES_hhdet_in_tes!E41=0,"",RES_hhdet_in_tes!E41/RES_hhdet_in_fec!E41)</f>
        <v>0.75063148872527319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0.75346060170083939</v>
      </c>
      <c r="H41" s="45">
        <f>IF(RES_hhdet_in_tes!H41=0,"",RES_hhdet_in_tes!H41/RES_hhdet_in_fec!H41)</f>
        <v>0.75495488654432985</v>
      </c>
      <c r="I41" s="45">
        <f>IF(RES_hhdet_in_tes!I41=0,"",RES_hhdet_in_tes!I41/RES_hhdet_in_fec!I41)</f>
        <v>0.75651232929276579</v>
      </c>
      <c r="J41" s="45">
        <f>IF(RES_hhdet_in_tes!J41=0,"",RES_hhdet_in_tes!J41/RES_hhdet_in_fec!J41)</f>
        <v>0.75818205276110473</v>
      </c>
      <c r="K41" s="45">
        <f>IF(RES_hhdet_in_tes!K41=0,"",RES_hhdet_in_tes!K41/RES_hhdet_in_fec!K41)</f>
        <v>0.76000582426289776</v>
      </c>
      <c r="L41" s="45">
        <f>IF(RES_hhdet_in_tes!L41=0,"",RES_hhdet_in_tes!L41/RES_hhdet_in_fec!L41)</f>
        <v>0.76199481826689242</v>
      </c>
      <c r="M41" s="45">
        <f>IF(RES_hhdet_in_tes!M41=0,"",RES_hhdet_in_tes!M41/RES_hhdet_in_fec!M41)</f>
        <v>0.76483864016935921</v>
      </c>
      <c r="N41" s="45">
        <f>IF(RES_hhdet_in_tes!N41=0,"",RES_hhdet_in_tes!N41/RES_hhdet_in_fec!N41)</f>
        <v>0.768733614072312</v>
      </c>
      <c r="O41" s="45">
        <f>IF(RES_hhdet_in_tes!O41=0,"",RES_hhdet_in_tes!O41/RES_hhdet_in_fec!O41)</f>
        <v>0.7741452905206283</v>
      </c>
      <c r="P41" s="45">
        <f>IF(RES_hhdet_in_tes!P41=0,"",RES_hhdet_in_tes!P41/RES_hhdet_in_fec!P41)</f>
        <v>0.78130200774119374</v>
      </c>
      <c r="Q41" s="45">
        <f>IF(RES_hhdet_in_tes!Q41=0,"",RES_hhdet_in_tes!Q41/RES_hhdet_in_fec!Q41)</f>
        <v>0.79056286962883404</v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>
        <f>IF(RES_hhdet_in_tes!X41=0,"",RES_hhdet_in_tes!X41/RES_hhdet_in_fec!X41)</f>
        <v>0.88344457361585016</v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0.72647305039965782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0.55434951922261588</v>
      </c>
      <c r="I43" s="119">
        <f>IF(RES_hhdet_in_tes!I43=0,"",RES_hhdet_in_tes!I43/RES_hhdet_in_fec!I43)</f>
        <v>0.619448175704985</v>
      </c>
      <c r="J43" s="119">
        <f>IF(RES_hhdet_in_tes!J43=0,"",RES_hhdet_in_tes!J43/RES_hhdet_in_fec!J43)</f>
        <v>0.61978894174336963</v>
      </c>
      <c r="K43" s="119">
        <f>IF(RES_hhdet_in_tes!K43=0,"",RES_hhdet_in_tes!K43/RES_hhdet_in_fec!K43)</f>
        <v>0.6971234702591399</v>
      </c>
      <c r="L43" s="119">
        <f>IF(RES_hhdet_in_tes!L43=0,"",RES_hhdet_in_tes!L43/RES_hhdet_in_fec!L43)</f>
        <v>0.83309720417345678</v>
      </c>
      <c r="M43" s="119">
        <f>IF(RES_hhdet_in_tes!M43=0,"",RES_hhdet_in_tes!M43/RES_hhdet_in_fec!M43)</f>
        <v>0.68669124392270919</v>
      </c>
      <c r="N43" s="119">
        <f>IF(RES_hhdet_in_tes!N43=0,"",RES_hhdet_in_tes!N43/RES_hhdet_in_fec!N43)</f>
        <v>0.75452486340541702</v>
      </c>
      <c r="O43" s="119">
        <f>IF(RES_hhdet_in_tes!O43=0,"",RES_hhdet_in_tes!O43/RES_hhdet_in_fec!O43)</f>
        <v>0.68670879500167059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0.64070957218481528</v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0.49159920696926424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0.51541912098556031</v>
      </c>
      <c r="I44" s="124">
        <f>IF(RES_hhdet_in_tes!I44=0,"",RES_hhdet_in_tes!I44/RES_hhdet_in_fec!I44)</f>
        <v>0.52044769877659491</v>
      </c>
      <c r="J44" s="124">
        <f>IF(RES_hhdet_in_tes!J44=0,"",RES_hhdet_in_tes!J44/RES_hhdet_in_fec!J44)</f>
        <v>0.52627368869218827</v>
      </c>
      <c r="K44" s="124">
        <f>IF(RES_hhdet_in_tes!K44=0,"",RES_hhdet_in_tes!K44/RES_hhdet_in_fec!K44)</f>
        <v>0.53249138635944615</v>
      </c>
      <c r="L44" s="124">
        <f>IF(RES_hhdet_in_tes!L44=0,"",RES_hhdet_in_tes!L44/RES_hhdet_in_fec!L44)</f>
        <v>0.53977552097627945</v>
      </c>
      <c r="M44" s="124">
        <f>IF(RES_hhdet_in_tes!M44=0,"",RES_hhdet_in_tes!M44/RES_hhdet_in_fec!M44)</f>
        <v>0.55219214676191353</v>
      </c>
      <c r="N44" s="124">
        <f>IF(RES_hhdet_in_tes!N44=0,"",RES_hhdet_in_tes!N44/RES_hhdet_in_fec!N44)</f>
        <v>0.57045702623740702</v>
      </c>
      <c r="O44" s="124">
        <f>IF(RES_hhdet_in_tes!O44=0,"",RES_hhdet_in_tes!O44/RES_hhdet_in_fec!O44)</f>
        <v>0.59885869170574779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0.66987139892340009</v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0.48665391903804334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0.50996667680851648</v>
      </c>
      <c r="I45" s="111">
        <f>IF(RES_hhdet_in_tes!I45=0,"",RES_hhdet_in_tes!I45/RES_hhdet_in_fec!I45)</f>
        <v>0.51515498511659319</v>
      </c>
      <c r="J45" s="111">
        <f>IF(RES_hhdet_in_tes!J45=0,"",RES_hhdet_in_tes!J45/RES_hhdet_in_fec!J45)</f>
        <v>0.52079704250698788</v>
      </c>
      <c r="K45" s="111">
        <f>IF(RES_hhdet_in_tes!K45=0,"",RES_hhdet_in_tes!K45/RES_hhdet_in_fec!K45)</f>
        <v>0.52708111043332584</v>
      </c>
      <c r="L45" s="111">
        <f>IF(RES_hhdet_in_tes!L45=0,"",RES_hhdet_in_tes!L45/RES_hhdet_in_fec!L45)</f>
        <v>0.53404985648743675</v>
      </c>
      <c r="M45" s="111">
        <f>IF(RES_hhdet_in_tes!M45=0,"",RES_hhdet_in_tes!M45/RES_hhdet_in_fec!M45)</f>
        <v>0.5466589840530709</v>
      </c>
      <c r="N45" s="111">
        <f>IF(RES_hhdet_in_tes!N45=0,"",RES_hhdet_in_tes!N45/RES_hhdet_in_fec!N45)</f>
        <v>0.56639160993635274</v>
      </c>
      <c r="O45" s="111">
        <f>IF(RES_hhdet_in_tes!O45=0,"",RES_hhdet_in_tes!O45/RES_hhdet_in_fec!O45)</f>
        <v>0.59400262053874675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0.66546865262391486</v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2.5479820334816665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>
        <f>IF(RES_hhdet_in_tes!I47=0,"",RES_hhdet_in_tes!I47/RES_hhdet_in_fec!I47)</f>
        <v>3.2627702264246734</v>
      </c>
      <c r="J47" s="124">
        <f>IF(RES_hhdet_in_tes!J47=0,"",RES_hhdet_in_tes!J47/RES_hhdet_in_fec!J47)</f>
        <v>3.3880180163229445</v>
      </c>
      <c r="K47" s="124">
        <f>IF(RES_hhdet_in_tes!K47=0,"",RES_hhdet_in_tes!K47/RES_hhdet_in_fec!K47)</f>
        <v>3.5160797028063073</v>
      </c>
      <c r="L47" s="124">
        <f>IF(RES_hhdet_in_tes!L47=0,"",RES_hhdet_in_tes!L47/RES_hhdet_in_fec!L47)</f>
        <v>3.6470228259776314</v>
      </c>
      <c r="M47" s="124">
        <f>IF(RES_hhdet_in_tes!M47=0,"",RES_hhdet_in_tes!M47/RES_hhdet_in_fec!M47)</f>
        <v>3.7970739933345694</v>
      </c>
      <c r="N47" s="124">
        <f>IF(RES_hhdet_in_tes!N47=0,"",RES_hhdet_in_tes!N47/RES_hhdet_in_fec!N47)</f>
        <v>3.9710501396777707</v>
      </c>
      <c r="O47" s="124">
        <f>IF(RES_hhdet_in_tes!O47=0,"",RES_hhdet_in_tes!O47/RES_hhdet_in_fec!O47)</f>
        <v>4.1686409087695226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2.5479820334816665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>
        <f>IF(RES_hhdet_in_tes!I48=0,"",RES_hhdet_in_tes!I48/RES_hhdet_in_fec!I48)</f>
        <v>3.2627702264246734</v>
      </c>
      <c r="J48" s="111">
        <f>IF(RES_hhdet_in_tes!J48=0,"",RES_hhdet_in_tes!J48/RES_hhdet_in_fec!J48)</f>
        <v>3.3880180163229445</v>
      </c>
      <c r="K48" s="111">
        <f>IF(RES_hhdet_in_tes!K48=0,"",RES_hhdet_in_tes!K48/RES_hhdet_in_fec!K48)</f>
        <v>3.5160797028063073</v>
      </c>
      <c r="L48" s="111">
        <f>IF(RES_hhdet_in_tes!L48=0,"",RES_hhdet_in_tes!L48/RES_hhdet_in_fec!L48)</f>
        <v>3.6470228259776314</v>
      </c>
      <c r="M48" s="111">
        <f>IF(RES_hhdet_in_tes!M48=0,"",RES_hhdet_in_tes!M48/RES_hhdet_in_fec!M48)</f>
        <v>3.7970739933345694</v>
      </c>
      <c r="N48" s="111">
        <f>IF(RES_hhdet_in_tes!N48=0,"",RES_hhdet_in_tes!N48/RES_hhdet_in_fec!N48)</f>
        <v>3.9710501396777707</v>
      </c>
      <c r="O48" s="111">
        <f>IF(RES_hhdet_in_tes!O48=0,"",RES_hhdet_in_tes!O48/RES_hhdet_in_fec!O48)</f>
        <v>4.1686409087695226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0.53436432525272481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0.5426832097786819</v>
      </c>
      <c r="I49" s="124">
        <f>IF(RES_hhdet_in_tes!I49=0,"",RES_hhdet_in_tes!I49/RES_hhdet_in_fec!I49)</f>
        <v>0.5766024058027619</v>
      </c>
      <c r="J49" s="124">
        <f>IF(RES_hhdet_in_tes!J49=0,"",RES_hhdet_in_tes!J49/RES_hhdet_in_fec!J49)</f>
        <v>0.58075106536151944</v>
      </c>
      <c r="K49" s="124">
        <f>IF(RES_hhdet_in_tes!K49=0,"",RES_hhdet_in_tes!K49/RES_hhdet_in_fec!K49)</f>
        <v>0.67232190830313687</v>
      </c>
      <c r="L49" s="124">
        <f>IF(RES_hhdet_in_tes!L49=0,"",RES_hhdet_in_tes!L49/RES_hhdet_in_fec!L49)</f>
        <v>0.90333984620903118</v>
      </c>
      <c r="M49" s="124">
        <f>IF(RES_hhdet_in_tes!M49=0,"",RES_hhdet_in_tes!M49/RES_hhdet_in_fec!M49)</f>
        <v>0.6468482355337476</v>
      </c>
      <c r="N49" s="124">
        <f>IF(RES_hhdet_in_tes!N49=0,"",RES_hhdet_in_tes!N49/RES_hhdet_in_fec!N49)</f>
        <v>0.66853380933082596</v>
      </c>
      <c r="O49" s="124">
        <f>IF(RES_hhdet_in_tes!O49=0,"",RES_hhdet_in_tes!O49/RES_hhdet_in_fec!O49)</f>
        <v>0.61964497794404361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0.64338131101743112</v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0.53436432525272481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0.5426832097786819</v>
      </c>
      <c r="I54" s="112">
        <f>IF(RES_hhdet_in_tes!I54=0,"",RES_hhdet_in_tes!I54/RES_hhdet_in_fec!I54)</f>
        <v>0.54469831534169522</v>
      </c>
      <c r="J54" s="112">
        <f>IF(RES_hhdet_in_tes!J54=0,"",RES_hhdet_in_tes!J54/RES_hhdet_in_fec!J54)</f>
        <v>0.54697252611485381</v>
      </c>
      <c r="K54" s="112">
        <f>IF(RES_hhdet_in_tes!K54=0,"",RES_hhdet_in_tes!K54/RES_hhdet_in_fec!K54)</f>
        <v>0.54960657575279614</v>
      </c>
      <c r="L54" s="112">
        <f>IF(RES_hhdet_in_tes!L54=0,"",RES_hhdet_in_tes!L54/RES_hhdet_in_fec!L54)</f>
        <v>0.55263509832640711</v>
      </c>
      <c r="M54" s="112">
        <f>IF(RES_hhdet_in_tes!M54=0,"",RES_hhdet_in_tes!M54/RES_hhdet_in_fec!M54)</f>
        <v>0.55839268450764479</v>
      </c>
      <c r="N54" s="112">
        <f>IF(RES_hhdet_in_tes!N54=0,"",RES_hhdet_in_tes!N54/RES_hhdet_in_fec!N54)</f>
        <v>0.56788642558067792</v>
      </c>
      <c r="O54" s="112">
        <f>IF(RES_hhdet_in_tes!O54=0,"",RES_hhdet_in_tes!O54/RES_hhdet_in_fec!O54)</f>
        <v>0.5823631466142537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0.64338131101743112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>
        <f>IF(RES_hhdet_in_tes!I55=0,"",RES_hhdet_in_tes!I55/RES_hhdet_in_fec!I55)</f>
        <v>0.87572205262948877</v>
      </c>
      <c r="J55" s="113">
        <f>IF(RES_hhdet_in_tes!J55=0,"",RES_hhdet_in_tes!J55/RES_hhdet_in_fec!J55)</f>
        <v>0.87644753134208742</v>
      </c>
      <c r="K55" s="113">
        <f>IF(RES_hhdet_in_tes!K55=0,"",RES_hhdet_in_tes!K55/RES_hhdet_in_fec!K55)</f>
        <v>0.73199944699806618</v>
      </c>
      <c r="L55" s="113">
        <f>IF(RES_hhdet_in_tes!L55=0,"",RES_hhdet_in_tes!L55/RES_hhdet_in_fec!L55)</f>
        <v>0.92537183417333257</v>
      </c>
      <c r="M55" s="113">
        <f>IF(RES_hhdet_in_tes!M55=0,"",RES_hhdet_in_tes!M55/RES_hhdet_in_fec!M55)</f>
        <v>0.88131233760394823</v>
      </c>
      <c r="N55" s="113">
        <f>IF(RES_hhdet_in_tes!N55=0,"",RES_hhdet_in_tes!N55/RES_hhdet_in_fec!N55)</f>
        <v>0.94074360039267935</v>
      </c>
      <c r="O55" s="113">
        <f>IF(RES_hhdet_in_tes!O55=0,"",RES_hhdet_in_tes!O55/RES_hhdet_in_fec!O55)</f>
        <v>0.91677688142497049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>
        <f>IF(RES_hhdet_in_tes!I56=0,"",RES_hhdet_in_tes!I56/RES_hhdet_in_fec!I56)</f>
        <v>0.54469831534169522</v>
      </c>
      <c r="J56" s="111">
        <f>IF(RES_hhdet_in_tes!J56=0,"",RES_hhdet_in_tes!J56/RES_hhdet_in_fec!J56)</f>
        <v>0.54697252611485381</v>
      </c>
      <c r="K56" s="111">
        <f>IF(RES_hhdet_in_tes!K56=0,"",RES_hhdet_in_tes!K56/RES_hhdet_in_fec!K56)</f>
        <v>0.54960657575279614</v>
      </c>
      <c r="L56" s="111">
        <f>IF(RES_hhdet_in_tes!L56=0,"",RES_hhdet_in_tes!L56/RES_hhdet_in_fec!L56)</f>
        <v>0.55263509832640711</v>
      </c>
      <c r="M56" s="111">
        <f>IF(RES_hhdet_in_tes!M56=0,"",RES_hhdet_in_tes!M56/RES_hhdet_in_fec!M56)</f>
        <v>0.55839268450764479</v>
      </c>
      <c r="N56" s="111">
        <f>IF(RES_hhdet_in_tes!N56=0,"",RES_hhdet_in_tes!N56/RES_hhdet_in_fec!N56)</f>
        <v>0.56788642558067792</v>
      </c>
      <c r="O56" s="111">
        <f>IF(RES_hhdet_in_tes!O56=0,"",RES_hhdet_in_tes!O56/RES_hhdet_in_fec!O56)</f>
        <v>0.5823631466142537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0.60234425778064882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0.60840347687068985</v>
      </c>
      <c r="I58" s="124">
        <f>IF(RES_hhdet_in_tes!I58=0,"",RES_hhdet_in_tes!I58/RES_hhdet_in_fec!I58)</f>
        <v>0.59278772482622277</v>
      </c>
      <c r="J58" s="124">
        <f>IF(RES_hhdet_in_tes!J58=0,"",RES_hhdet_in_tes!J58/RES_hhdet_in_fec!J58)</f>
        <v>0.59639863869288989</v>
      </c>
      <c r="K58" s="124">
        <f>IF(RES_hhdet_in_tes!K58=0,"",RES_hhdet_in_tes!K58/RES_hhdet_in_fec!K58)</f>
        <v>0.61214527814428321</v>
      </c>
      <c r="L58" s="124">
        <f>IF(RES_hhdet_in_tes!L58=0,"",RES_hhdet_in_tes!L58/RES_hhdet_in_fec!L58)</f>
        <v>0.6479579465591746</v>
      </c>
      <c r="M58" s="124">
        <f>IF(RES_hhdet_in_tes!M58=0,"",RES_hhdet_in_tes!M58/RES_hhdet_in_fec!M58)</f>
        <v>0.63821952091202649</v>
      </c>
      <c r="N58" s="124">
        <f>IF(RES_hhdet_in_tes!N58=0,"",RES_hhdet_in_tes!N58/RES_hhdet_in_fec!N58)</f>
        <v>0.60234583567531652</v>
      </c>
      <c r="O58" s="124">
        <f>IF(RES_hhdet_in_tes!O58=0,"",RES_hhdet_in_tes!O58/RES_hhdet_in_fec!O58)</f>
        <v>0.62947513425581292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0.59582204817853157</v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0.58142938136196243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0.58365773273274657</v>
      </c>
      <c r="I59" s="111">
        <f>IF(RES_hhdet_in_tes!I59=0,"",RES_hhdet_in_tes!I59/RES_hhdet_in_fec!I59)</f>
        <v>0.58410350276679701</v>
      </c>
      <c r="J59" s="111">
        <f>IF(RES_hhdet_in_tes!J59=0,"",RES_hhdet_in_tes!J59/RES_hhdet_in_fec!J59)</f>
        <v>0.58454934546279969</v>
      </c>
      <c r="K59" s="111">
        <f>IF(RES_hhdet_in_tes!K59=0,"",RES_hhdet_in_tes!K59/RES_hhdet_in_fec!K59)</f>
        <v>0.5849952878502791</v>
      </c>
      <c r="L59" s="111">
        <f>IF(RES_hhdet_in_tes!L59=0,"",RES_hhdet_in_tes!L59/RES_hhdet_in_fec!L59)</f>
        <v>0.5854413371607412</v>
      </c>
      <c r="M59" s="111">
        <f>IF(RES_hhdet_in_tes!M59=0,"",RES_hhdet_in_tes!M59/RES_hhdet_in_fec!M59)</f>
        <v>0.58578008615432864</v>
      </c>
      <c r="N59" s="111">
        <f>IF(RES_hhdet_in_tes!N59=0,"",RES_hhdet_in_tes!N59/RES_hhdet_in_fec!N59)</f>
        <v>0.5859694309075435</v>
      </c>
      <c r="O59" s="111">
        <f>IF(RES_hhdet_in_tes!O59=0,"",RES_hhdet_in_tes!O59/RES_hhdet_in_fec!O59)</f>
        <v>0.58608259729269174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0.59582204817853157</v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0.74793844157497247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0.75495488654432985</v>
      </c>
      <c r="I60" s="45">
        <f>IF(RES_hhdet_in_tes!I60=0,"",RES_hhdet_in_tes!I60/RES_hhdet_in_fec!I60)</f>
        <v>0.75651232929276579</v>
      </c>
      <c r="J60" s="45">
        <f>IF(RES_hhdet_in_tes!J60=0,"",RES_hhdet_in_tes!J60/RES_hhdet_in_fec!J60)</f>
        <v>0.75818205276110473</v>
      </c>
      <c r="K60" s="45">
        <f>IF(RES_hhdet_in_tes!K60=0,"",RES_hhdet_in_tes!K60/RES_hhdet_in_fec!K60)</f>
        <v>0.76000582426289764</v>
      </c>
      <c r="L60" s="45">
        <f>IF(RES_hhdet_in_tes!L60=0,"",RES_hhdet_in_tes!L60/RES_hhdet_in_fec!L60)</f>
        <v>0.76199481826689242</v>
      </c>
      <c r="M60" s="45">
        <f>IF(RES_hhdet_in_tes!M60=0,"",RES_hhdet_in_tes!M60/RES_hhdet_in_fec!M60)</f>
        <v>0.76483864016935921</v>
      </c>
      <c r="N60" s="45">
        <f>IF(RES_hhdet_in_tes!N60=0,"",RES_hhdet_in_tes!N60/RES_hhdet_in_fec!N60)</f>
        <v>0.768733614072312</v>
      </c>
      <c r="O60" s="45">
        <f>IF(RES_hhdet_in_tes!O60=0,"",RES_hhdet_in_tes!O60/RES_hhdet_in_fec!O60)</f>
        <v>0.7741452905206283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X62" s="119" t="str">
        <f>IF(RES_hhdet_in_tes!X62=0,"",RES_hhdet_in_tes!X62/RES_hhdet_in_fec!X62)</f>
        <v/>
      </c>
      <c r="Y62" s="119" t="str">
        <f>IF(RES_hhdet_in_tes!Y62=0,"",RES_hhdet_in_tes!Y62/RES_hhdet_in_fec!Y62)</f>
        <v/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X63" s="124" t="str">
        <f>IF(RES_hhdet_in_tes!X63=0,"",RES_hhdet_in_tes!X63/RES_hhdet_in_fec!X63)</f>
        <v/>
      </c>
      <c r="Y63" s="124" t="str">
        <f>IF(RES_hhdet_in_tes!Y63=0,"",RES_hhdet_in_tes!Y63/RES_hhdet_in_fec!Y63)</f>
        <v/>
      </c>
      <c r="DA63" s="130" t="s">
        <v>3645</v>
      </c>
    </row>
    <row r="64" spans="1:105" ht="12" customHeight="1" x14ac:dyDescent="0.25">
      <c r="A64" s="97" t="s">
        <v>212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X64" s="111" t="str">
        <f>IF(RES_hhdet_in_tes!X64=0,"",RES_hhdet_in_tes!X64/RES_hhdet_in_fec!X64)</f>
        <v/>
      </c>
      <c r="Y64" s="111" t="str">
        <f>IF(RES_hhdet_in_tes!Y64=0,"",RES_hhdet_in_tes!Y64/RES_hhdet_in_fec!Y64)</f>
        <v/>
      </c>
      <c r="DA64" s="63" t="s">
        <v>3646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X65" s="111" t="str">
        <f>IF(RES_hhdet_in_tes!X65=0,"",RES_hhdet_in_tes!X65/RES_hhdet_in_fec!X65)</f>
        <v/>
      </c>
      <c r="Y65" s="111" t="str">
        <f>IF(RES_hhdet_in_tes!Y65=0,"",RES_hhdet_in_tes!Y65/RES_hhdet_in_fec!Y65)</f>
        <v/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X66" s="124" t="str">
        <f>IF(RES_hhdet_in_tes!X66=0,"",RES_hhdet_in_tes!X66/RES_hhdet_in_fec!X66)</f>
        <v/>
      </c>
      <c r="Y66" s="124" t="str">
        <f>IF(RES_hhdet_in_tes!Y66=0,"",RES_hhdet_in_tes!Y66/RES_hhdet_in_fec!Y66)</f>
        <v/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X67" s="111" t="str">
        <f>IF(RES_hhdet_in_tes!X67=0,"",RES_hhdet_in_tes!X67/RES_hhdet_in_fec!X67)</f>
        <v/>
      </c>
      <c r="Y67" s="111" t="str">
        <f>IF(RES_hhdet_in_tes!Y67=0,"",RES_hhdet_in_tes!Y67/RES_hhdet_in_fec!Y67)</f>
        <v/>
      </c>
      <c r="DA67" s="63" t="s">
        <v>3649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X68" s="124" t="str">
        <f>IF(RES_hhdet_in_tes!X68=0,"",RES_hhdet_in_tes!X68/RES_hhdet_in_fec!X68)</f>
        <v/>
      </c>
      <c r="Y68" s="124" t="str">
        <f>IF(RES_hhdet_in_tes!Y68=0,"",RES_hhdet_in_tes!Y68/RES_hhdet_in_fec!Y68)</f>
        <v/>
      </c>
      <c r="DA68" s="130" t="s">
        <v>3650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X69" s="111" t="str">
        <f>IF(RES_hhdet_in_tes!X69=0,"",RES_hhdet_in_tes!X69/RES_hhdet_in_fec!X69)</f>
        <v/>
      </c>
      <c r="Y69" s="111" t="str">
        <f>IF(RES_hhdet_in_tes!Y69=0,"",RES_hhdet_in_tes!Y69/RES_hhdet_in_fec!Y69)</f>
        <v/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X73" s="112" t="str">
        <f>IF(RES_hhdet_in_tes!X73=0,"",RES_hhdet_in_tes!X73/RES_hhdet_in_fec!X73)</f>
        <v/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X77" s="124" t="str">
        <f>IF(RES_hhdet_in_tes!X77=0,"",RES_hhdet_in_tes!X77/RES_hhdet_in_fec!X77)</f>
        <v/>
      </c>
      <c r="Y77" s="124" t="str">
        <f>IF(RES_hhdet_in_tes!Y77=0,"",RES_hhdet_in_tes!Y77/RES_hhdet_in_fec!Y77)</f>
        <v/>
      </c>
      <c r="DA77" s="130" t="s">
        <v>3659</v>
      </c>
    </row>
    <row r="78" spans="1:105" ht="12" customHeight="1" x14ac:dyDescent="0.25">
      <c r="A78" s="97" t="s">
        <v>189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X78" s="111" t="str">
        <f>IF(RES_hhdet_in_tes!X78=0,"",RES_hhdet_in_tes!X78/RES_hhdet_in_fec!X78)</f>
        <v/>
      </c>
      <c r="Y78" s="111" t="str">
        <f>IF(RES_hhdet_in_tes!Y78=0,"",RES_hhdet_in_tes!Y78/RES_hhdet_in_fec!Y78)</f>
        <v/>
      </c>
      <c r="DA78" s="63" t="s">
        <v>3660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X79" s="45" t="str">
        <f>IF(RES_hhdet_in_tes!X79=0,"",RES_hhdet_in_tes!X79/RES_hhdet_in_fec!X79)</f>
        <v/>
      </c>
      <c r="Y79" s="45" t="str">
        <f>IF(RES_hhdet_in_tes!Y79=0,"",RES_hhdet_in_tes!Y79/RES_hhdet_in_fec!Y79)</f>
        <v/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 t="str">
        <f>IF(RES_hhdet_in_tes!C81=0,"",RES_hhdet_in_tes!C81/RES_hhdet_in_fec!C81)</f>
        <v/>
      </c>
      <c r="D81" s="119" t="str">
        <f>IF(RES_hhdet_in_tes!D81=0,"",RES_hhdet_in_tes!D81/RES_hhdet_in_fec!D81)</f>
        <v/>
      </c>
      <c r="E81" s="119" t="str">
        <f>IF(RES_hhdet_in_tes!E81=0,"",RES_hhdet_in_tes!E81/RES_hhdet_in_fec!E81)</f>
        <v/>
      </c>
      <c r="F81" s="119" t="str">
        <f>IF(RES_hhdet_in_tes!F81=0,"",RES_hhdet_in_tes!F81/RES_hhdet_in_fec!F81)</f>
        <v/>
      </c>
      <c r="G81" s="119" t="str">
        <f>IF(RES_hhdet_in_tes!G81=0,"",RES_hhdet_in_tes!G81/RES_hhdet_in_fec!G81)</f>
        <v/>
      </c>
      <c r="H81" s="119" t="str">
        <f>IF(RES_hhdet_in_tes!H81=0,"",RES_hhdet_in_tes!H81/RES_hhdet_in_fec!H81)</f>
        <v/>
      </c>
      <c r="I81" s="119" t="str">
        <f>IF(RES_hhdet_in_tes!I81=0,"",RES_hhdet_in_tes!I81/RES_hhdet_in_fec!I81)</f>
        <v/>
      </c>
      <c r="J81" s="119" t="str">
        <f>IF(RES_hhdet_in_tes!J81=0,"",RES_hhdet_in_tes!J81/RES_hhdet_in_fec!J81)</f>
        <v/>
      </c>
      <c r="K81" s="119" t="str">
        <f>IF(RES_hhdet_in_tes!K81=0,"",RES_hhdet_in_tes!K81/RES_hhdet_in_fec!K81)</f>
        <v/>
      </c>
      <c r="L81" s="119">
        <f>IF(RES_hhdet_in_tes!L81=0,"",RES_hhdet_in_tes!L81/RES_hhdet_in_fec!L81)</f>
        <v>0.89106474774991951</v>
      </c>
      <c r="M81" s="119">
        <f>IF(RES_hhdet_in_tes!M81=0,"",RES_hhdet_in_tes!M81/RES_hhdet_in_fec!M81)</f>
        <v>0.74107091951723902</v>
      </c>
      <c r="N81" s="119">
        <f>IF(RES_hhdet_in_tes!N81=0,"",RES_hhdet_in_tes!N81/RES_hhdet_in_fec!N81)</f>
        <v>0.81465836375366296</v>
      </c>
      <c r="O81" s="119">
        <f>IF(RES_hhdet_in_tes!O81=0,"",RES_hhdet_in_tes!O81/RES_hhdet_in_fec!O81)</f>
        <v>0.73932016470673201</v>
      </c>
      <c r="P81" s="119">
        <f>IF(RES_hhdet_in_tes!P81=0,"",RES_hhdet_in_tes!P81/RES_hhdet_in_fec!P81)</f>
        <v>0.73856355507380189</v>
      </c>
      <c r="Q81" s="119" t="str">
        <f>IF(RES_hhdet_in_tes!Q81=0,"",RES_hhdet_in_tes!Q81/RES_hhdet_in_fec!Q81)</f>
        <v/>
      </c>
      <c r="R81" s="119">
        <f>IF(RES_hhdet_in_tes!R81=0,"",RES_hhdet_in_tes!R81/RES_hhdet_in_fec!R81)</f>
        <v>0.77891392735760634</v>
      </c>
      <c r="S81" s="119" t="str">
        <f>IF(RES_hhdet_in_tes!S81=0,"",RES_hhdet_in_tes!S81/RES_hhdet_in_fec!S81)</f>
        <v/>
      </c>
      <c r="T81" s="119">
        <f>IF(RES_hhdet_in_tes!T81=0,"",RES_hhdet_in_tes!T81/RES_hhdet_in_fec!T81)</f>
        <v>0.80967940691323914</v>
      </c>
      <c r="U81" s="119">
        <f>IF(RES_hhdet_in_tes!U81=0,"",RES_hhdet_in_tes!U81/RES_hhdet_in_fec!U81)</f>
        <v>0.8238329632758431</v>
      </c>
      <c r="V81" s="119" t="str">
        <f>IF(RES_hhdet_in_tes!V81=0,"",RES_hhdet_in_tes!V81/RES_hhdet_in_fec!V81)</f>
        <v/>
      </c>
      <c r="W81" s="119" t="str">
        <f>IF(RES_hhdet_in_tes!W81=0,"",RES_hhdet_in_tes!W81/RES_hhdet_in_fec!W81)</f>
        <v/>
      </c>
      <c r="X81" s="119" t="str">
        <f>IF(RES_hhdet_in_tes!X81=0,"",RES_hhdet_in_tes!X81/RES_hhdet_in_fec!X81)</f>
        <v/>
      </c>
      <c r="Y81" s="119" t="str">
        <f>IF(RES_hhdet_in_tes!Y81=0,"",RES_hhdet_in_tes!Y81/RES_hhdet_in_fec!Y81)</f>
        <v/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 t="str">
        <f>IF(RES_hhdet_in_tes!C82=0,"",RES_hhdet_in_tes!C82/RES_hhdet_in_fec!C82)</f>
        <v/>
      </c>
      <c r="D82" s="124" t="str">
        <f>IF(RES_hhdet_in_tes!D82=0,"",RES_hhdet_in_tes!D82/RES_hhdet_in_fec!D82)</f>
        <v/>
      </c>
      <c r="E82" s="124" t="str">
        <f>IF(RES_hhdet_in_tes!E82=0,"",RES_hhdet_in_tes!E82/RES_hhdet_in_fec!E82)</f>
        <v/>
      </c>
      <c r="F82" s="124" t="str">
        <f>IF(RES_hhdet_in_tes!F82=0,"",RES_hhdet_in_tes!F82/RES_hhdet_in_fec!F82)</f>
        <v/>
      </c>
      <c r="G82" s="124" t="str">
        <f>IF(RES_hhdet_in_tes!G82=0,"",RES_hhdet_in_tes!G82/RES_hhdet_in_fec!G82)</f>
        <v/>
      </c>
      <c r="H82" s="124" t="str">
        <f>IF(RES_hhdet_in_tes!H82=0,"",RES_hhdet_in_tes!H82/RES_hhdet_in_fec!H82)</f>
        <v/>
      </c>
      <c r="I82" s="124" t="str">
        <f>IF(RES_hhdet_in_tes!I82=0,"",RES_hhdet_in_tes!I82/RES_hhdet_in_fec!I82)</f>
        <v/>
      </c>
      <c r="J82" s="124" t="str">
        <f>IF(RES_hhdet_in_tes!J82=0,"",RES_hhdet_in_tes!J82/RES_hhdet_in_fec!J82)</f>
        <v/>
      </c>
      <c r="K82" s="124" t="str">
        <f>IF(RES_hhdet_in_tes!K82=0,"",RES_hhdet_in_tes!K82/RES_hhdet_in_fec!K82)</f>
        <v/>
      </c>
      <c r="L82" s="124">
        <f>IF(RES_hhdet_in_tes!L82=0,"",RES_hhdet_in_tes!L82/RES_hhdet_in_fec!L82)</f>
        <v>0.77561024297967796</v>
      </c>
      <c r="M82" s="124">
        <f>IF(RES_hhdet_in_tes!M82=0,"",RES_hhdet_in_tes!M82/RES_hhdet_in_fec!M82)</f>
        <v>0.78757628442217131</v>
      </c>
      <c r="N82" s="124">
        <f>IF(RES_hhdet_in_tes!N82=0,"",RES_hhdet_in_tes!N82/RES_hhdet_in_fec!N82)</f>
        <v>0.79761195885362501</v>
      </c>
      <c r="O82" s="124">
        <f>IF(RES_hhdet_in_tes!O82=0,"",RES_hhdet_in_tes!O82/RES_hhdet_in_fec!O82)</f>
        <v>0.80635631478151693</v>
      </c>
      <c r="P82" s="124">
        <f>IF(RES_hhdet_in_tes!P82=0,"",RES_hhdet_in_tes!P82/RES_hhdet_in_fec!P82)</f>
        <v>0.8136676805410552</v>
      </c>
      <c r="Q82" s="124" t="str">
        <f>IF(RES_hhdet_in_tes!Q82=0,"",RES_hhdet_in_tes!Q82/RES_hhdet_in_fec!Q82)</f>
        <v/>
      </c>
      <c r="R82" s="124">
        <f>IF(RES_hhdet_in_tes!R82=0,"",RES_hhdet_in_tes!R82/RES_hhdet_in_fec!R82)</f>
        <v>0.83554650588249124</v>
      </c>
      <c r="S82" s="124" t="str">
        <f>IF(RES_hhdet_in_tes!S82=0,"",RES_hhdet_in_tes!S82/RES_hhdet_in_fec!S82)</f>
        <v/>
      </c>
      <c r="T82" s="124">
        <f>IF(RES_hhdet_in_tes!T82=0,"",RES_hhdet_in_tes!T82/RES_hhdet_in_fec!T82)</f>
        <v>0.86625128749802593</v>
      </c>
      <c r="U82" s="124">
        <f>IF(RES_hhdet_in_tes!U82=0,"",RES_hhdet_in_tes!U82/RES_hhdet_in_fec!U82)</f>
        <v>0.87940080004276977</v>
      </c>
      <c r="V82" s="124" t="str">
        <f>IF(RES_hhdet_in_tes!V82=0,"",RES_hhdet_in_tes!V82/RES_hhdet_in_fec!V82)</f>
        <v/>
      </c>
      <c r="W82" s="124" t="str">
        <f>IF(RES_hhdet_in_tes!W82=0,"",RES_hhdet_in_tes!W82/RES_hhdet_in_fec!W82)</f>
        <v/>
      </c>
      <c r="X82" s="124" t="str">
        <f>IF(RES_hhdet_in_tes!X82=0,"",RES_hhdet_in_tes!X82/RES_hhdet_in_fec!X82)</f>
        <v/>
      </c>
      <c r="Y82" s="124" t="str">
        <f>IF(RES_hhdet_in_tes!Y82=0,"",RES_hhdet_in_tes!Y82/RES_hhdet_in_fec!Y82)</f>
        <v/>
      </c>
      <c r="DA82" s="130" t="s">
        <v>3663</v>
      </c>
    </row>
    <row r="83" spans="1:105" ht="12" customHeight="1" x14ac:dyDescent="0.25">
      <c r="A83" s="97" t="s">
        <v>199</v>
      </c>
      <c r="B83" s="111"/>
      <c r="C83" s="111" t="str">
        <f>IF(RES_hhdet_in_tes!C83=0,"",RES_hhdet_in_tes!C83/RES_hhdet_in_fec!C83)</f>
        <v/>
      </c>
      <c r="D83" s="111" t="str">
        <f>IF(RES_hhdet_in_tes!D83=0,"",RES_hhdet_in_tes!D83/RES_hhdet_in_fec!D83)</f>
        <v/>
      </c>
      <c r="E83" s="111" t="str">
        <f>IF(RES_hhdet_in_tes!E83=0,"",RES_hhdet_in_tes!E83/RES_hhdet_in_fec!E83)</f>
        <v/>
      </c>
      <c r="F83" s="111" t="str">
        <f>IF(RES_hhdet_in_tes!F83=0,"",RES_hhdet_in_tes!F83/RES_hhdet_in_fec!F83)</f>
        <v/>
      </c>
      <c r="G83" s="111" t="str">
        <f>IF(RES_hhdet_in_tes!G83=0,"",RES_hhdet_in_tes!G83/RES_hhdet_in_fec!G83)</f>
        <v/>
      </c>
      <c r="H83" s="111" t="str">
        <f>IF(RES_hhdet_in_tes!H83=0,"",RES_hhdet_in_tes!H83/RES_hhdet_in_fec!H83)</f>
        <v/>
      </c>
      <c r="I83" s="111" t="str">
        <f>IF(RES_hhdet_in_tes!I83=0,"",RES_hhdet_in_tes!I83/RES_hhdet_in_fec!I83)</f>
        <v/>
      </c>
      <c r="J83" s="111" t="str">
        <f>IF(RES_hhdet_in_tes!J83=0,"",RES_hhdet_in_tes!J83/RES_hhdet_in_fec!J83)</f>
        <v/>
      </c>
      <c r="K83" s="111" t="str">
        <f>IF(RES_hhdet_in_tes!K83=0,"",RES_hhdet_in_tes!K83/RES_hhdet_in_fec!K83)</f>
        <v/>
      </c>
      <c r="L83" s="111">
        <f>IF(RES_hhdet_in_tes!L83=0,"",RES_hhdet_in_tes!L83/RES_hhdet_in_fec!L83)</f>
        <v>0.77399188793157614</v>
      </c>
      <c r="M83" s="111">
        <f>IF(RES_hhdet_in_tes!M83=0,"",RES_hhdet_in_tes!M83/RES_hhdet_in_fec!M83)</f>
        <v>0.78606659511538335</v>
      </c>
      <c r="N83" s="111">
        <f>IF(RES_hhdet_in_tes!N83=0,"",RES_hhdet_in_tes!N83/RES_hhdet_in_fec!N83)</f>
        <v>0.79653442485589832</v>
      </c>
      <c r="O83" s="111">
        <f>IF(RES_hhdet_in_tes!O83=0,"",RES_hhdet_in_tes!O83/RES_hhdet_in_fec!O83)</f>
        <v>0.8050854346350228</v>
      </c>
      <c r="P83" s="111">
        <f>IF(RES_hhdet_in_tes!P83=0,"",RES_hhdet_in_tes!P83/RES_hhdet_in_fec!P83)</f>
        <v>0.81246039932150482</v>
      </c>
      <c r="Q83" s="111" t="str">
        <f>IF(RES_hhdet_in_tes!Q83=0,"",RES_hhdet_in_tes!Q83/RES_hhdet_in_fec!Q83)</f>
        <v/>
      </c>
      <c r="R83" s="111">
        <f>IF(RES_hhdet_in_tes!R83=0,"",RES_hhdet_in_tes!R83/RES_hhdet_in_fec!R83)</f>
        <v>0.8344409411751833</v>
      </c>
      <c r="S83" s="111" t="str">
        <f>IF(RES_hhdet_in_tes!S83=0,"",RES_hhdet_in_tes!S83/RES_hhdet_in_fec!S83)</f>
        <v/>
      </c>
      <c r="T83" s="111">
        <f>IF(RES_hhdet_in_tes!T83=0,"",RES_hhdet_in_tes!T83/RES_hhdet_in_fec!T83)</f>
        <v>0.86423944824449672</v>
      </c>
      <c r="U83" s="111">
        <f>IF(RES_hhdet_in_tes!U83=0,"",RES_hhdet_in_tes!U83/RES_hhdet_in_fec!U83)</f>
        <v>0.87806209536710678</v>
      </c>
      <c r="V83" s="111" t="str">
        <f>IF(RES_hhdet_in_tes!V83=0,"",RES_hhdet_in_tes!V83/RES_hhdet_in_fec!V83)</f>
        <v/>
      </c>
      <c r="W83" s="111" t="str">
        <f>IF(RES_hhdet_in_tes!W83=0,"",RES_hhdet_in_tes!W83/RES_hhdet_in_fec!W83)</f>
        <v/>
      </c>
      <c r="X83" s="111" t="str">
        <f>IF(RES_hhdet_in_tes!X83=0,"",RES_hhdet_in_tes!X83/RES_hhdet_in_fec!X83)</f>
        <v/>
      </c>
      <c r="Y83" s="111" t="str">
        <f>IF(RES_hhdet_in_tes!Y83=0,"",RES_hhdet_in_tes!Y83/RES_hhdet_in_fec!Y83)</f>
        <v/>
      </c>
      <c r="DA83" s="63" t="s">
        <v>3664</v>
      </c>
    </row>
    <row r="84" spans="1:105" ht="12" customHeight="1" x14ac:dyDescent="0.25">
      <c r="A84" s="97" t="s">
        <v>53</v>
      </c>
      <c r="B84" s="111"/>
      <c r="C84" s="111" t="str">
        <f>IF(RES_hhdet_in_tes!C84=0,"",RES_hhdet_in_tes!C84/RES_hhdet_in_fec!C84)</f>
        <v/>
      </c>
      <c r="D84" s="111" t="str">
        <f>IF(RES_hhdet_in_tes!D84=0,"",RES_hhdet_in_tes!D84/RES_hhdet_in_fec!D84)</f>
        <v/>
      </c>
      <c r="E84" s="111" t="str">
        <f>IF(RES_hhdet_in_tes!E84=0,"",RES_hhdet_in_tes!E84/RES_hhdet_in_fec!E84)</f>
        <v/>
      </c>
      <c r="F84" s="111" t="str">
        <f>IF(RES_hhdet_in_tes!F84=0,"",RES_hhdet_in_tes!F84/RES_hhdet_in_fec!F84)</f>
        <v/>
      </c>
      <c r="G84" s="111" t="str">
        <f>IF(RES_hhdet_in_tes!G84=0,"",RES_hhdet_in_tes!G84/RES_hhdet_in_fec!G84)</f>
        <v/>
      </c>
      <c r="H84" s="111" t="str">
        <f>IF(RES_hhdet_in_tes!H84=0,"",RES_hhdet_in_tes!H84/RES_hhdet_in_fec!H84)</f>
        <v/>
      </c>
      <c r="I84" s="111" t="str">
        <f>IF(RES_hhdet_in_tes!I84=0,"",RES_hhdet_in_tes!I84/RES_hhdet_in_fec!I84)</f>
        <v/>
      </c>
      <c r="J84" s="111" t="str">
        <f>IF(RES_hhdet_in_tes!J84=0,"",RES_hhdet_in_tes!J84/RES_hhdet_in_fec!J84)</f>
        <v/>
      </c>
      <c r="K84" s="111" t="str">
        <f>IF(RES_hhdet_in_tes!K84=0,"",RES_hhdet_in_tes!K84/RES_hhdet_in_fec!K84)</f>
        <v/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 t="str">
        <f>IF(RES_hhdet_in_tes!V84=0,"",RES_hhdet_in_tes!V84/RES_hhdet_in_fec!V84)</f>
        <v/>
      </c>
      <c r="W84" s="111" t="str">
        <f>IF(RES_hhdet_in_tes!W84=0,"",RES_hhdet_in_tes!W84/RES_hhdet_in_fec!W84)</f>
        <v/>
      </c>
      <c r="X84" s="111" t="str">
        <f>IF(RES_hhdet_in_tes!X84=0,"",RES_hhdet_in_tes!X84/RES_hhdet_in_fec!X84)</f>
        <v/>
      </c>
      <c r="Y84" s="111" t="str">
        <f>IF(RES_hhdet_in_tes!Y84=0,"",RES_hhdet_in_tes!Y84/RES_hhdet_in_fec!Y84)</f>
        <v/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 t="str">
        <f>IF(RES_hhdet_in_tes!E85=0,"",RES_hhdet_in_tes!E85/RES_hhdet_in_fec!E85)</f>
        <v/>
      </c>
      <c r="F85" s="124" t="str">
        <f>IF(RES_hhdet_in_tes!F85=0,"",RES_hhdet_in_tes!F85/RES_hhdet_in_fec!F85)</f>
        <v/>
      </c>
      <c r="G85" s="124" t="str">
        <f>IF(RES_hhdet_in_tes!G85=0,"",RES_hhdet_in_tes!G85/RES_hhdet_in_fec!G85)</f>
        <v/>
      </c>
      <c r="H85" s="124" t="str">
        <f>IF(RES_hhdet_in_tes!H85=0,"",RES_hhdet_in_tes!H85/RES_hhdet_in_fec!H85)</f>
        <v/>
      </c>
      <c r="I85" s="124" t="str">
        <f>IF(RES_hhdet_in_tes!I85=0,"",RES_hhdet_in_tes!I85/RES_hhdet_in_fec!I85)</f>
        <v/>
      </c>
      <c r="J85" s="124" t="str">
        <f>IF(RES_hhdet_in_tes!J85=0,"",RES_hhdet_in_tes!J85/RES_hhdet_in_fec!J85)</f>
        <v/>
      </c>
      <c r="K85" s="124" t="str">
        <f>IF(RES_hhdet_in_tes!K85=0,"",RES_hhdet_in_tes!K85/RES_hhdet_in_fec!K85)</f>
        <v/>
      </c>
      <c r="L85" s="124">
        <f>IF(RES_hhdet_in_tes!L85=0,"",RES_hhdet_in_tes!L85/RES_hhdet_in_fec!L85)</f>
        <v>3.6470228259776318</v>
      </c>
      <c r="M85" s="124">
        <f>IF(RES_hhdet_in_tes!M85=0,"",RES_hhdet_in_tes!M85/RES_hhdet_in_fec!M85)</f>
        <v>3.797073993334569</v>
      </c>
      <c r="N85" s="124">
        <f>IF(RES_hhdet_in_tes!N85=0,"",RES_hhdet_in_tes!N85/RES_hhdet_in_fec!N85)</f>
        <v>3.9710501396777707</v>
      </c>
      <c r="O85" s="124">
        <f>IF(RES_hhdet_in_tes!O85=0,"",RES_hhdet_in_tes!O85/RES_hhdet_in_fec!O85)</f>
        <v>4.1686409087695226</v>
      </c>
      <c r="P85" s="124">
        <f>IF(RES_hhdet_in_tes!P85=0,"",RES_hhdet_in_tes!P85/RES_hhdet_in_fec!P85)</f>
        <v>4.3706167663352025</v>
      </c>
      <c r="Q85" s="124" t="str">
        <f>IF(RES_hhdet_in_tes!Q85=0,"",RES_hhdet_in_tes!Q85/RES_hhdet_in_fec!Q85)</f>
        <v/>
      </c>
      <c r="R85" s="124">
        <f>IF(RES_hhdet_in_tes!R85=0,"",RES_hhdet_in_tes!R85/RES_hhdet_in_fec!R85)</f>
        <v>4.5592181465594885</v>
      </c>
      <c r="S85" s="124" t="str">
        <f>IF(RES_hhdet_in_tes!S85=0,"",RES_hhdet_in_tes!S85/RES_hhdet_in_fec!S85)</f>
        <v/>
      </c>
      <c r="T85" s="124">
        <f>IF(RES_hhdet_in_tes!T85=0,"",RES_hhdet_in_tes!T85/RES_hhdet_in_fec!T85)</f>
        <v>4.567096814698397</v>
      </c>
      <c r="U85" s="124">
        <f>IF(RES_hhdet_in_tes!U85=0,"",RES_hhdet_in_tes!U85/RES_hhdet_in_fec!U85)</f>
        <v>4.5717042229667655</v>
      </c>
      <c r="V85" s="124" t="str">
        <f>IF(RES_hhdet_in_tes!V85=0,"",RES_hhdet_in_tes!V85/RES_hhdet_in_fec!V85)</f>
        <v/>
      </c>
      <c r="W85" s="124" t="str">
        <f>IF(RES_hhdet_in_tes!W85=0,"",RES_hhdet_in_tes!W85/RES_hhdet_in_fec!W85)</f>
        <v/>
      </c>
      <c r="X85" s="124" t="str">
        <f>IF(RES_hhdet_in_tes!X85=0,"",RES_hhdet_in_tes!X85/RES_hhdet_in_fec!X85)</f>
        <v/>
      </c>
      <c r="Y85" s="124" t="str">
        <f>IF(RES_hhdet_in_tes!Y85=0,"",RES_hhdet_in_tes!Y85/RES_hhdet_in_fec!Y85)</f>
        <v/>
      </c>
      <c r="DA85" s="130" t="s">
        <v>3666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 t="str">
        <f>IF(RES_hhdet_in_tes!E86=0,"",RES_hhdet_in_tes!E86/RES_hhdet_in_fec!E86)</f>
        <v/>
      </c>
      <c r="F86" s="111" t="str">
        <f>IF(RES_hhdet_in_tes!F86=0,"",RES_hhdet_in_tes!F86/RES_hhdet_in_fec!F86)</f>
        <v/>
      </c>
      <c r="G86" s="111" t="str">
        <f>IF(RES_hhdet_in_tes!G86=0,"",RES_hhdet_in_tes!G86/RES_hhdet_in_fec!G86)</f>
        <v/>
      </c>
      <c r="H86" s="111" t="str">
        <f>IF(RES_hhdet_in_tes!H86=0,"",RES_hhdet_in_tes!H86/RES_hhdet_in_fec!H86)</f>
        <v/>
      </c>
      <c r="I86" s="111" t="str">
        <f>IF(RES_hhdet_in_tes!I86=0,"",RES_hhdet_in_tes!I86/RES_hhdet_in_fec!I86)</f>
        <v/>
      </c>
      <c r="J86" s="111" t="str">
        <f>IF(RES_hhdet_in_tes!J86=0,"",RES_hhdet_in_tes!J86/RES_hhdet_in_fec!J86)</f>
        <v/>
      </c>
      <c r="K86" s="111" t="str">
        <f>IF(RES_hhdet_in_tes!K86=0,"",RES_hhdet_in_tes!K86/RES_hhdet_in_fec!K86)</f>
        <v/>
      </c>
      <c r="L86" s="111">
        <f>IF(RES_hhdet_in_tes!L86=0,"",RES_hhdet_in_tes!L86/RES_hhdet_in_fec!L86)</f>
        <v>3.6470228259776318</v>
      </c>
      <c r="M86" s="111">
        <f>IF(RES_hhdet_in_tes!M86=0,"",RES_hhdet_in_tes!M86/RES_hhdet_in_fec!M86)</f>
        <v>3.797073993334569</v>
      </c>
      <c r="N86" s="111">
        <f>IF(RES_hhdet_in_tes!N86=0,"",RES_hhdet_in_tes!N86/RES_hhdet_in_fec!N86)</f>
        <v>3.9710501396777707</v>
      </c>
      <c r="O86" s="111">
        <f>IF(RES_hhdet_in_tes!O86=0,"",RES_hhdet_in_tes!O86/RES_hhdet_in_fec!O86)</f>
        <v>4.1686409087695226</v>
      </c>
      <c r="P86" s="111">
        <f>IF(RES_hhdet_in_tes!P86=0,"",RES_hhdet_in_tes!P86/RES_hhdet_in_fec!P86)</f>
        <v>4.3706167663352025</v>
      </c>
      <c r="Q86" s="111" t="str">
        <f>IF(RES_hhdet_in_tes!Q86=0,"",RES_hhdet_in_tes!Q86/RES_hhdet_in_fec!Q86)</f>
        <v/>
      </c>
      <c r="R86" s="111">
        <f>IF(RES_hhdet_in_tes!R86=0,"",RES_hhdet_in_tes!R86/RES_hhdet_in_fec!R86)</f>
        <v>4.5592181465594885</v>
      </c>
      <c r="S86" s="111" t="str">
        <f>IF(RES_hhdet_in_tes!S86=0,"",RES_hhdet_in_tes!S86/RES_hhdet_in_fec!S86)</f>
        <v/>
      </c>
      <c r="T86" s="111">
        <f>IF(RES_hhdet_in_tes!T86=0,"",RES_hhdet_in_tes!T86/RES_hhdet_in_fec!T86)</f>
        <v>4.567096814698397</v>
      </c>
      <c r="U86" s="111">
        <f>IF(RES_hhdet_in_tes!U86=0,"",RES_hhdet_in_tes!U86/RES_hhdet_in_fec!U86)</f>
        <v>4.5717042229667655</v>
      </c>
      <c r="V86" s="111" t="str">
        <f>IF(RES_hhdet_in_tes!V86=0,"",RES_hhdet_in_tes!V86/RES_hhdet_in_fec!V86)</f>
        <v/>
      </c>
      <c r="W86" s="111" t="str">
        <f>IF(RES_hhdet_in_tes!W86=0,"",RES_hhdet_in_tes!W86/RES_hhdet_in_fec!W86)</f>
        <v/>
      </c>
      <c r="X86" s="111" t="str">
        <f>IF(RES_hhdet_in_tes!X86=0,"",RES_hhdet_in_tes!X86/RES_hhdet_in_fec!X86)</f>
        <v/>
      </c>
      <c r="Y86" s="111" t="str">
        <f>IF(RES_hhdet_in_tes!Y86=0,"",RES_hhdet_in_tes!Y86/RES_hhdet_in_fec!Y86)</f>
        <v/>
      </c>
      <c r="DA86" s="63" t="s">
        <v>3667</v>
      </c>
    </row>
    <row r="87" spans="1:105" ht="12" customHeight="1" x14ac:dyDescent="0.25">
      <c r="A87" s="121" t="s">
        <v>55</v>
      </c>
      <c r="B87" s="124"/>
      <c r="C87" s="124" t="str">
        <f>IF(RES_hhdet_in_tes!C87=0,"",RES_hhdet_in_tes!C87/RES_hhdet_in_fec!C87)</f>
        <v/>
      </c>
      <c r="D87" s="124" t="str">
        <f>IF(RES_hhdet_in_tes!D87=0,"",RES_hhdet_in_tes!D87/RES_hhdet_in_fec!D87)</f>
        <v/>
      </c>
      <c r="E87" s="124" t="str">
        <f>IF(RES_hhdet_in_tes!E87=0,"",RES_hhdet_in_tes!E87/RES_hhdet_in_fec!E87)</f>
        <v/>
      </c>
      <c r="F87" s="124" t="str">
        <f>IF(RES_hhdet_in_tes!F87=0,"",RES_hhdet_in_tes!F87/RES_hhdet_in_fec!F87)</f>
        <v/>
      </c>
      <c r="G87" s="124" t="str">
        <f>IF(RES_hhdet_in_tes!G87=0,"",RES_hhdet_in_tes!G87/RES_hhdet_in_fec!G87)</f>
        <v/>
      </c>
      <c r="H87" s="124" t="str">
        <f>IF(RES_hhdet_in_tes!H87=0,"",RES_hhdet_in_tes!H87/RES_hhdet_in_fec!H87)</f>
        <v/>
      </c>
      <c r="I87" s="124" t="str">
        <f>IF(RES_hhdet_in_tes!I87=0,"",RES_hhdet_in_tes!I87/RES_hhdet_in_fec!I87)</f>
        <v/>
      </c>
      <c r="J87" s="124" t="str">
        <f>IF(RES_hhdet_in_tes!J87=0,"",RES_hhdet_in_tes!J87/RES_hhdet_in_fec!J87)</f>
        <v/>
      </c>
      <c r="K87" s="124" t="str">
        <f>IF(RES_hhdet_in_tes!K87=0,"",RES_hhdet_in_tes!K87/RES_hhdet_in_fec!K87)</f>
        <v/>
      </c>
      <c r="L87" s="124">
        <f>IF(RES_hhdet_in_tes!L87=0,"",RES_hhdet_in_tes!L87/RES_hhdet_in_fec!L87)</f>
        <v>0.90419269299167626</v>
      </c>
      <c r="M87" s="124">
        <f>IF(RES_hhdet_in_tes!M87=0,"",RES_hhdet_in_tes!M87/RES_hhdet_in_fec!M87)</f>
        <v>0.64568089595395473</v>
      </c>
      <c r="N87" s="124">
        <f>IF(RES_hhdet_in_tes!N87=0,"",RES_hhdet_in_tes!N87/RES_hhdet_in_fec!N87)</f>
        <v>0.66886979279981651</v>
      </c>
      <c r="O87" s="124">
        <f>IF(RES_hhdet_in_tes!O87=0,"",RES_hhdet_in_tes!O87/RES_hhdet_in_fec!O87)</f>
        <v>0.62100106452671844</v>
      </c>
      <c r="P87" s="124">
        <f>IF(RES_hhdet_in_tes!P87=0,"",RES_hhdet_in_tes!P87/RES_hhdet_in_fec!P87)</f>
        <v>0.68695953415043565</v>
      </c>
      <c r="Q87" s="124" t="str">
        <f>IF(RES_hhdet_in_tes!Q87=0,"",RES_hhdet_in_tes!Q87/RES_hhdet_in_fec!Q87)</f>
        <v/>
      </c>
      <c r="R87" s="124">
        <f>IF(RES_hhdet_in_tes!R87=0,"",RES_hhdet_in_tes!R87/RES_hhdet_in_fec!R87)</f>
        <v>0.75048837462625961</v>
      </c>
      <c r="S87" s="124" t="str">
        <f>IF(RES_hhdet_in_tes!S87=0,"",RES_hhdet_in_tes!S87/RES_hhdet_in_fec!S87)</f>
        <v/>
      </c>
      <c r="T87" s="124">
        <f>IF(RES_hhdet_in_tes!T87=0,"",RES_hhdet_in_tes!T87/RES_hhdet_in_fec!T87)</f>
        <v>0.72558232758508479</v>
      </c>
      <c r="U87" s="124">
        <f>IF(RES_hhdet_in_tes!U87=0,"",RES_hhdet_in_tes!U87/RES_hhdet_in_fec!U87)</f>
        <v>0.6957015584228311</v>
      </c>
      <c r="V87" s="124" t="str">
        <f>IF(RES_hhdet_in_tes!V87=0,"",RES_hhdet_in_tes!V87/RES_hhdet_in_fec!V87)</f>
        <v/>
      </c>
      <c r="W87" s="124" t="str">
        <f>IF(RES_hhdet_in_tes!W87=0,"",RES_hhdet_in_tes!W87/RES_hhdet_in_fec!W87)</f>
        <v/>
      </c>
      <c r="X87" s="124" t="str">
        <f>IF(RES_hhdet_in_tes!X87=0,"",RES_hhdet_in_tes!X87/RES_hhdet_in_fec!X87)</f>
        <v/>
      </c>
      <c r="Y87" s="124" t="str">
        <f>IF(RES_hhdet_in_tes!Y87=0,"",RES_hhdet_in_tes!Y87/RES_hhdet_in_fec!Y87)</f>
        <v/>
      </c>
      <c r="DA87" s="130" t="s">
        <v>3668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X88" s="111" t="str">
        <f>IF(RES_hhdet_in_tes!X88=0,"",RES_hhdet_in_tes!X88/RES_hhdet_in_fec!X88)</f>
        <v/>
      </c>
      <c r="Y88" s="111" t="str">
        <f>IF(RES_hhdet_in_tes!Y88=0,"",RES_hhdet_in_tes!Y88/RES_hhdet_in_fec!Y88)</f>
        <v/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 t="str">
        <f>IF(RES_hhdet_in_tes!H96=0,"",RES_hhdet_in_tes!H96/RES_hhdet_in_fec!H96)</f>
        <v/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0.55263509832640711</v>
      </c>
      <c r="M96" s="112">
        <f>IF(RES_hhdet_in_tes!M96=0,"",RES_hhdet_in_tes!M96/RES_hhdet_in_fec!M96)</f>
        <v>0.55839268450764479</v>
      </c>
      <c r="N96" s="112">
        <f>IF(RES_hhdet_in_tes!N96=0,"",RES_hhdet_in_tes!N96/RES_hhdet_in_fec!N96)</f>
        <v>0.56788642558067792</v>
      </c>
      <c r="O96" s="112">
        <f>IF(RES_hhdet_in_tes!O96=0,"",RES_hhdet_in_tes!O96/RES_hhdet_in_fec!O96)</f>
        <v>0.5823631466142537</v>
      </c>
      <c r="P96" s="112">
        <f>IF(RES_hhdet_in_tes!P96=0,"",RES_hhdet_in_tes!P96/RES_hhdet_in_fec!P96)</f>
        <v>0.60113650213899161</v>
      </c>
      <c r="Q96" s="112" t="str">
        <f>IF(RES_hhdet_in_tes!Q96=0,"",RES_hhdet_in_tes!Q96/RES_hhdet_in_fec!Q96)</f>
        <v/>
      </c>
      <c r="R96" s="112">
        <f>IF(RES_hhdet_in_tes!R96=0,"",RES_hhdet_in_tes!R96/RES_hhdet_in_fec!R96)</f>
        <v>0.63150609808370772</v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0.65516436594671212</v>
      </c>
      <c r="U96" s="112">
        <f>IF(RES_hhdet_in_tes!U96=0,"",RES_hhdet_in_tes!U96/RES_hhdet_in_fec!U96)</f>
        <v>0.66697371466525002</v>
      </c>
      <c r="V96" s="112" t="str">
        <f>IF(RES_hhdet_in_tes!V96=0,"",RES_hhdet_in_tes!V96/RES_hhdet_in_fec!V96)</f>
        <v/>
      </c>
      <c r="W96" s="112" t="str">
        <f>IF(RES_hhdet_in_tes!W96=0,"",RES_hhdet_in_tes!W96/RES_hhdet_in_fec!W96)</f>
        <v/>
      </c>
      <c r="X96" s="112" t="str">
        <f>IF(RES_hhdet_in_tes!X96=0,"",RES_hhdet_in_tes!X96/RES_hhdet_in_fec!X96)</f>
        <v/>
      </c>
      <c r="Y96" s="112" t="str">
        <f>IF(RES_hhdet_in_tes!Y96=0,"",RES_hhdet_in_tes!Y96/RES_hhdet_in_fec!Y96)</f>
        <v/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0.92537183417333257</v>
      </c>
      <c r="M97" s="113">
        <f>IF(RES_hhdet_in_tes!M97=0,"",RES_hhdet_in_tes!M97/RES_hhdet_in_fec!M97)</f>
        <v>0.88131233760394811</v>
      </c>
      <c r="N97" s="113">
        <f>IF(RES_hhdet_in_tes!N97=0,"",RES_hhdet_in_tes!N97/RES_hhdet_in_fec!N97)</f>
        <v>0.94074360039267935</v>
      </c>
      <c r="O97" s="113">
        <f>IF(RES_hhdet_in_tes!O97=0,"",RES_hhdet_in_tes!O97/RES_hhdet_in_fec!O97)</f>
        <v>0.91677688142497049</v>
      </c>
      <c r="P97" s="113">
        <f>IF(RES_hhdet_in_tes!P97=0,"",RES_hhdet_in_tes!P97/RES_hhdet_in_fec!P97)</f>
        <v>0.93893470931058376</v>
      </c>
      <c r="Q97" s="113" t="str">
        <f>IF(RES_hhdet_in_tes!Q97=0,"",RES_hhdet_in_tes!Q97/RES_hhdet_in_fec!Q97)</f>
        <v/>
      </c>
      <c r="R97" s="113">
        <f>IF(RES_hhdet_in_tes!R97=0,"",RES_hhdet_in_tes!R97/RES_hhdet_in_fec!R97)</f>
        <v>0.94659030098632635</v>
      </c>
      <c r="S97" s="113" t="str">
        <f>IF(RES_hhdet_in_tes!S97=0,"",RES_hhdet_in_tes!S97/RES_hhdet_in_fec!S97)</f>
        <v/>
      </c>
      <c r="T97" s="113">
        <f>IF(RES_hhdet_in_tes!T97=0,"",RES_hhdet_in_tes!T97/RES_hhdet_in_fec!T97)</f>
        <v>0.88504566081845737</v>
      </c>
      <c r="U97" s="113">
        <f>IF(RES_hhdet_in_tes!U97=0,"",RES_hhdet_in_tes!U97/RES_hhdet_in_fec!U97)</f>
        <v>0.90174010583903863</v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0.55263509832640711</v>
      </c>
      <c r="M98" s="111">
        <f>IF(RES_hhdet_in_tes!M98=0,"",RES_hhdet_in_tes!M98/RES_hhdet_in_fec!M98)</f>
        <v>0.55839268450764479</v>
      </c>
      <c r="N98" s="111">
        <f>IF(RES_hhdet_in_tes!N98=0,"",RES_hhdet_in_tes!N98/RES_hhdet_in_fec!N98)</f>
        <v>0.56788642558067792</v>
      </c>
      <c r="O98" s="111">
        <f>IF(RES_hhdet_in_tes!O98=0,"",RES_hhdet_in_tes!O98/RES_hhdet_in_fec!O98)</f>
        <v>0.5823631466142537</v>
      </c>
      <c r="P98" s="111">
        <f>IF(RES_hhdet_in_tes!P98=0,"",RES_hhdet_in_tes!P98/RES_hhdet_in_fec!P98)</f>
        <v>0.60113650213899161</v>
      </c>
      <c r="Q98" s="111" t="str">
        <f>IF(RES_hhdet_in_tes!Q98=0,"",RES_hhdet_in_tes!Q98/RES_hhdet_in_fec!Q98)</f>
        <v/>
      </c>
      <c r="R98" s="111">
        <f>IF(RES_hhdet_in_tes!R98=0,"",RES_hhdet_in_tes!R98/RES_hhdet_in_fec!R98)</f>
        <v>0.63150609808370772</v>
      </c>
      <c r="S98" s="111" t="str">
        <f>IF(RES_hhdet_in_tes!S98=0,"",RES_hhdet_in_tes!S98/RES_hhdet_in_fec!S98)</f>
        <v/>
      </c>
      <c r="T98" s="111">
        <f>IF(RES_hhdet_in_tes!T98=0,"",RES_hhdet_in_tes!T98/RES_hhdet_in_fec!T98)</f>
        <v>0.65516436594671223</v>
      </c>
      <c r="U98" s="111">
        <f>IF(RES_hhdet_in_tes!U98=0,"",RES_hhdet_in_tes!U98/RES_hhdet_in_fec!U98)</f>
        <v>0.66697371466525002</v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 t="str">
        <f>IF(RES_hhdet_in_tes!C100=0,"",RES_hhdet_in_tes!C100/RES_hhdet_in_fec!C100)</f>
        <v/>
      </c>
      <c r="D100" s="124" t="str">
        <f>IF(RES_hhdet_in_tes!D100=0,"",RES_hhdet_in_tes!D100/RES_hhdet_in_fec!D100)</f>
        <v/>
      </c>
      <c r="E100" s="124" t="str">
        <f>IF(RES_hhdet_in_tes!E100=0,"",RES_hhdet_in_tes!E100/RES_hhdet_in_fec!E100)</f>
        <v/>
      </c>
      <c r="F100" s="124" t="str">
        <f>IF(RES_hhdet_in_tes!F100=0,"",RES_hhdet_in_tes!F100/RES_hhdet_in_fec!F100)</f>
        <v/>
      </c>
      <c r="G100" s="124" t="str">
        <f>IF(RES_hhdet_in_tes!G100=0,"",RES_hhdet_in_tes!G100/RES_hhdet_in_fec!G100)</f>
        <v/>
      </c>
      <c r="H100" s="124" t="str">
        <f>IF(RES_hhdet_in_tes!H100=0,"",RES_hhdet_in_tes!H100/RES_hhdet_in_fec!H100)</f>
        <v/>
      </c>
      <c r="I100" s="124" t="str">
        <f>IF(RES_hhdet_in_tes!I100=0,"",RES_hhdet_in_tes!I100/RES_hhdet_in_fec!I100)</f>
        <v/>
      </c>
      <c r="J100" s="124" t="str">
        <f>IF(RES_hhdet_in_tes!J100=0,"",RES_hhdet_in_tes!J100/RES_hhdet_in_fec!J100)</f>
        <v/>
      </c>
      <c r="K100" s="124" t="str">
        <f>IF(RES_hhdet_in_tes!K100=0,"",RES_hhdet_in_tes!K100/RES_hhdet_in_fec!K100)</f>
        <v/>
      </c>
      <c r="L100" s="124">
        <f>IF(RES_hhdet_in_tes!L100=0,"",RES_hhdet_in_tes!L100/RES_hhdet_in_fec!L100)</f>
        <v>0.64850394424210167</v>
      </c>
      <c r="M100" s="124">
        <f>IF(RES_hhdet_in_tes!M100=0,"",RES_hhdet_in_tes!M100/RES_hhdet_in_fec!M100)</f>
        <v>0.63840445314263561</v>
      </c>
      <c r="N100" s="124">
        <f>IF(RES_hhdet_in_tes!N100=0,"",RES_hhdet_in_tes!N100/RES_hhdet_in_fec!N100)</f>
        <v>0.60294630982210773</v>
      </c>
      <c r="O100" s="124">
        <f>IF(RES_hhdet_in_tes!O100=0,"",RES_hhdet_in_tes!O100/RES_hhdet_in_fec!O100)</f>
        <v>0.62794176213185471</v>
      </c>
      <c r="P100" s="124">
        <f>IF(RES_hhdet_in_tes!P100=0,"",RES_hhdet_in_tes!P100/RES_hhdet_in_fec!P100)</f>
        <v>0.64501093386614528</v>
      </c>
      <c r="Q100" s="124" t="str">
        <f>IF(RES_hhdet_in_tes!Q100=0,"",RES_hhdet_in_tes!Q100/RES_hhdet_in_fec!Q100)</f>
        <v/>
      </c>
      <c r="R100" s="124">
        <f>IF(RES_hhdet_in_tes!R100=0,"",RES_hhdet_in_tes!R100/RES_hhdet_in_fec!R100)</f>
        <v>0.63899948259770123</v>
      </c>
      <c r="S100" s="124" t="str">
        <f>IF(RES_hhdet_in_tes!S100=0,"",RES_hhdet_in_tes!S100/RES_hhdet_in_fec!S100)</f>
        <v/>
      </c>
      <c r="T100" s="124">
        <f>IF(RES_hhdet_in_tes!T100=0,"",RES_hhdet_in_tes!T100/RES_hhdet_in_fec!T100)</f>
        <v>0.64335169073528464</v>
      </c>
      <c r="U100" s="124">
        <f>IF(RES_hhdet_in_tes!U100=0,"",RES_hhdet_in_tes!U100/RES_hhdet_in_fec!U100)</f>
        <v>0.65721193891199703</v>
      </c>
      <c r="V100" s="124" t="str">
        <f>IF(RES_hhdet_in_tes!V100=0,"",RES_hhdet_in_tes!V100/RES_hhdet_in_fec!V100)</f>
        <v/>
      </c>
      <c r="W100" s="124" t="str">
        <f>IF(RES_hhdet_in_tes!W100=0,"",RES_hhdet_in_tes!W100/RES_hhdet_in_fec!W100)</f>
        <v/>
      </c>
      <c r="X100" s="124" t="str">
        <f>IF(RES_hhdet_in_tes!X100=0,"",RES_hhdet_in_tes!X100/RES_hhdet_in_fec!X100)</f>
        <v/>
      </c>
      <c r="Y100" s="124" t="str">
        <f>IF(RES_hhdet_in_tes!Y100=0,"",RES_hhdet_in_tes!Y100/RES_hhdet_in_fec!Y100)</f>
        <v/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>
        <f>IF(RES_hhdet_in_tes!L102=0,"",RES_hhdet_in_tes!L102/RES_hhdet_in_fec!L102)</f>
        <v>0.5854413371607412</v>
      </c>
      <c r="M102" s="111">
        <f>IF(RES_hhdet_in_tes!M102=0,"",RES_hhdet_in_tes!M102/RES_hhdet_in_fec!M102)</f>
        <v>0.58578008615432864</v>
      </c>
      <c r="N102" s="111">
        <f>IF(RES_hhdet_in_tes!N102=0,"",RES_hhdet_in_tes!N102/RES_hhdet_in_fec!N102)</f>
        <v>0.5859694309075435</v>
      </c>
      <c r="O102" s="111">
        <f>IF(RES_hhdet_in_tes!O102=0,"",RES_hhdet_in_tes!O102/RES_hhdet_in_fec!O102)</f>
        <v>0.58608259729269174</v>
      </c>
      <c r="P102" s="111">
        <f>IF(RES_hhdet_in_tes!P102=0,"",RES_hhdet_in_tes!P102/RES_hhdet_in_fec!P102)</f>
        <v>0.58639836938264811</v>
      </c>
      <c r="Q102" s="111" t="str">
        <f>IF(RES_hhdet_in_tes!Q102=0,"",RES_hhdet_in_tes!Q102/RES_hhdet_in_fec!Q102)</f>
        <v/>
      </c>
      <c r="R102" s="111">
        <f>IF(RES_hhdet_in_tes!R102=0,"",RES_hhdet_in_tes!R102/RES_hhdet_in_fec!R102)</f>
        <v>0.59105970974731326</v>
      </c>
      <c r="S102" s="111" t="str">
        <f>IF(RES_hhdet_in_tes!S102=0,"",RES_hhdet_in_tes!S102/RES_hhdet_in_fec!S102)</f>
        <v/>
      </c>
      <c r="T102" s="111">
        <f>IF(RES_hhdet_in_tes!T102=0,"",RES_hhdet_in_tes!T102/RES_hhdet_in_fec!T102)</f>
        <v>0.60104726719718282</v>
      </c>
      <c r="U102" s="111">
        <f>IF(RES_hhdet_in_tes!U102=0,"",RES_hhdet_in_tes!U102/RES_hhdet_in_fec!U102)</f>
        <v>0.60581198315225726</v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 t="str">
        <f>IF(RES_hhdet_in_tes!C103=0,"",RES_hhdet_in_tes!C103/RES_hhdet_in_fec!C103)</f>
        <v/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 t="str">
        <f>IF(RES_hhdet_in_tes!F103=0,"",RES_hhdet_in_tes!F103/RES_hhdet_in_fec!F103)</f>
        <v/>
      </c>
      <c r="G103" s="45" t="str">
        <f>IF(RES_hhdet_in_tes!G103=0,"",RES_hhdet_in_tes!G103/RES_hhdet_in_fec!G103)</f>
        <v/>
      </c>
      <c r="H103" s="45" t="str">
        <f>IF(RES_hhdet_in_tes!H103=0,"",RES_hhdet_in_tes!H103/RES_hhdet_in_fec!H103)</f>
        <v/>
      </c>
      <c r="I103" s="45" t="str">
        <f>IF(RES_hhdet_in_tes!I103=0,"",RES_hhdet_in_tes!I103/RES_hhdet_in_fec!I103)</f>
        <v/>
      </c>
      <c r="J103" s="45" t="str">
        <f>IF(RES_hhdet_in_tes!J103=0,"",RES_hhdet_in_tes!J103/RES_hhdet_in_fec!J103)</f>
        <v/>
      </c>
      <c r="K103" s="45" t="str">
        <f>IF(RES_hhdet_in_tes!K103=0,"",RES_hhdet_in_tes!K103/RES_hhdet_in_fec!K103)</f>
        <v/>
      </c>
      <c r="L103" s="45">
        <f>IF(RES_hhdet_in_tes!L103=0,"",RES_hhdet_in_tes!L103/RES_hhdet_in_fec!L103)</f>
        <v>0.7619948182668923</v>
      </c>
      <c r="M103" s="45">
        <f>IF(RES_hhdet_in_tes!M103=0,"",RES_hhdet_in_tes!M103/RES_hhdet_in_fec!M103)</f>
        <v>0.76483864016935921</v>
      </c>
      <c r="N103" s="45">
        <f>IF(RES_hhdet_in_tes!N103=0,"",RES_hhdet_in_tes!N103/RES_hhdet_in_fec!N103)</f>
        <v>0.768733614072312</v>
      </c>
      <c r="O103" s="45">
        <f>IF(RES_hhdet_in_tes!O103=0,"",RES_hhdet_in_tes!O103/RES_hhdet_in_fec!O103)</f>
        <v>0.7741452905206283</v>
      </c>
      <c r="P103" s="45">
        <f>IF(RES_hhdet_in_tes!P103=0,"",RES_hhdet_in_tes!P103/RES_hhdet_in_fec!P103)</f>
        <v>0.78130200774119374</v>
      </c>
      <c r="Q103" s="45" t="str">
        <f>IF(RES_hhdet_in_tes!Q103=0,"",RES_hhdet_in_tes!Q103/RES_hhdet_in_fec!Q103)</f>
        <v/>
      </c>
      <c r="R103" s="45">
        <f>IF(RES_hhdet_in_tes!R103=0,"",RES_hhdet_in_tes!R103/RES_hhdet_in_fec!R103)</f>
        <v>0.80316468853696854</v>
      </c>
      <c r="S103" s="45" t="str">
        <f>IF(RES_hhdet_in_tes!S103=0,"",RES_hhdet_in_tes!S103/RES_hhdet_in_fec!S103)</f>
        <v/>
      </c>
      <c r="T103" s="45">
        <f>IF(RES_hhdet_in_tes!T103=0,"",RES_hhdet_in_tes!T103/RES_hhdet_in_fec!T103)</f>
        <v>0.83590986054837557</v>
      </c>
      <c r="U103" s="45">
        <f>IF(RES_hhdet_in_tes!U103=0,"",RES_hhdet_in_tes!U103/RES_hhdet_in_fec!U103)</f>
        <v>0.85213326029542613</v>
      </c>
      <c r="V103" s="45" t="str">
        <f>IF(RES_hhdet_in_tes!V103=0,"",RES_hhdet_in_tes!V103/RES_hhdet_in_fec!V103)</f>
        <v/>
      </c>
      <c r="W103" s="45" t="str">
        <f>IF(RES_hhdet_in_tes!W103=0,"",RES_hhdet_in_tes!W103/RES_hhdet_in_fec!W103)</f>
        <v/>
      </c>
      <c r="X103" s="45" t="str">
        <f>IF(RES_hhdet_in_tes!X103=0,"",RES_hhdet_in_tes!X103/RES_hhdet_in_fec!X103)</f>
        <v/>
      </c>
      <c r="Y103" s="45" t="str">
        <f>IF(RES_hhdet_in_tes!Y103=0,"",RES_hhdet_in_tes!Y103/RES_hhdet_in_fec!Y103)</f>
        <v/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1.4208739940068495</v>
      </c>
      <c r="D143" s="119">
        <f>IF(RES_hhdet_in_tes!D143=0,"",RES_hhdet_in_tes!D143/RES_hhdet_in_fec!D143)</f>
        <v>1.0095772645281638</v>
      </c>
      <c r="E143" s="119">
        <f>IF(RES_hhdet_in_tes!E143=0,"",RES_hhdet_in_tes!E143/RES_hhdet_in_fec!E143)</f>
        <v>0.92384949379833048</v>
      </c>
      <c r="F143" s="119">
        <f>IF(RES_hhdet_in_tes!F143=0,"",RES_hhdet_in_tes!F143/RES_hhdet_in_fec!F143)</f>
        <v>0.9786725918256507</v>
      </c>
      <c r="G143" s="119">
        <f>IF(RES_hhdet_in_tes!G143=0,"",RES_hhdet_in_tes!G143/RES_hhdet_in_fec!G143)</f>
        <v>0.7828337313096958</v>
      </c>
      <c r="H143" s="119">
        <f>IF(RES_hhdet_in_tes!H143=0,"",RES_hhdet_in_tes!H143/RES_hhdet_in_fec!H143)</f>
        <v>0.86049103177507924</v>
      </c>
      <c r="I143" s="119">
        <f>IF(RES_hhdet_in_tes!I143=0,"",RES_hhdet_in_tes!I143/RES_hhdet_in_fec!I143)</f>
        <v>1.1530882746550895</v>
      </c>
      <c r="J143" s="119">
        <f>IF(RES_hhdet_in_tes!J143=0,"",RES_hhdet_in_tes!J143/RES_hhdet_in_fec!J143)</f>
        <v>1.1560330061321038</v>
      </c>
      <c r="K143" s="119">
        <f>IF(RES_hhdet_in_tes!K143=0,"",RES_hhdet_in_tes!K143/RES_hhdet_in_fec!K143)</f>
        <v>1.5187300435966249</v>
      </c>
      <c r="L143" s="119">
        <f>IF(RES_hhdet_in_tes!L143=0,"",RES_hhdet_in_tes!L143/RES_hhdet_in_fec!L143)</f>
        <v>1.7391971239168578</v>
      </c>
      <c r="M143" s="119">
        <f>IF(RES_hhdet_in_tes!M143=0,"",RES_hhdet_in_tes!M143/RES_hhdet_in_fec!M143)</f>
        <v>1.3813293370639377</v>
      </c>
      <c r="N143" s="119">
        <f>IF(RES_hhdet_in_tes!N143=0,"",RES_hhdet_in_tes!N143/RES_hhdet_in_fec!N143)</f>
        <v>1.8593983318949523</v>
      </c>
      <c r="O143" s="119">
        <f>IF(RES_hhdet_in_tes!O143=0,"",RES_hhdet_in_tes!O143/RES_hhdet_in_fec!O143)</f>
        <v>1.4695539200230812</v>
      </c>
      <c r="P143" s="119">
        <f>IF(RES_hhdet_in_tes!P143=0,"",RES_hhdet_in_tes!P143/RES_hhdet_in_fec!P143)</f>
        <v>1.2131423648844128</v>
      </c>
      <c r="Q143" s="119">
        <f>IF(RES_hhdet_in_tes!Q143=0,"",RES_hhdet_in_tes!Q143/RES_hhdet_in_fec!Q143)</f>
        <v>1.4865464853583261</v>
      </c>
      <c r="R143" s="119">
        <f>IF(RES_hhdet_in_tes!R143=0,"",RES_hhdet_in_tes!R143/RES_hhdet_in_fec!R143)</f>
        <v>1.4161483870311939</v>
      </c>
      <c r="S143" s="119">
        <f>IF(RES_hhdet_in_tes!S143=0,"",RES_hhdet_in_tes!S143/RES_hhdet_in_fec!S143)</f>
        <v>1.9626895700105376</v>
      </c>
      <c r="T143" s="119">
        <f>IF(RES_hhdet_in_tes!T143=0,"",RES_hhdet_in_tes!T143/RES_hhdet_in_fec!T143)</f>
        <v>1.5961381092416291</v>
      </c>
      <c r="U143" s="119">
        <f>IF(RES_hhdet_in_tes!U143=0,"",RES_hhdet_in_tes!U143/RES_hhdet_in_fec!U143)</f>
        <v>1.7010690814215355</v>
      </c>
      <c r="V143" s="119">
        <f>IF(RES_hhdet_in_tes!V143=0,"",RES_hhdet_in_tes!V143/RES_hhdet_in_fec!V143)</f>
        <v>1.9527987773518232</v>
      </c>
      <c r="W143" s="119">
        <f>IF(RES_hhdet_in_tes!W143=0,"",RES_hhdet_in_tes!W143/RES_hhdet_in_fec!W143)</f>
        <v>2.4268068103859513</v>
      </c>
      <c r="X143" s="119">
        <f>IF(RES_hhdet_in_tes!X143=0,"",RES_hhdet_in_tes!X143/RES_hhdet_in_fec!X143)</f>
        <v>2.1883158812839918</v>
      </c>
      <c r="Y143" s="119">
        <f>IF(RES_hhdet_in_tes!Y143=0,"",RES_hhdet_in_tes!Y143/RES_hhdet_in_fec!Y143)</f>
        <v>1.6896420741261975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1.8081179958292752</v>
      </c>
      <c r="D144" s="124">
        <f>IF(RES_hhdet_in_tes!D144=0,"",RES_hhdet_in_tes!D144/RES_hhdet_in_fec!D144)</f>
        <v>1.9061776073630454</v>
      </c>
      <c r="E144" s="124">
        <f>IF(RES_hhdet_in_tes!E144=0,"",RES_hhdet_in_tes!E144/RES_hhdet_in_fec!E144)</f>
        <v>2.0058881816733654</v>
      </c>
      <c r="F144" s="124">
        <f>IF(RES_hhdet_in_tes!F144=0,"",RES_hhdet_in_tes!F144/RES_hhdet_in_fec!F144)</f>
        <v>2.1062884349309083</v>
      </c>
      <c r="G144" s="124">
        <f>IF(RES_hhdet_in_tes!G144=0,"",RES_hhdet_in_tes!G144/RES_hhdet_in_fec!G144)</f>
        <v>2.2082542197666735</v>
      </c>
      <c r="H144" s="124">
        <f>IF(RES_hhdet_in_tes!H144=0,"",RES_hhdet_in_tes!H144/RES_hhdet_in_fec!H144)</f>
        <v>2.3116801723184364</v>
      </c>
      <c r="I144" s="124">
        <f>IF(RES_hhdet_in_tes!I144=0,"",RES_hhdet_in_tes!I144/RES_hhdet_in_fec!I144)</f>
        <v>2.4167840183389822</v>
      </c>
      <c r="J144" s="124">
        <f>IF(RES_hhdet_in_tes!J144=0,"",RES_hhdet_in_tes!J144/RES_hhdet_in_fec!J144)</f>
        <v>2.5244534579338307</v>
      </c>
      <c r="K144" s="124">
        <f>IF(RES_hhdet_in_tes!K144=0,"",RES_hhdet_in_tes!K144/RES_hhdet_in_fec!K144)</f>
        <v>2.6354460149004417</v>
      </c>
      <c r="L144" s="124">
        <f>IF(RES_hhdet_in_tes!L144=0,"",RES_hhdet_in_tes!L144/RES_hhdet_in_fec!L144)</f>
        <v>2.7499693558990788</v>
      </c>
      <c r="M144" s="124">
        <f>IF(RES_hhdet_in_tes!M144=0,"",RES_hhdet_in_tes!M144/RES_hhdet_in_fec!M144)</f>
        <v>2.8900076985660044</v>
      </c>
      <c r="N144" s="124">
        <f>IF(RES_hhdet_in_tes!N144=0,"",RES_hhdet_in_tes!N144/RES_hhdet_in_fec!N144)</f>
        <v>3.0631420653908861</v>
      </c>
      <c r="O144" s="124">
        <f>IF(RES_hhdet_in_tes!O144=0,"",RES_hhdet_in_tes!O144/RES_hhdet_in_fec!O144)</f>
        <v>3.2719769454489325</v>
      </c>
      <c r="P144" s="124">
        <f>IF(RES_hhdet_in_tes!P144=0,"",RES_hhdet_in_tes!P144/RES_hhdet_in_fec!P144)</f>
        <v>3.4954551935249198</v>
      </c>
      <c r="Q144" s="124">
        <f>IF(RES_hhdet_in_tes!Q144=0,"",RES_hhdet_in_tes!Q144/RES_hhdet_in_fec!Q144)</f>
        <v>3.6692470809675402</v>
      </c>
      <c r="R144" s="124">
        <f>IF(RES_hhdet_in_tes!R144=0,"",RES_hhdet_in_tes!R144/RES_hhdet_in_fec!R144)</f>
        <v>3.6701213753719739</v>
      </c>
      <c r="S144" s="124">
        <f>IF(RES_hhdet_in_tes!S144=0,"",RES_hhdet_in_tes!S144/RES_hhdet_in_fec!S144)</f>
        <v>3.6702185191946892</v>
      </c>
      <c r="T144" s="124">
        <f>IF(RES_hhdet_in_tes!T144=0,"",RES_hhdet_in_tes!T144/RES_hhdet_in_fec!T144)</f>
        <v>3.6703264567754839</v>
      </c>
      <c r="U144" s="124">
        <f>IF(RES_hhdet_in_tes!U144=0,"",RES_hhdet_in_tes!U144/RES_hhdet_in_fec!U144)</f>
        <v>3.6704463874208102</v>
      </c>
      <c r="V144" s="124">
        <f>IF(RES_hhdet_in_tes!V144=0,"",RES_hhdet_in_tes!V144/RES_hhdet_in_fec!V144)</f>
        <v>3.6812401455002433</v>
      </c>
      <c r="W144" s="124">
        <f>IF(RES_hhdet_in_tes!W144=0,"",RES_hhdet_in_tes!W144/RES_hhdet_in_fec!W144)</f>
        <v>3.738731978042519</v>
      </c>
      <c r="X144" s="124">
        <f>IF(RES_hhdet_in_tes!X144=0,"",RES_hhdet_in_tes!X144/RES_hhdet_in_fec!X144)</f>
        <v>3.8157303046978073</v>
      </c>
      <c r="Y144" s="124">
        <f>IF(RES_hhdet_in_tes!Y144=0,"",RES_hhdet_in_tes!Y144/RES_hhdet_in_fec!Y144)</f>
        <v>3.9040892028511065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1.8081179958292752</v>
      </c>
      <c r="D145" s="111">
        <f>IF(RES_hhdet_in_tes!D145=0,"",RES_hhdet_in_tes!D145/RES_hhdet_in_fec!D145)</f>
        <v>1.9061776073630454</v>
      </c>
      <c r="E145" s="111">
        <f>IF(RES_hhdet_in_tes!E145=0,"",RES_hhdet_in_tes!E145/RES_hhdet_in_fec!E145)</f>
        <v>2.0058881816733654</v>
      </c>
      <c r="F145" s="111">
        <f>IF(RES_hhdet_in_tes!F145=0,"",RES_hhdet_in_tes!F145/RES_hhdet_in_fec!F145)</f>
        <v>2.1062884349309083</v>
      </c>
      <c r="G145" s="111">
        <f>IF(RES_hhdet_in_tes!G145=0,"",RES_hhdet_in_tes!G145/RES_hhdet_in_fec!G145)</f>
        <v>2.2082542197666735</v>
      </c>
      <c r="H145" s="111">
        <f>IF(RES_hhdet_in_tes!H145=0,"",RES_hhdet_in_tes!H145/RES_hhdet_in_fec!H145)</f>
        <v>2.3116801723184364</v>
      </c>
      <c r="I145" s="111">
        <f>IF(RES_hhdet_in_tes!I145=0,"",RES_hhdet_in_tes!I145/RES_hhdet_in_fec!I145)</f>
        <v>2.4167840183389822</v>
      </c>
      <c r="J145" s="111">
        <f>IF(RES_hhdet_in_tes!J145=0,"",RES_hhdet_in_tes!J145/RES_hhdet_in_fec!J145)</f>
        <v>2.5244534579338307</v>
      </c>
      <c r="K145" s="111">
        <f>IF(RES_hhdet_in_tes!K145=0,"",RES_hhdet_in_tes!K145/RES_hhdet_in_fec!K145)</f>
        <v>2.6354460149004417</v>
      </c>
      <c r="L145" s="111">
        <f>IF(RES_hhdet_in_tes!L145=0,"",RES_hhdet_in_tes!L145/RES_hhdet_in_fec!L145)</f>
        <v>2.7499693558990788</v>
      </c>
      <c r="M145" s="111">
        <f>IF(RES_hhdet_in_tes!M145=0,"",RES_hhdet_in_tes!M145/RES_hhdet_in_fec!M145)</f>
        <v>2.8900076985660044</v>
      </c>
      <c r="N145" s="111">
        <f>IF(RES_hhdet_in_tes!N145=0,"",RES_hhdet_in_tes!N145/RES_hhdet_in_fec!N145)</f>
        <v>3.0631420653908861</v>
      </c>
      <c r="O145" s="111">
        <f>IF(RES_hhdet_in_tes!O145=0,"",RES_hhdet_in_tes!O145/RES_hhdet_in_fec!O145)</f>
        <v>3.2719769454489325</v>
      </c>
      <c r="P145" s="111">
        <f>IF(RES_hhdet_in_tes!P145=0,"",RES_hhdet_in_tes!P145/RES_hhdet_in_fec!P145)</f>
        <v>3.4954551935249198</v>
      </c>
      <c r="Q145" s="111">
        <f>IF(RES_hhdet_in_tes!Q145=0,"",RES_hhdet_in_tes!Q145/RES_hhdet_in_fec!Q145)</f>
        <v>3.6692470809675402</v>
      </c>
      <c r="R145" s="111">
        <f>IF(RES_hhdet_in_tes!R145=0,"",RES_hhdet_in_tes!R145/RES_hhdet_in_fec!R145)</f>
        <v>3.6701213753719739</v>
      </c>
      <c r="S145" s="111">
        <f>IF(RES_hhdet_in_tes!S145=0,"",RES_hhdet_in_tes!S145/RES_hhdet_in_fec!S145)</f>
        <v>3.6702185191946892</v>
      </c>
      <c r="T145" s="111">
        <f>IF(RES_hhdet_in_tes!T145=0,"",RES_hhdet_in_tes!T145/RES_hhdet_in_fec!T145)</f>
        <v>3.6703264567754839</v>
      </c>
      <c r="U145" s="111">
        <f>IF(RES_hhdet_in_tes!U145=0,"",RES_hhdet_in_tes!U145/RES_hhdet_in_fec!U145)</f>
        <v>3.6704463874208102</v>
      </c>
      <c r="V145" s="111">
        <f>IF(RES_hhdet_in_tes!V145=0,"",RES_hhdet_in_tes!V145/RES_hhdet_in_fec!V145)</f>
        <v>3.6812401455002433</v>
      </c>
      <c r="W145" s="111">
        <f>IF(RES_hhdet_in_tes!W145=0,"",RES_hhdet_in_tes!W145/RES_hhdet_in_fec!W145)</f>
        <v>3.738731978042519</v>
      </c>
      <c r="X145" s="111">
        <f>IF(RES_hhdet_in_tes!X145=0,"",RES_hhdet_in_tes!X145/RES_hhdet_in_fec!X145)</f>
        <v>3.8157303046978073</v>
      </c>
      <c r="Y145" s="111">
        <f>IF(RES_hhdet_in_tes!Y145=0,"",RES_hhdet_in_tes!Y145/RES_hhdet_in_fec!Y145)</f>
        <v>3.9040892028511065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2.5479820334816665</v>
      </c>
      <c r="D146" s="124">
        <f>IF(RES_hhdet_in_tes!D146=0,"",RES_hhdet_in_tes!D146/RES_hhdet_in_fec!D146)</f>
        <v>2.6634475323425884</v>
      </c>
      <c r="E146" s="124">
        <f>IF(RES_hhdet_in_tes!E146=0,"",RES_hhdet_in_tes!E146/RES_hhdet_in_fec!E146)</f>
        <v>2.780644081060089</v>
      </c>
      <c r="F146" s="124">
        <f>IF(RES_hhdet_in_tes!F146=0,"",RES_hhdet_in_tes!F146/RES_hhdet_in_fec!F146)</f>
        <v>2.898781900760913</v>
      </c>
      <c r="G146" s="124">
        <f>IF(RES_hhdet_in_tes!G146=0,"",RES_hhdet_in_tes!G146/RES_hhdet_in_fec!G146)</f>
        <v>3.0185454021871285</v>
      </c>
      <c r="H146" s="124">
        <f>IF(RES_hhdet_in_tes!H146=0,"",RES_hhdet_in_tes!H146/RES_hhdet_in_fec!H146)</f>
        <v>3.1398270222415885</v>
      </c>
      <c r="I146" s="124">
        <f>IF(RES_hhdet_in_tes!I146=0,"",RES_hhdet_in_tes!I146/RES_hhdet_in_fec!I146)</f>
        <v>3.2627702264246734</v>
      </c>
      <c r="J146" s="124">
        <f>IF(RES_hhdet_in_tes!J146=0,"",RES_hhdet_in_tes!J146/RES_hhdet_in_fec!J146)</f>
        <v>3.3880180163229445</v>
      </c>
      <c r="K146" s="124">
        <f>IF(RES_hhdet_in_tes!K146=0,"",RES_hhdet_in_tes!K146/RES_hhdet_in_fec!K146)</f>
        <v>3.5160797028063073</v>
      </c>
      <c r="L146" s="124">
        <f>IF(RES_hhdet_in_tes!L146=0,"",RES_hhdet_in_tes!L146/RES_hhdet_in_fec!L146)</f>
        <v>3.6470228259776314</v>
      </c>
      <c r="M146" s="124">
        <f>IF(RES_hhdet_in_tes!M146=0,"",RES_hhdet_in_tes!M146/RES_hhdet_in_fec!M146)</f>
        <v>3.797073993334569</v>
      </c>
      <c r="N146" s="124">
        <f>IF(RES_hhdet_in_tes!N146=0,"",RES_hhdet_in_tes!N146/RES_hhdet_in_fec!N146)</f>
        <v>3.9710501396777707</v>
      </c>
      <c r="O146" s="124">
        <f>IF(RES_hhdet_in_tes!O146=0,"",RES_hhdet_in_tes!O146/RES_hhdet_in_fec!O146)</f>
        <v>4.1686409087695226</v>
      </c>
      <c r="P146" s="124">
        <f>IF(RES_hhdet_in_tes!P146=0,"",RES_hhdet_in_tes!P146/RES_hhdet_in_fec!P146)</f>
        <v>4.3706167663352025</v>
      </c>
      <c r="Q146" s="124">
        <f>IF(RES_hhdet_in_tes!Q146=0,"",RES_hhdet_in_tes!Q146/RES_hhdet_in_fec!Q146)</f>
        <v>4.5256301402830879</v>
      </c>
      <c r="R146" s="124">
        <f>IF(RES_hhdet_in_tes!R146=0,"",RES_hhdet_in_tes!R146/RES_hhdet_in_fec!R146)</f>
        <v>4.5592181465594885</v>
      </c>
      <c r="S146" s="124">
        <f>IF(RES_hhdet_in_tes!S146=0,"",RES_hhdet_in_tes!S146/RES_hhdet_in_fec!S146)</f>
        <v>4.5629501472568661</v>
      </c>
      <c r="T146" s="124">
        <f>IF(RES_hhdet_in_tes!T146=0,"",RES_hhdet_in_tes!T146/RES_hhdet_in_fec!T146)</f>
        <v>4.567096814698397</v>
      </c>
      <c r="U146" s="124">
        <f>IF(RES_hhdet_in_tes!U146=0,"",RES_hhdet_in_tes!U146/RES_hhdet_in_fec!U146)</f>
        <v>4.5717042229667655</v>
      </c>
      <c r="V146" s="124">
        <f>IF(RES_hhdet_in_tes!V146=0,"",RES_hhdet_in_tes!V146/RES_hhdet_in_fec!V146)</f>
        <v>4.5848700601864874</v>
      </c>
      <c r="W146" s="124">
        <f>IF(RES_hhdet_in_tes!W146=0,"",RES_hhdet_in_tes!W146/RES_hhdet_in_fec!W146)</f>
        <v>4.6280828909726557</v>
      </c>
      <c r="X146" s="124">
        <f>IF(RES_hhdet_in_tes!X146=0,"",RES_hhdet_in_tes!X146/RES_hhdet_in_fec!X146)</f>
        <v>4.6783827524802621</v>
      </c>
      <c r="Y146" s="124">
        <f>IF(RES_hhdet_in_tes!Y146=0,"",RES_hhdet_in_tes!Y146/RES_hhdet_in_fec!Y146)</f>
        <v>4.7350796375121025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2.5479820334816665</v>
      </c>
      <c r="D147" s="111">
        <f>IF(RES_hhdet_in_tes!D147=0,"",RES_hhdet_in_tes!D147/RES_hhdet_in_fec!D147)</f>
        <v>2.6634475323425884</v>
      </c>
      <c r="E147" s="111">
        <f>IF(RES_hhdet_in_tes!E147=0,"",RES_hhdet_in_tes!E147/RES_hhdet_in_fec!E147)</f>
        <v>2.780644081060089</v>
      </c>
      <c r="F147" s="111">
        <f>IF(RES_hhdet_in_tes!F147=0,"",RES_hhdet_in_tes!F147/RES_hhdet_in_fec!F147)</f>
        <v>2.898781900760913</v>
      </c>
      <c r="G147" s="111">
        <f>IF(RES_hhdet_in_tes!G147=0,"",RES_hhdet_in_tes!G147/RES_hhdet_in_fec!G147)</f>
        <v>3.0185454021871285</v>
      </c>
      <c r="H147" s="111">
        <f>IF(RES_hhdet_in_tes!H147=0,"",RES_hhdet_in_tes!H147/RES_hhdet_in_fec!H147)</f>
        <v>3.1398270222415885</v>
      </c>
      <c r="I147" s="111">
        <f>IF(RES_hhdet_in_tes!I147=0,"",RES_hhdet_in_tes!I147/RES_hhdet_in_fec!I147)</f>
        <v>3.2627702264246734</v>
      </c>
      <c r="J147" s="111">
        <f>IF(RES_hhdet_in_tes!J147=0,"",RES_hhdet_in_tes!J147/RES_hhdet_in_fec!J147)</f>
        <v>3.3880180163229445</v>
      </c>
      <c r="K147" s="111">
        <f>IF(RES_hhdet_in_tes!K147=0,"",RES_hhdet_in_tes!K147/RES_hhdet_in_fec!K147)</f>
        <v>3.5160797028063073</v>
      </c>
      <c r="L147" s="111">
        <f>IF(RES_hhdet_in_tes!L147=0,"",RES_hhdet_in_tes!L147/RES_hhdet_in_fec!L147)</f>
        <v>3.6470228259776314</v>
      </c>
      <c r="M147" s="111">
        <f>IF(RES_hhdet_in_tes!M147=0,"",RES_hhdet_in_tes!M147/RES_hhdet_in_fec!M147)</f>
        <v>3.797073993334569</v>
      </c>
      <c r="N147" s="111">
        <f>IF(RES_hhdet_in_tes!N147=0,"",RES_hhdet_in_tes!N147/RES_hhdet_in_fec!N147)</f>
        <v>3.9710501396777707</v>
      </c>
      <c r="O147" s="111">
        <f>IF(RES_hhdet_in_tes!O147=0,"",RES_hhdet_in_tes!O147/RES_hhdet_in_fec!O147)</f>
        <v>4.1686409087695226</v>
      </c>
      <c r="P147" s="111">
        <f>IF(RES_hhdet_in_tes!P147=0,"",RES_hhdet_in_tes!P147/RES_hhdet_in_fec!P147)</f>
        <v>4.3706167663352025</v>
      </c>
      <c r="Q147" s="111">
        <f>IF(RES_hhdet_in_tes!Q147=0,"",RES_hhdet_in_tes!Q147/RES_hhdet_in_fec!Q147)</f>
        <v>4.5256301402830879</v>
      </c>
      <c r="R147" s="111">
        <f>IF(RES_hhdet_in_tes!R147=0,"",RES_hhdet_in_tes!R147/RES_hhdet_in_fec!R147)</f>
        <v>4.5592181465594885</v>
      </c>
      <c r="S147" s="111">
        <f>IF(RES_hhdet_in_tes!S147=0,"",RES_hhdet_in_tes!S147/RES_hhdet_in_fec!S147)</f>
        <v>4.5629501472568661</v>
      </c>
      <c r="T147" s="111">
        <f>IF(RES_hhdet_in_tes!T147=0,"",RES_hhdet_in_tes!T147/RES_hhdet_in_fec!T147)</f>
        <v>4.567096814698397</v>
      </c>
      <c r="U147" s="111">
        <f>IF(RES_hhdet_in_tes!U147=0,"",RES_hhdet_in_tes!U147/RES_hhdet_in_fec!U147)</f>
        <v>4.5717042229667655</v>
      </c>
      <c r="V147" s="111">
        <f>IF(RES_hhdet_in_tes!V147=0,"",RES_hhdet_in_tes!V147/RES_hhdet_in_fec!V147)</f>
        <v>4.5848700601864874</v>
      </c>
      <c r="W147" s="111">
        <f>IF(RES_hhdet_in_tes!W147=0,"",RES_hhdet_in_tes!W147/RES_hhdet_in_fec!W147)</f>
        <v>4.6280828909726557</v>
      </c>
      <c r="X147" s="111">
        <f>IF(RES_hhdet_in_tes!X147=0,"",RES_hhdet_in_tes!X147/RES_hhdet_in_fec!X147)</f>
        <v>4.6783827524802621</v>
      </c>
      <c r="Y147" s="111">
        <f>IF(RES_hhdet_in_tes!Y147=0,"",RES_hhdet_in_tes!Y147/RES_hhdet_in_fec!Y147)</f>
        <v>4.7350796375121025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0.53436432525272481</v>
      </c>
      <c r="D148" s="124">
        <f>IF(RES_hhdet_in_tes!D148=0,"",RES_hhdet_in_tes!D148/RES_hhdet_in_fec!D148)</f>
        <v>0.57876611608173134</v>
      </c>
      <c r="E148" s="124">
        <f>IF(RES_hhdet_in_tes!E148=0,"",RES_hhdet_in_tes!E148/RES_hhdet_in_fec!E148)</f>
        <v>0.55094908680040677</v>
      </c>
      <c r="F148" s="124">
        <f>IF(RES_hhdet_in_tes!F148=0,"",RES_hhdet_in_tes!F148/RES_hhdet_in_fec!F148)</f>
        <v>0.54382383281029656</v>
      </c>
      <c r="G148" s="124">
        <f>IF(RES_hhdet_in_tes!G148=0,"",RES_hhdet_in_tes!G148/RES_hhdet_in_fec!G148)</f>
        <v>0.55582522862440675</v>
      </c>
      <c r="H148" s="124">
        <f>IF(RES_hhdet_in_tes!H148=0,"",RES_hhdet_in_tes!H148/RES_hhdet_in_fec!H148)</f>
        <v>0.55659783119609518</v>
      </c>
      <c r="I148" s="124">
        <f>IF(RES_hhdet_in_tes!I148=0,"",RES_hhdet_in_tes!I148/RES_hhdet_in_fec!I148)</f>
        <v>0.57705852540288805</v>
      </c>
      <c r="J148" s="124">
        <f>IF(RES_hhdet_in_tes!J148=0,"",RES_hhdet_in_tes!J148/RES_hhdet_in_fec!J148)</f>
        <v>0.58017632971755262</v>
      </c>
      <c r="K148" s="124">
        <f>IF(RES_hhdet_in_tes!K148=0,"",RES_hhdet_in_tes!K148/RES_hhdet_in_fec!K148)</f>
        <v>0.67281000419831571</v>
      </c>
      <c r="L148" s="124">
        <f>IF(RES_hhdet_in_tes!L148=0,"",RES_hhdet_in_tes!L148/RES_hhdet_in_fec!L148)</f>
        <v>0.90408864326340599</v>
      </c>
      <c r="M148" s="124">
        <f>IF(RES_hhdet_in_tes!M148=0,"",RES_hhdet_in_tes!M148/RES_hhdet_in_fec!M148)</f>
        <v>0.6455304966232368</v>
      </c>
      <c r="N148" s="124">
        <f>IF(RES_hhdet_in_tes!N148=0,"",RES_hhdet_in_tes!N148/RES_hhdet_in_fec!N148)</f>
        <v>0.66878834741436299</v>
      </c>
      <c r="O148" s="124">
        <f>IF(RES_hhdet_in_tes!O148=0,"",RES_hhdet_in_tes!O148/RES_hhdet_in_fec!O148)</f>
        <v>0.61941010384292738</v>
      </c>
      <c r="P148" s="124">
        <f>IF(RES_hhdet_in_tes!P148=0,"",RES_hhdet_in_tes!P148/RES_hhdet_in_fec!P148)</f>
        <v>0.68713804370172715</v>
      </c>
      <c r="Q148" s="124">
        <f>IF(RES_hhdet_in_tes!Q148=0,"",RES_hhdet_in_tes!Q148/RES_hhdet_in_fec!Q148)</f>
        <v>0.69406795850748182</v>
      </c>
      <c r="R148" s="124">
        <f>IF(RES_hhdet_in_tes!R148=0,"",RES_hhdet_in_tes!R148/RES_hhdet_in_fec!R148)</f>
        <v>0.7508006495945142</v>
      </c>
      <c r="S148" s="124">
        <f>IF(RES_hhdet_in_tes!S148=0,"",RES_hhdet_in_tes!S148/RES_hhdet_in_fec!S148)</f>
        <v>0.75587219432916697</v>
      </c>
      <c r="T148" s="124">
        <f>IF(RES_hhdet_in_tes!T148=0,"",RES_hhdet_in_tes!T148/RES_hhdet_in_fec!T148)</f>
        <v>0.72521340697291803</v>
      </c>
      <c r="U148" s="124">
        <f>IF(RES_hhdet_in_tes!U148=0,"",RES_hhdet_in_tes!U148/RES_hhdet_in_fec!U148)</f>
        <v>0.69600419381148393</v>
      </c>
      <c r="V148" s="124">
        <f>IF(RES_hhdet_in_tes!V148=0,"",RES_hhdet_in_tes!V148/RES_hhdet_in_fec!V148)</f>
        <v>0.71346271550800644</v>
      </c>
      <c r="W148" s="124">
        <f>IF(RES_hhdet_in_tes!W148=0,"",RES_hhdet_in_tes!W148/RES_hhdet_in_fec!W148)</f>
        <v>0.69207631896064259</v>
      </c>
      <c r="X148" s="124">
        <f>IF(RES_hhdet_in_tes!X148=0,"",RES_hhdet_in_tes!X148/RES_hhdet_in_fec!X148)</f>
        <v>0.74931914555111057</v>
      </c>
      <c r="Y148" s="124">
        <f>IF(RES_hhdet_in_tes!Y148=0,"",RES_hhdet_in_tes!Y148/RES_hhdet_in_fec!Y148)</f>
        <v>0.73432841167280283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0.53436432525272481</v>
      </c>
      <c r="D153" s="112">
        <f>IF(RES_hhdet_in_tes!D153=0,"",RES_hhdet_in_tes!D153/RES_hhdet_in_fec!D153)</f>
        <v>0.53583041593421266</v>
      </c>
      <c r="E153" s="112">
        <f>IF(RES_hhdet_in_tes!E153=0,"",RES_hhdet_in_tes!E153/RES_hhdet_in_fec!E153)</f>
        <v>0.5374354221255776</v>
      </c>
      <c r="F153" s="112">
        <f>IF(RES_hhdet_in_tes!F153=0,"",RES_hhdet_in_tes!F153/RES_hhdet_in_fec!F153)</f>
        <v>0.53905979348398492</v>
      </c>
      <c r="G153" s="112">
        <f>IF(RES_hhdet_in_tes!G153=0,"",RES_hhdet_in_tes!G153/RES_hhdet_in_fec!G153)</f>
        <v>0.54081318181350824</v>
      </c>
      <c r="H153" s="112">
        <f>IF(RES_hhdet_in_tes!H153=0,"",RES_hhdet_in_tes!H153/RES_hhdet_in_fec!H153)</f>
        <v>0.54268320977868201</v>
      </c>
      <c r="I153" s="112">
        <f>IF(RES_hhdet_in_tes!I153=0,"",RES_hhdet_in_tes!I153/RES_hhdet_in_fec!I153)</f>
        <v>0.54469831534169522</v>
      </c>
      <c r="J153" s="112">
        <f>IF(RES_hhdet_in_tes!J153=0,"",RES_hhdet_in_tes!J153/RES_hhdet_in_fec!J153)</f>
        <v>0.54697252611485381</v>
      </c>
      <c r="K153" s="112">
        <f>IF(RES_hhdet_in_tes!K153=0,"",RES_hhdet_in_tes!K153/RES_hhdet_in_fec!K153)</f>
        <v>0.54960657575279614</v>
      </c>
      <c r="L153" s="112">
        <f>IF(RES_hhdet_in_tes!L153=0,"",RES_hhdet_in_tes!L153/RES_hhdet_in_fec!L153)</f>
        <v>0.55263509832640711</v>
      </c>
      <c r="M153" s="112">
        <f>IF(RES_hhdet_in_tes!M153=0,"",RES_hhdet_in_tes!M153/RES_hhdet_in_fec!M153)</f>
        <v>0.55839268450764479</v>
      </c>
      <c r="N153" s="112">
        <f>IF(RES_hhdet_in_tes!N153=0,"",RES_hhdet_in_tes!N153/RES_hhdet_in_fec!N153)</f>
        <v>0.56788642558067792</v>
      </c>
      <c r="O153" s="112">
        <f>IF(RES_hhdet_in_tes!O153=0,"",RES_hhdet_in_tes!O153/RES_hhdet_in_fec!O153)</f>
        <v>0.5823631466142537</v>
      </c>
      <c r="P153" s="112">
        <f>IF(RES_hhdet_in_tes!P153=0,"",RES_hhdet_in_tes!P153/RES_hhdet_in_fec!P153)</f>
        <v>0.60113650213899161</v>
      </c>
      <c r="Q153" s="112">
        <f>IF(RES_hhdet_in_tes!Q153=0,"",RES_hhdet_in_tes!Q153/RES_hhdet_in_fec!Q153)</f>
        <v>0.61924879601113858</v>
      </c>
      <c r="R153" s="112">
        <f>IF(RES_hhdet_in_tes!R153=0,"",RES_hhdet_in_tes!R153/RES_hhdet_in_fec!R153)</f>
        <v>0.63150609808370772</v>
      </c>
      <c r="S153" s="112">
        <f>IF(RES_hhdet_in_tes!S153=0,"",RES_hhdet_in_tes!S153/RES_hhdet_in_fec!S153)</f>
        <v>0.64338131101743112</v>
      </c>
      <c r="T153" s="112">
        <f>IF(RES_hhdet_in_tes!T153=0,"",RES_hhdet_in_tes!T153/RES_hhdet_in_fec!T153)</f>
        <v>0.65516436594671212</v>
      </c>
      <c r="U153" s="112">
        <f>IF(RES_hhdet_in_tes!U153=0,"",RES_hhdet_in_tes!U153/RES_hhdet_in_fec!U153)</f>
        <v>0.66697371466525002</v>
      </c>
      <c r="V153" s="112">
        <f>IF(RES_hhdet_in_tes!V153=0,"",RES_hhdet_in_tes!V153/RES_hhdet_in_fec!V153)</f>
        <v>0.67857503083233539</v>
      </c>
      <c r="W153" s="112">
        <f>IF(RES_hhdet_in_tes!W153=0,"",RES_hhdet_in_tes!W153/RES_hhdet_in_fec!W153)</f>
        <v>0.68917088121320991</v>
      </c>
      <c r="X153" s="112">
        <f>IF(RES_hhdet_in_tes!X153=0,"",RES_hhdet_in_tes!X153/RES_hhdet_in_fec!X153)</f>
        <v>0.69968061961942318</v>
      </c>
      <c r="Y153" s="112">
        <f>IF(RES_hhdet_in_tes!Y153=0,"",RES_hhdet_in_tes!Y153/RES_hhdet_in_fec!Y153)</f>
        <v>0.70948556676919172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0.86836564334482846</v>
      </c>
      <c r="E154" s="113">
        <f>IF(RES_hhdet_in_tes!E154=0,"",RES_hhdet_in_tes!E154/RES_hhdet_in_fec!E154)</f>
        <v>0.86975729749109587</v>
      </c>
      <c r="F154" s="113">
        <f>IF(RES_hhdet_in_tes!F154=0,"",RES_hhdet_in_tes!F154/RES_hhdet_in_fec!F154)</f>
        <v>0.87123884349256531</v>
      </c>
      <c r="G154" s="113">
        <f>IF(RES_hhdet_in_tes!G154=0,"",RES_hhdet_in_tes!G154/RES_hhdet_in_fec!G154)</f>
        <v>0.8723641794581859</v>
      </c>
      <c r="H154" s="113">
        <f>IF(RES_hhdet_in_tes!H154=0,"",RES_hhdet_in_tes!H154/RES_hhdet_in_fec!H154)</f>
        <v>0.873815872961197</v>
      </c>
      <c r="I154" s="113">
        <f>IF(RES_hhdet_in_tes!I154=0,"",RES_hhdet_in_tes!I154/RES_hhdet_in_fec!I154)</f>
        <v>0.87572205262948855</v>
      </c>
      <c r="J154" s="113">
        <f>IF(RES_hhdet_in_tes!J154=0,"",RES_hhdet_in_tes!J154/RES_hhdet_in_fec!J154)</f>
        <v>0.8764475313420873</v>
      </c>
      <c r="K154" s="113">
        <f>IF(RES_hhdet_in_tes!K154=0,"",RES_hhdet_in_tes!K154/RES_hhdet_in_fec!K154)</f>
        <v>0.73199944699806607</v>
      </c>
      <c r="L154" s="113">
        <f>IF(RES_hhdet_in_tes!L154=0,"",RES_hhdet_in_tes!L154/RES_hhdet_in_fec!L154)</f>
        <v>0.92537183417333257</v>
      </c>
      <c r="M154" s="113">
        <f>IF(RES_hhdet_in_tes!M154=0,"",RES_hhdet_in_tes!M154/RES_hhdet_in_fec!M154)</f>
        <v>0.88131233760394823</v>
      </c>
      <c r="N154" s="113">
        <f>IF(RES_hhdet_in_tes!N154=0,"",RES_hhdet_in_tes!N154/RES_hhdet_in_fec!N154)</f>
        <v>0.94074360039267946</v>
      </c>
      <c r="O154" s="113">
        <f>IF(RES_hhdet_in_tes!O154=0,"",RES_hhdet_in_tes!O154/RES_hhdet_in_fec!O154)</f>
        <v>0.91677688142497038</v>
      </c>
      <c r="P154" s="113">
        <f>IF(RES_hhdet_in_tes!P154=0,"",RES_hhdet_in_tes!P154/RES_hhdet_in_fec!P154)</f>
        <v>0.93893470931058387</v>
      </c>
      <c r="Q154" s="113">
        <f>IF(RES_hhdet_in_tes!Q154=0,"",RES_hhdet_in_tes!Q154/RES_hhdet_in_fec!Q154)</f>
        <v>0.93330727735614261</v>
      </c>
      <c r="R154" s="113">
        <f>IF(RES_hhdet_in_tes!R154=0,"",RES_hhdet_in_tes!R154/RES_hhdet_in_fec!R154)</f>
        <v>0.94659030098632624</v>
      </c>
      <c r="S154" s="113">
        <f>IF(RES_hhdet_in_tes!S154=0,"",RES_hhdet_in_tes!S154/RES_hhdet_in_fec!S154)</f>
        <v>0.93399871290342029</v>
      </c>
      <c r="T154" s="113">
        <f>IF(RES_hhdet_in_tes!T154=0,"",RES_hhdet_in_tes!T154/RES_hhdet_in_fec!T154)</f>
        <v>0.88504566081845759</v>
      </c>
      <c r="U154" s="113">
        <f>IF(RES_hhdet_in_tes!U154=0,"",RES_hhdet_in_tes!U154/RES_hhdet_in_fec!U154)</f>
        <v>0.90174010583903863</v>
      </c>
      <c r="V154" s="113">
        <f>IF(RES_hhdet_in_tes!V154=0,"",RES_hhdet_in_tes!V154/RES_hhdet_in_fec!V154)</f>
        <v>0.9359054663781613</v>
      </c>
      <c r="W154" s="113">
        <f>IF(RES_hhdet_in_tes!W154=0,"",RES_hhdet_in_tes!W154/RES_hhdet_in_fec!W154)</f>
        <v>0.92811714231117581</v>
      </c>
      <c r="X154" s="113">
        <f>IF(RES_hhdet_in_tes!X154=0,"",RES_hhdet_in_tes!X154/RES_hhdet_in_fec!X154)</f>
        <v>0.8579244854760234</v>
      </c>
      <c r="Y154" s="113">
        <f>IF(RES_hhdet_in_tes!Y154=0,"",RES_hhdet_in_tes!Y154/RES_hhdet_in_fec!Y154)</f>
        <v>0.87498029862590665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0.53583041593421266</v>
      </c>
      <c r="E155" s="111">
        <f>IF(RES_hhdet_in_tes!E155=0,"",RES_hhdet_in_tes!E155/RES_hhdet_in_fec!E155)</f>
        <v>0.5374354221255776</v>
      </c>
      <c r="F155" s="111">
        <f>IF(RES_hhdet_in_tes!F155=0,"",RES_hhdet_in_tes!F155/RES_hhdet_in_fec!F155)</f>
        <v>0.53905979348398492</v>
      </c>
      <c r="G155" s="111">
        <f>IF(RES_hhdet_in_tes!G155=0,"",RES_hhdet_in_tes!G155/RES_hhdet_in_fec!G155)</f>
        <v>0.54081318181350835</v>
      </c>
      <c r="H155" s="111">
        <f>IF(RES_hhdet_in_tes!H155=0,"",RES_hhdet_in_tes!H155/RES_hhdet_in_fec!H155)</f>
        <v>0.54268320977868201</v>
      </c>
      <c r="I155" s="111">
        <f>IF(RES_hhdet_in_tes!I155=0,"",RES_hhdet_in_tes!I155/RES_hhdet_in_fec!I155)</f>
        <v>0.54469831534169522</v>
      </c>
      <c r="J155" s="111">
        <f>IF(RES_hhdet_in_tes!J155=0,"",RES_hhdet_in_tes!J155/RES_hhdet_in_fec!J155)</f>
        <v>0.54697252611485381</v>
      </c>
      <c r="K155" s="111">
        <f>IF(RES_hhdet_in_tes!K155=0,"",RES_hhdet_in_tes!K155/RES_hhdet_in_fec!K155)</f>
        <v>0.54960657575279614</v>
      </c>
      <c r="L155" s="111">
        <f>IF(RES_hhdet_in_tes!L155=0,"",RES_hhdet_in_tes!L155/RES_hhdet_in_fec!L155)</f>
        <v>0.55263509832640711</v>
      </c>
      <c r="M155" s="111">
        <f>IF(RES_hhdet_in_tes!M155=0,"",RES_hhdet_in_tes!M155/RES_hhdet_in_fec!M155)</f>
        <v>0.55839268450764479</v>
      </c>
      <c r="N155" s="111">
        <f>IF(RES_hhdet_in_tes!N155=0,"",RES_hhdet_in_tes!N155/RES_hhdet_in_fec!N155)</f>
        <v>0.56788642558067792</v>
      </c>
      <c r="O155" s="111">
        <f>IF(RES_hhdet_in_tes!O155=0,"",RES_hhdet_in_tes!O155/RES_hhdet_in_fec!O155)</f>
        <v>0.5823631466142537</v>
      </c>
      <c r="P155" s="111">
        <f>IF(RES_hhdet_in_tes!P155=0,"",RES_hhdet_in_tes!P155/RES_hhdet_in_fec!P155)</f>
        <v>0.60113650213899161</v>
      </c>
      <c r="Q155" s="111">
        <f>IF(RES_hhdet_in_tes!Q155=0,"",RES_hhdet_in_tes!Q155/RES_hhdet_in_fec!Q155)</f>
        <v>0.61924879601113858</v>
      </c>
      <c r="R155" s="111">
        <f>IF(RES_hhdet_in_tes!R155=0,"",RES_hhdet_in_tes!R155/RES_hhdet_in_fec!R155)</f>
        <v>0.63150609808370772</v>
      </c>
      <c r="S155" s="111">
        <f>IF(RES_hhdet_in_tes!S155=0,"",RES_hhdet_in_tes!S155/RES_hhdet_in_fec!S155)</f>
        <v>0.64338131101743112</v>
      </c>
      <c r="T155" s="111">
        <f>IF(RES_hhdet_in_tes!T155=0,"",RES_hhdet_in_tes!T155/RES_hhdet_in_fec!T155)</f>
        <v>0.65516436594671223</v>
      </c>
      <c r="U155" s="111">
        <f>IF(RES_hhdet_in_tes!U155=0,"",RES_hhdet_in_tes!U155/RES_hhdet_in_fec!U155)</f>
        <v>0.66697371466525002</v>
      </c>
      <c r="V155" s="111">
        <f>IF(RES_hhdet_in_tes!V155=0,"",RES_hhdet_in_tes!V155/RES_hhdet_in_fec!V155)</f>
        <v>0.67857503083233539</v>
      </c>
      <c r="W155" s="111">
        <f>IF(RES_hhdet_in_tes!W155=0,"",RES_hhdet_in_tes!W155/RES_hhdet_in_fec!W155)</f>
        <v>0.68917088121320991</v>
      </c>
      <c r="X155" s="111">
        <f>IF(RES_hhdet_in_tes!X155=0,"",RES_hhdet_in_tes!X155/RES_hhdet_in_fec!X155)</f>
        <v>0.69968061961942318</v>
      </c>
      <c r="Y155" s="111">
        <f>IF(RES_hhdet_in_tes!Y155=0,"",RES_hhdet_in_tes!Y155/RES_hhdet_in_fec!Y155)</f>
        <v>0.70948556676919172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0.601719226329539</v>
      </c>
      <c r="D157" s="124">
        <f>IF(RES_hhdet_in_tes!D157=0,"",RES_hhdet_in_tes!D157/RES_hhdet_in_fec!D157)</f>
        <v>0.63664858708579286</v>
      </c>
      <c r="E157" s="124">
        <f>IF(RES_hhdet_in_tes!E157=0,"",RES_hhdet_in_tes!E157/RES_hhdet_in_fec!E157)</f>
        <v>0.63674543588058086</v>
      </c>
      <c r="F157" s="124">
        <f>IF(RES_hhdet_in_tes!F157=0,"",RES_hhdet_in_tes!F157/RES_hhdet_in_fec!F157)</f>
        <v>0.61710146633295637</v>
      </c>
      <c r="G157" s="124">
        <f>IF(RES_hhdet_in_tes!G157=0,"",RES_hhdet_in_tes!G157/RES_hhdet_in_fec!G157)</f>
        <v>0.61070668976584908</v>
      </c>
      <c r="H157" s="124">
        <f>IF(RES_hhdet_in_tes!H157=0,"",RES_hhdet_in_tes!H157/RES_hhdet_in_fec!H157)</f>
        <v>0.60633000303369355</v>
      </c>
      <c r="I157" s="124">
        <f>IF(RES_hhdet_in_tes!I157=0,"",RES_hhdet_in_tes!I157/RES_hhdet_in_fec!I157)</f>
        <v>0.59289663878018817</v>
      </c>
      <c r="J157" s="124">
        <f>IF(RES_hhdet_in_tes!J157=0,"",RES_hhdet_in_tes!J157/RES_hhdet_in_fec!J157)</f>
        <v>0.5966773813249483</v>
      </c>
      <c r="K157" s="124">
        <f>IF(RES_hhdet_in_tes!K157=0,"",RES_hhdet_in_tes!K157/RES_hhdet_in_fec!K157)</f>
        <v>0.61193538624568966</v>
      </c>
      <c r="L157" s="124">
        <f>IF(RES_hhdet_in_tes!L157=0,"",RES_hhdet_in_tes!L157/RES_hhdet_in_fec!L157)</f>
        <v>0.64847025598258989</v>
      </c>
      <c r="M157" s="124">
        <f>IF(RES_hhdet_in_tes!M157=0,"",RES_hhdet_in_tes!M157/RES_hhdet_in_fec!M157)</f>
        <v>0.638465274001498</v>
      </c>
      <c r="N157" s="124">
        <f>IF(RES_hhdet_in_tes!N157=0,"",RES_hhdet_in_tes!N157/RES_hhdet_in_fec!N157)</f>
        <v>0.60297601030751991</v>
      </c>
      <c r="O157" s="124">
        <f>IF(RES_hhdet_in_tes!O157=0,"",RES_hhdet_in_tes!O157/RES_hhdet_in_fec!O157)</f>
        <v>0.62902931194783973</v>
      </c>
      <c r="P157" s="124">
        <f>IF(RES_hhdet_in_tes!P157=0,"",RES_hhdet_in_tes!P157/RES_hhdet_in_fec!P157)</f>
        <v>0.64495532675461775</v>
      </c>
      <c r="Q157" s="124">
        <f>IF(RES_hhdet_in_tes!Q157=0,"",RES_hhdet_in_tes!Q157/RES_hhdet_in_fec!Q157)</f>
        <v>0.63457934946057482</v>
      </c>
      <c r="R157" s="124">
        <f>IF(RES_hhdet_in_tes!R157=0,"",RES_hhdet_in_tes!R157/RES_hhdet_in_fec!R157)</f>
        <v>0.63884400947891862</v>
      </c>
      <c r="S157" s="124">
        <f>IF(RES_hhdet_in_tes!S157=0,"",RES_hhdet_in_tes!S157/RES_hhdet_in_fec!S157)</f>
        <v>0.60748525313848289</v>
      </c>
      <c r="T157" s="124">
        <f>IF(RES_hhdet_in_tes!T157=0,"",RES_hhdet_in_tes!T157/RES_hhdet_in_fec!T157)</f>
        <v>0.64316047523937958</v>
      </c>
      <c r="U157" s="124">
        <f>IF(RES_hhdet_in_tes!U157=0,"",RES_hhdet_in_tes!U157/RES_hhdet_in_fec!U157)</f>
        <v>0.65726277366083086</v>
      </c>
      <c r="V157" s="124">
        <f>IF(RES_hhdet_in_tes!V157=0,"",RES_hhdet_in_tes!V157/RES_hhdet_in_fec!V157)</f>
        <v>0.68116288327492147</v>
      </c>
      <c r="W157" s="124">
        <f>IF(RES_hhdet_in_tes!W157=0,"",RES_hhdet_in_tes!W157/RES_hhdet_in_fec!W157)</f>
        <v>0.67770439583385622</v>
      </c>
      <c r="X157" s="124">
        <f>IF(RES_hhdet_in_tes!X157=0,"",RES_hhdet_in_tes!X157/RES_hhdet_in_fec!X157)</f>
        <v>0.70718792765992444</v>
      </c>
      <c r="Y157" s="124">
        <f>IF(RES_hhdet_in_tes!Y157=0,"",RES_hhdet_in_tes!Y157/RES_hhdet_in_fec!Y157)</f>
        <v>0.71494197204607979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0.58142938136196243</v>
      </c>
      <c r="D158" s="111">
        <f>IF(RES_hhdet_in_tes!D158=0,"",RES_hhdet_in_tes!D158/RES_hhdet_in_fec!D158)</f>
        <v>0.5818749948305203</v>
      </c>
      <c r="E158" s="111">
        <f>IF(RES_hhdet_in_tes!E158=0,"",RES_hhdet_in_tes!E158/RES_hhdet_in_fec!E158)</f>
        <v>0.58232064843931641</v>
      </c>
      <c r="F158" s="111">
        <f>IF(RES_hhdet_in_tes!F158=0,"",RES_hhdet_in_tes!F158/RES_hhdet_in_fec!F158)</f>
        <v>0.58276630752178105</v>
      </c>
      <c r="G158" s="111">
        <f>IF(RES_hhdet_in_tes!G158=0,"",RES_hhdet_in_tes!G158/RES_hhdet_in_fec!G158)</f>
        <v>0.58321200357104375</v>
      </c>
      <c r="H158" s="111">
        <f>IF(RES_hhdet_in_tes!H158=0,"",RES_hhdet_in_tes!H158/RES_hhdet_in_fec!H158)</f>
        <v>0.58365773273274657</v>
      </c>
      <c r="I158" s="111">
        <f>IF(RES_hhdet_in_tes!I158=0,"",RES_hhdet_in_tes!I158/RES_hhdet_in_fec!I158)</f>
        <v>0.58410350276679701</v>
      </c>
      <c r="J158" s="111">
        <f>IF(RES_hhdet_in_tes!J158=0,"",RES_hhdet_in_tes!J158/RES_hhdet_in_fec!J158)</f>
        <v>0.58454934546279969</v>
      </c>
      <c r="K158" s="111">
        <f>IF(RES_hhdet_in_tes!K158=0,"",RES_hhdet_in_tes!K158/RES_hhdet_in_fec!K158)</f>
        <v>0.5849952878502791</v>
      </c>
      <c r="L158" s="111">
        <f>IF(RES_hhdet_in_tes!L158=0,"",RES_hhdet_in_tes!L158/RES_hhdet_in_fec!L158)</f>
        <v>0.5854413371607412</v>
      </c>
      <c r="M158" s="111">
        <f>IF(RES_hhdet_in_tes!M158=0,"",RES_hhdet_in_tes!M158/RES_hhdet_in_fec!M158)</f>
        <v>0.58578008615432864</v>
      </c>
      <c r="N158" s="111">
        <f>IF(RES_hhdet_in_tes!N158=0,"",RES_hhdet_in_tes!N158/RES_hhdet_in_fec!N158)</f>
        <v>0.5859694309075435</v>
      </c>
      <c r="O158" s="111">
        <f>IF(RES_hhdet_in_tes!O158=0,"",RES_hhdet_in_tes!O158/RES_hhdet_in_fec!O158)</f>
        <v>0.58608259729269174</v>
      </c>
      <c r="P158" s="111">
        <f>IF(RES_hhdet_in_tes!P158=0,"",RES_hhdet_in_tes!P158/RES_hhdet_in_fec!P158)</f>
        <v>0.58639836938264811</v>
      </c>
      <c r="Q158" s="111">
        <f>IF(RES_hhdet_in_tes!Q158=0,"",RES_hhdet_in_tes!Q158/RES_hhdet_in_fec!Q158)</f>
        <v>0.58768363555455072</v>
      </c>
      <c r="R158" s="111">
        <f>IF(RES_hhdet_in_tes!R158=0,"",RES_hhdet_in_tes!R158/RES_hhdet_in_fec!R158)</f>
        <v>0.59105970974731326</v>
      </c>
      <c r="S158" s="111">
        <f>IF(RES_hhdet_in_tes!S158=0,"",RES_hhdet_in_tes!S158/RES_hhdet_in_fec!S158)</f>
        <v>0.59582204817853157</v>
      </c>
      <c r="T158" s="111">
        <f>IF(RES_hhdet_in_tes!T158=0,"",RES_hhdet_in_tes!T158/RES_hhdet_in_fec!T158)</f>
        <v>0.60104726719718282</v>
      </c>
      <c r="U158" s="111">
        <f>IF(RES_hhdet_in_tes!U158=0,"",RES_hhdet_in_tes!U158/RES_hhdet_in_fec!U158)</f>
        <v>0.60581198315225726</v>
      </c>
      <c r="V158" s="111">
        <f>IF(RES_hhdet_in_tes!V158=0,"",RES_hhdet_in_tes!V158/RES_hhdet_in_fec!V158)</f>
        <v>0.60919281239273826</v>
      </c>
      <c r="W158" s="111">
        <f>IF(RES_hhdet_in_tes!W158=0,"",RES_hhdet_in_tes!W158/RES_hhdet_in_fec!W158)</f>
        <v>0.61081766459439701</v>
      </c>
      <c r="X158" s="111">
        <f>IF(RES_hhdet_in_tes!X158=0,"",RES_hhdet_in_tes!X158/RES_hhdet_in_fec!X158)</f>
        <v>0.61121837538305845</v>
      </c>
      <c r="Y158" s="111">
        <f>IF(RES_hhdet_in_tes!Y158=0,"",RES_hhdet_in_tes!Y158/RES_hhdet_in_fec!Y158)</f>
        <v>0.61125844646192462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0.74793844157497247</v>
      </c>
      <c r="D159" s="45">
        <f>IF(RES_hhdet_in_tes!D159=0,"",RES_hhdet_in_tes!D159/RES_hhdet_in_fec!D159)</f>
        <v>0.74925395184338606</v>
      </c>
      <c r="E159" s="45">
        <f>IF(RES_hhdet_in_tes!E159=0,"",RES_hhdet_in_tes!E159/RES_hhdet_in_fec!E159)</f>
        <v>0.75063148872527308</v>
      </c>
      <c r="F159" s="45">
        <f>IF(RES_hhdet_in_tes!F159=0,"",RES_hhdet_in_tes!F159/RES_hhdet_in_fec!F159)</f>
        <v>0.75201748378172484</v>
      </c>
      <c r="G159" s="45">
        <f>IF(RES_hhdet_in_tes!G159=0,"",RES_hhdet_in_tes!G159/RES_hhdet_in_fec!G159)</f>
        <v>0.75346060170083928</v>
      </c>
      <c r="H159" s="45">
        <f>IF(RES_hhdet_in_tes!H159=0,"",RES_hhdet_in_tes!H159/RES_hhdet_in_fec!H159)</f>
        <v>0.75495488654432985</v>
      </c>
      <c r="I159" s="45">
        <f>IF(RES_hhdet_in_tes!I159=0,"",RES_hhdet_in_tes!I159/RES_hhdet_in_fec!I159)</f>
        <v>0.75651232929276579</v>
      </c>
      <c r="J159" s="45">
        <f>IF(RES_hhdet_in_tes!J159=0,"",RES_hhdet_in_tes!J159/RES_hhdet_in_fec!J159)</f>
        <v>0.75818205276110473</v>
      </c>
      <c r="K159" s="45">
        <f>IF(RES_hhdet_in_tes!K159=0,"",RES_hhdet_in_tes!K159/RES_hhdet_in_fec!K159)</f>
        <v>0.76000582426289764</v>
      </c>
      <c r="L159" s="45">
        <f>IF(RES_hhdet_in_tes!L159=0,"",RES_hhdet_in_tes!L159/RES_hhdet_in_fec!L159)</f>
        <v>0.76199481826689242</v>
      </c>
      <c r="M159" s="45">
        <f>IF(RES_hhdet_in_tes!M159=0,"",RES_hhdet_in_tes!M159/RES_hhdet_in_fec!M159)</f>
        <v>0.76483864016935921</v>
      </c>
      <c r="N159" s="45">
        <f>IF(RES_hhdet_in_tes!N159=0,"",RES_hhdet_in_tes!N159/RES_hhdet_in_fec!N159)</f>
        <v>0.768733614072312</v>
      </c>
      <c r="O159" s="45">
        <f>IF(RES_hhdet_in_tes!O159=0,"",RES_hhdet_in_tes!O159/RES_hhdet_in_fec!O159)</f>
        <v>0.7741452905206283</v>
      </c>
      <c r="P159" s="45">
        <f>IF(RES_hhdet_in_tes!P159=0,"",RES_hhdet_in_tes!P159/RES_hhdet_in_fec!P159)</f>
        <v>0.78130200774119374</v>
      </c>
      <c r="Q159" s="45">
        <f>IF(RES_hhdet_in_tes!Q159=0,"",RES_hhdet_in_tes!Q159/RES_hhdet_in_fec!Q159)</f>
        <v>0.79056286962883393</v>
      </c>
      <c r="R159" s="45">
        <f>IF(RES_hhdet_in_tes!R159=0,"",RES_hhdet_in_tes!R159/RES_hhdet_in_fec!R159)</f>
        <v>0.80316468853696854</v>
      </c>
      <c r="S159" s="45">
        <f>IF(RES_hhdet_in_tes!S159=0,"",RES_hhdet_in_tes!S159/RES_hhdet_in_fec!S159)</f>
        <v>0.81893367773619374</v>
      </c>
      <c r="T159" s="45">
        <f>IF(RES_hhdet_in_tes!T159=0,"",RES_hhdet_in_tes!T159/RES_hhdet_in_fec!T159)</f>
        <v>0.83590986054837568</v>
      </c>
      <c r="U159" s="45">
        <f>IF(RES_hhdet_in_tes!U159=0,"",RES_hhdet_in_tes!U159/RES_hhdet_in_fec!U159)</f>
        <v>0.85213326029542602</v>
      </c>
      <c r="V159" s="45">
        <f>IF(RES_hhdet_in_tes!V159=0,"",RES_hhdet_in_tes!V159/RES_hhdet_in_fec!V159)</f>
        <v>0.86564390029923577</v>
      </c>
      <c r="W159" s="45">
        <f>IF(RES_hhdet_in_tes!W159=0,"",RES_hhdet_in_tes!W159/RES_hhdet_in_fec!W159)</f>
        <v>0.87576079521699102</v>
      </c>
      <c r="X159" s="45">
        <f>IF(RES_hhdet_in_tes!X159=0,"",RES_hhdet_in_tes!X159/RES_hhdet_in_fec!X159)</f>
        <v>0.88344457361585016</v>
      </c>
      <c r="Y159" s="45">
        <f>IF(RES_hhdet_in_tes!Y159=0,"",RES_hhdet_in_tes!Y159/RES_hhdet_in_fec!Y159)</f>
        <v>0.8902585162158777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1.3073840056641546</v>
      </c>
      <c r="D161" s="119">
        <f>IF(RES_hhdet_in_tes!D161=0,"",RES_hhdet_in_tes!D161/RES_hhdet_in_fec!D161)</f>
        <v>0.76897336356954216</v>
      </c>
      <c r="E161" s="119">
        <f>IF(RES_hhdet_in_tes!E161=0,"",RES_hhdet_in_tes!E161/RES_hhdet_in_fec!E161)</f>
        <v>0.69983052197258289</v>
      </c>
      <c r="F161" s="119">
        <f>IF(RES_hhdet_in_tes!F161=0,"",RES_hhdet_in_tes!F161/RES_hhdet_in_fec!F161)</f>
        <v>0.73746548411892976</v>
      </c>
      <c r="G161" s="119">
        <f>IF(RES_hhdet_in_tes!G161=0,"",RES_hhdet_in_tes!G161/RES_hhdet_in_fec!G161)</f>
        <v>0.6376696047496444</v>
      </c>
      <c r="H161" s="119">
        <f>IF(RES_hhdet_in_tes!H161=0,"",RES_hhdet_in_tes!H161/RES_hhdet_in_fec!H161)</f>
        <v>0.66793366297747248</v>
      </c>
      <c r="I161" s="119">
        <f>IF(RES_hhdet_in_tes!I161=0,"",RES_hhdet_in_tes!I161/RES_hhdet_in_fec!I161)</f>
        <v>0.81909515499319807</v>
      </c>
      <c r="J161" s="119">
        <f>IF(RES_hhdet_in_tes!J161=0,"",RES_hhdet_in_tes!J161/RES_hhdet_in_fec!J161)</f>
        <v>0.82478361831487379</v>
      </c>
      <c r="K161" s="119">
        <f>IF(RES_hhdet_in_tes!K161=0,"",RES_hhdet_in_tes!K161/RES_hhdet_in_fec!K161)</f>
        <v>1.0666304187961846</v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>
        <f>IF(RES_hhdet_in_tes!O161=0,"",RES_hhdet_in_tes!O161/RES_hhdet_in_fec!O161)</f>
        <v>0.96416742560400981</v>
      </c>
      <c r="P161" s="119" t="str">
        <f>IF(RES_hhdet_in_tes!P161=0,"",RES_hhdet_in_tes!P161/RES_hhdet_in_fec!P161)</f>
        <v/>
      </c>
      <c r="Q161" s="119">
        <f>IF(RES_hhdet_in_tes!Q161=0,"",RES_hhdet_in_tes!Q161/RES_hhdet_in_fec!Q161)</f>
        <v>0.95907253899206646</v>
      </c>
      <c r="R161" s="119">
        <f>IF(RES_hhdet_in_tes!R161=0,"",RES_hhdet_in_tes!R161/RES_hhdet_in_fec!R161)</f>
        <v>0.95550326793827445</v>
      </c>
      <c r="S161" s="119">
        <f>IF(RES_hhdet_in_tes!S161=0,"",RES_hhdet_in_tes!S161/RES_hhdet_in_fec!S161)</f>
        <v>1.1799479961721433</v>
      </c>
      <c r="T161" s="119">
        <f>IF(RES_hhdet_in_tes!T161=0,"",RES_hhdet_in_tes!T161/RES_hhdet_in_fec!T161)</f>
        <v>1.0306017734775712</v>
      </c>
      <c r="U161" s="119">
        <f>IF(RES_hhdet_in_tes!U161=0,"",RES_hhdet_in_tes!U161/RES_hhdet_in_fec!U161)</f>
        <v>1.1012785493946859</v>
      </c>
      <c r="V161" s="119">
        <f>IF(RES_hhdet_in_tes!V161=0,"",RES_hhdet_in_tes!V161/RES_hhdet_in_fec!V161)</f>
        <v>1.2350550311714952</v>
      </c>
      <c r="W161" s="119">
        <f>IF(RES_hhdet_in_tes!W161=0,"",RES_hhdet_in_tes!W161/RES_hhdet_in_fec!W161)</f>
        <v>1.9632741184396272</v>
      </c>
      <c r="X161" s="119">
        <f>IF(RES_hhdet_in_tes!X161=0,"",RES_hhdet_in_tes!X161/RES_hhdet_in_fec!X161)</f>
        <v>1.3556220078756718</v>
      </c>
      <c r="Y161" s="119">
        <f>IF(RES_hhdet_in_tes!Y161=0,"",RES_hhdet_in_tes!Y161/RES_hhdet_in_fec!Y161)</f>
        <v>1.0516435343307757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0.59609516722776312</v>
      </c>
      <c r="D162" s="124">
        <f>IF(RES_hhdet_in_tes!D162=0,"",RES_hhdet_in_tes!D162/RES_hhdet_in_fec!D162)</f>
        <v>0.60300810884163047</v>
      </c>
      <c r="E162" s="124">
        <f>IF(RES_hhdet_in_tes!E162=0,"",RES_hhdet_in_tes!E162/RES_hhdet_in_fec!E162)</f>
        <v>0.60990179566449909</v>
      </c>
      <c r="F162" s="124">
        <f>IF(RES_hhdet_in_tes!F162=0,"",RES_hhdet_in_tes!F162/RES_hhdet_in_fec!F162)</f>
        <v>0.61679218563657556</v>
      </c>
      <c r="G162" s="124">
        <f>IF(RES_hhdet_in_tes!G162=0,"",RES_hhdet_in_tes!G162/RES_hhdet_in_fec!G162)</f>
        <v>0.62366485579780395</v>
      </c>
      <c r="H162" s="124">
        <f>IF(RES_hhdet_in_tes!H162=0,"",RES_hhdet_in_tes!H162/RES_hhdet_in_fec!H162)</f>
        <v>0.63052162594911165</v>
      </c>
      <c r="I162" s="124">
        <f>IF(RES_hhdet_in_tes!I162=0,"",RES_hhdet_in_tes!I162/RES_hhdet_in_fec!I162)</f>
        <v>0.6373590013939916</v>
      </c>
      <c r="J162" s="124">
        <f>IF(RES_hhdet_in_tes!J162=0,"",RES_hhdet_in_tes!J162/RES_hhdet_in_fec!J162)</f>
        <v>0.64416253853685435</v>
      </c>
      <c r="K162" s="124">
        <f>IF(RES_hhdet_in_tes!K162=0,"",RES_hhdet_in_tes!K162/RES_hhdet_in_fec!K162)</f>
        <v>0.65092005152502186</v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>
        <f>IF(RES_hhdet_in_tes!O162=0,"",RES_hhdet_in_tes!O162/RES_hhdet_in_fec!O162)</f>
        <v>0.66930576394543273</v>
      </c>
      <c r="P162" s="124" t="str">
        <f>IF(RES_hhdet_in_tes!P162=0,"",RES_hhdet_in_tes!P162/RES_hhdet_in_fec!P162)</f>
        <v/>
      </c>
      <c r="Q162" s="124">
        <f>IF(RES_hhdet_in_tes!Q162=0,"",RES_hhdet_in_tes!Q162/RES_hhdet_in_fec!Q162)</f>
        <v>0.68578600182869665</v>
      </c>
      <c r="R162" s="124">
        <f>IF(RES_hhdet_in_tes!R162=0,"",RES_hhdet_in_tes!R162/RES_hhdet_in_fec!R162)</f>
        <v>0.71500796054757432</v>
      </c>
      <c r="S162" s="124">
        <f>IF(RES_hhdet_in_tes!S162=0,"",RES_hhdet_in_tes!S162/RES_hhdet_in_fec!S162)</f>
        <v>0.75437557419854051</v>
      </c>
      <c r="T162" s="124">
        <f>IF(RES_hhdet_in_tes!T162=0,"",RES_hhdet_in_tes!T162/RES_hhdet_in_fec!T162)</f>
        <v>0.79847928309312344</v>
      </c>
      <c r="U162" s="124">
        <f>IF(RES_hhdet_in_tes!U162=0,"",RES_hhdet_in_tes!U162/RES_hhdet_in_fec!U162)</f>
        <v>0.84195916575880081</v>
      </c>
      <c r="V162" s="124">
        <f>IF(RES_hhdet_in_tes!V162=0,"",RES_hhdet_in_tes!V162/RES_hhdet_in_fec!V162)</f>
        <v>0.87945002319416443</v>
      </c>
      <c r="W162" s="124">
        <f>IF(RES_hhdet_in_tes!W162=0,"",RES_hhdet_in_tes!W162/RES_hhdet_in_fec!W162)</f>
        <v>0.90989071034763014</v>
      </c>
      <c r="X162" s="124">
        <f>IF(RES_hhdet_in_tes!X162=0,"",RES_hhdet_in_tes!X162/RES_hhdet_in_fec!X162)</f>
        <v>0.92344564177439881</v>
      </c>
      <c r="Y162" s="124">
        <f>IF(RES_hhdet_in_tes!Y162=0,"",RES_hhdet_in_tes!Y162/RES_hhdet_in_fec!Y162)</f>
        <v>0.93623102927345225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0.59609516722776312</v>
      </c>
      <c r="D163" s="45">
        <f>IF(RES_hhdet_in_tes!D163=0,"",RES_hhdet_in_tes!D163/RES_hhdet_in_fec!D163)</f>
        <v>0.60300810884163047</v>
      </c>
      <c r="E163" s="45">
        <f>IF(RES_hhdet_in_tes!E163=0,"",RES_hhdet_in_tes!E163/RES_hhdet_in_fec!E163)</f>
        <v>0.60990179566449909</v>
      </c>
      <c r="F163" s="45">
        <f>IF(RES_hhdet_in_tes!F163=0,"",RES_hhdet_in_tes!F163/RES_hhdet_in_fec!F163)</f>
        <v>0.61679218563657556</v>
      </c>
      <c r="G163" s="45">
        <f>IF(RES_hhdet_in_tes!G163=0,"",RES_hhdet_in_tes!G163/RES_hhdet_in_fec!G163)</f>
        <v>0.62366485579780395</v>
      </c>
      <c r="H163" s="45">
        <f>IF(RES_hhdet_in_tes!H163=0,"",RES_hhdet_in_tes!H163/RES_hhdet_in_fec!H163)</f>
        <v>0.63052162594911165</v>
      </c>
      <c r="I163" s="45">
        <f>IF(RES_hhdet_in_tes!I163=0,"",RES_hhdet_in_tes!I163/RES_hhdet_in_fec!I163)</f>
        <v>0.6373590013939916</v>
      </c>
      <c r="J163" s="45">
        <f>IF(RES_hhdet_in_tes!J163=0,"",RES_hhdet_in_tes!J163/RES_hhdet_in_fec!J163)</f>
        <v>0.64416253853685435</v>
      </c>
      <c r="K163" s="45">
        <f>IF(RES_hhdet_in_tes!K163=0,"",RES_hhdet_in_tes!K163/RES_hhdet_in_fec!K163)</f>
        <v>0.65092005152502186</v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>
        <f>IF(RES_hhdet_in_tes!O163=0,"",RES_hhdet_in_tes!O163/RES_hhdet_in_fec!O163)</f>
        <v>0.66930576394543273</v>
      </c>
      <c r="P163" s="45" t="str">
        <f>IF(RES_hhdet_in_tes!P163=0,"",RES_hhdet_in_tes!P163/RES_hhdet_in_fec!P163)</f>
        <v/>
      </c>
      <c r="Q163" s="45">
        <f>IF(RES_hhdet_in_tes!Q163=0,"",RES_hhdet_in_tes!Q163/RES_hhdet_in_fec!Q163)</f>
        <v>0.68578600182869665</v>
      </c>
      <c r="R163" s="45">
        <f>IF(RES_hhdet_in_tes!R163=0,"",RES_hhdet_in_tes!R163/RES_hhdet_in_fec!R163)</f>
        <v>0.71500796054757432</v>
      </c>
      <c r="S163" s="45">
        <f>IF(RES_hhdet_in_tes!S163=0,"",RES_hhdet_in_tes!S163/RES_hhdet_in_fec!S163)</f>
        <v>0.75437557419854051</v>
      </c>
      <c r="T163" s="45">
        <f>IF(RES_hhdet_in_tes!T163=0,"",RES_hhdet_in_tes!T163/RES_hhdet_in_fec!T163)</f>
        <v>0.79847928309312344</v>
      </c>
      <c r="U163" s="45">
        <f>IF(RES_hhdet_in_tes!U163=0,"",RES_hhdet_in_tes!U163/RES_hhdet_in_fec!U163)</f>
        <v>0.84195916575880081</v>
      </c>
      <c r="V163" s="45">
        <f>IF(RES_hhdet_in_tes!V163=0,"",RES_hhdet_in_tes!V163/RES_hhdet_in_fec!V163)</f>
        <v>0.87945002319416443</v>
      </c>
      <c r="W163" s="45">
        <f>IF(RES_hhdet_in_tes!W163=0,"",RES_hhdet_in_tes!W163/RES_hhdet_in_fec!W163)</f>
        <v>0.90989071034763014</v>
      </c>
      <c r="X163" s="45">
        <f>IF(RES_hhdet_in_tes!X163=0,"",RES_hhdet_in_tes!X163/RES_hhdet_in_fec!X163)</f>
        <v>0.92344564177439881</v>
      </c>
      <c r="Y163" s="45">
        <f>IF(RES_hhdet_in_tes!Y163=0,"",RES_hhdet_in_tes!Y163/RES_hhdet_in_fec!Y163)</f>
        <v>0.93623102927345225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2.5479820334816665</v>
      </c>
      <c r="D164" s="124">
        <f>IF(RES_hhdet_in_tes!D164=0,"",RES_hhdet_in_tes!D164/RES_hhdet_in_fec!D164)</f>
        <v>2.6634475323425884</v>
      </c>
      <c r="E164" s="124">
        <f>IF(RES_hhdet_in_tes!E164=0,"",RES_hhdet_in_tes!E164/RES_hhdet_in_fec!E164)</f>
        <v>2.780644081060089</v>
      </c>
      <c r="F164" s="124">
        <f>IF(RES_hhdet_in_tes!F164=0,"",RES_hhdet_in_tes!F164/RES_hhdet_in_fec!F164)</f>
        <v>2.898781900760913</v>
      </c>
      <c r="G164" s="124">
        <f>IF(RES_hhdet_in_tes!G164=0,"",RES_hhdet_in_tes!G164/RES_hhdet_in_fec!G164)</f>
        <v>3.0185454021871285</v>
      </c>
      <c r="H164" s="124">
        <f>IF(RES_hhdet_in_tes!H164=0,"",RES_hhdet_in_tes!H164/RES_hhdet_in_fec!H164)</f>
        <v>3.1398270222415885</v>
      </c>
      <c r="I164" s="124">
        <f>IF(RES_hhdet_in_tes!I164=0,"",RES_hhdet_in_tes!I164/RES_hhdet_in_fec!I164)</f>
        <v>3.2627702264246734</v>
      </c>
      <c r="J164" s="124">
        <f>IF(RES_hhdet_in_tes!J164=0,"",RES_hhdet_in_tes!J164/RES_hhdet_in_fec!J164)</f>
        <v>3.3880180163229445</v>
      </c>
      <c r="K164" s="124">
        <f>IF(RES_hhdet_in_tes!K164=0,"",RES_hhdet_in_tes!K164/RES_hhdet_in_fec!K164)</f>
        <v>3.5160797028063073</v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>
        <f>IF(RES_hhdet_in_tes!O164=0,"",RES_hhdet_in_tes!O164/RES_hhdet_in_fec!O164)</f>
        <v>4.1686409087695226</v>
      </c>
      <c r="P164" s="124" t="str">
        <f>IF(RES_hhdet_in_tes!P164=0,"",RES_hhdet_in_tes!P164/RES_hhdet_in_fec!P164)</f>
        <v/>
      </c>
      <c r="Q164" s="124">
        <f>IF(RES_hhdet_in_tes!Q164=0,"",RES_hhdet_in_tes!Q164/RES_hhdet_in_fec!Q164)</f>
        <v>4.5256301402830879</v>
      </c>
      <c r="R164" s="124">
        <f>IF(RES_hhdet_in_tes!R164=0,"",RES_hhdet_in_tes!R164/RES_hhdet_in_fec!R164)</f>
        <v>4.5592181465594885</v>
      </c>
      <c r="S164" s="124">
        <f>IF(RES_hhdet_in_tes!S164=0,"",RES_hhdet_in_tes!S164/RES_hhdet_in_fec!S164)</f>
        <v>4.5629501472568661</v>
      </c>
      <c r="T164" s="124">
        <f>IF(RES_hhdet_in_tes!T164=0,"",RES_hhdet_in_tes!T164/RES_hhdet_in_fec!T164)</f>
        <v>4.567096814698397</v>
      </c>
      <c r="U164" s="124">
        <f>IF(RES_hhdet_in_tes!U164=0,"",RES_hhdet_in_tes!U164/RES_hhdet_in_fec!U164)</f>
        <v>4.5717042229667655</v>
      </c>
      <c r="V164" s="124">
        <f>IF(RES_hhdet_in_tes!V164=0,"",RES_hhdet_in_tes!V164/RES_hhdet_in_fec!V164)</f>
        <v>4.5848700601864874</v>
      </c>
      <c r="W164" s="124">
        <f>IF(RES_hhdet_in_tes!W164=0,"",RES_hhdet_in_tes!W164/RES_hhdet_in_fec!W164)</f>
        <v>4.6280828909726557</v>
      </c>
      <c r="X164" s="124">
        <f>IF(RES_hhdet_in_tes!X164=0,"",RES_hhdet_in_tes!X164/RES_hhdet_in_fec!X164)</f>
        <v>4.6783827524802621</v>
      </c>
      <c r="Y164" s="124">
        <f>IF(RES_hhdet_in_tes!Y164=0,"",RES_hhdet_in_tes!Y164/RES_hhdet_in_fec!Y164)</f>
        <v>4.7350796375121025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2.5479820334816665</v>
      </c>
      <c r="D165" s="111">
        <f>IF(RES_hhdet_in_tes!D165=0,"",RES_hhdet_in_tes!D165/RES_hhdet_in_fec!D165)</f>
        <v>2.6634475323425884</v>
      </c>
      <c r="E165" s="111">
        <f>IF(RES_hhdet_in_tes!E165=0,"",RES_hhdet_in_tes!E165/RES_hhdet_in_fec!E165)</f>
        <v>2.780644081060089</v>
      </c>
      <c r="F165" s="111">
        <f>IF(RES_hhdet_in_tes!F165=0,"",RES_hhdet_in_tes!F165/RES_hhdet_in_fec!F165)</f>
        <v>2.898781900760913</v>
      </c>
      <c r="G165" s="111">
        <f>IF(RES_hhdet_in_tes!G165=0,"",RES_hhdet_in_tes!G165/RES_hhdet_in_fec!G165)</f>
        <v>3.0185454021871285</v>
      </c>
      <c r="H165" s="111">
        <f>IF(RES_hhdet_in_tes!H165=0,"",RES_hhdet_in_tes!H165/RES_hhdet_in_fec!H165)</f>
        <v>3.1398270222415885</v>
      </c>
      <c r="I165" s="111">
        <f>IF(RES_hhdet_in_tes!I165=0,"",RES_hhdet_in_tes!I165/RES_hhdet_in_fec!I165)</f>
        <v>3.2627702264246734</v>
      </c>
      <c r="J165" s="111">
        <f>IF(RES_hhdet_in_tes!J165=0,"",RES_hhdet_in_tes!J165/RES_hhdet_in_fec!J165)</f>
        <v>3.3880180163229445</v>
      </c>
      <c r="K165" s="111">
        <f>IF(RES_hhdet_in_tes!K165=0,"",RES_hhdet_in_tes!K165/RES_hhdet_in_fec!K165)</f>
        <v>3.5160797028063073</v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>
        <f>IF(RES_hhdet_in_tes!O165=0,"",RES_hhdet_in_tes!O165/RES_hhdet_in_fec!O165)</f>
        <v>4.1686409087695226</v>
      </c>
      <c r="P165" s="111" t="str">
        <f>IF(RES_hhdet_in_tes!P165=0,"",RES_hhdet_in_tes!P165/RES_hhdet_in_fec!P165)</f>
        <v/>
      </c>
      <c r="Q165" s="111">
        <f>IF(RES_hhdet_in_tes!Q165=0,"",RES_hhdet_in_tes!Q165/RES_hhdet_in_fec!Q165)</f>
        <v>4.5256301402830879</v>
      </c>
      <c r="R165" s="111">
        <f>IF(RES_hhdet_in_tes!R165=0,"",RES_hhdet_in_tes!R165/RES_hhdet_in_fec!R165)</f>
        <v>4.5592181465594885</v>
      </c>
      <c r="S165" s="111">
        <f>IF(RES_hhdet_in_tes!S165=0,"",RES_hhdet_in_tes!S165/RES_hhdet_in_fec!S165)</f>
        <v>4.5629501472568661</v>
      </c>
      <c r="T165" s="111">
        <f>IF(RES_hhdet_in_tes!T165=0,"",RES_hhdet_in_tes!T165/RES_hhdet_in_fec!T165)</f>
        <v>4.567096814698397</v>
      </c>
      <c r="U165" s="111">
        <f>IF(RES_hhdet_in_tes!U165=0,"",RES_hhdet_in_tes!U165/RES_hhdet_in_fec!U165)</f>
        <v>4.5717042229667655</v>
      </c>
      <c r="V165" s="111">
        <f>IF(RES_hhdet_in_tes!V165=0,"",RES_hhdet_in_tes!V165/RES_hhdet_in_fec!V165)</f>
        <v>4.5848700601864874</v>
      </c>
      <c r="W165" s="111">
        <f>IF(RES_hhdet_in_tes!W165=0,"",RES_hhdet_in_tes!W165/RES_hhdet_in_fec!W165)</f>
        <v>4.6280828909726557</v>
      </c>
      <c r="X165" s="111">
        <f>IF(RES_hhdet_in_tes!X165=0,"",RES_hhdet_in_tes!X165/RES_hhdet_in_fec!X165)</f>
        <v>4.6783827524802621</v>
      </c>
      <c r="Y165" s="111">
        <f>IF(RES_hhdet_in_tes!Y165=0,"",RES_hhdet_in_tes!Y165/RES_hhdet_in_fec!Y165)</f>
        <v>4.7350796375121025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0.53436432525272481</v>
      </c>
      <c r="D166" s="124">
        <f>IF(RES_hhdet_in_tes!D166=0,"",RES_hhdet_in_tes!D166/RES_hhdet_in_fec!D166)</f>
        <v>0.57897728546049376</v>
      </c>
      <c r="E166" s="124">
        <f>IF(RES_hhdet_in_tes!E166=0,"",RES_hhdet_in_tes!E166/RES_hhdet_in_fec!E166)</f>
        <v>0.55112161731191778</v>
      </c>
      <c r="F166" s="124">
        <f>IF(RES_hhdet_in_tes!F166=0,"",RES_hhdet_in_tes!F166/RES_hhdet_in_fec!F166)</f>
        <v>0.54385032998260086</v>
      </c>
      <c r="G166" s="124">
        <f>IF(RES_hhdet_in_tes!G166=0,"",RES_hhdet_in_tes!G166/RES_hhdet_in_fec!G166)</f>
        <v>0.55568050076235787</v>
      </c>
      <c r="H166" s="124">
        <f>IF(RES_hhdet_in_tes!H166=0,"",RES_hhdet_in_tes!H166/RES_hhdet_in_fec!H166)</f>
        <v>0.55670294244537066</v>
      </c>
      <c r="I166" s="124">
        <f>IF(RES_hhdet_in_tes!I166=0,"",RES_hhdet_in_tes!I166/RES_hhdet_in_fec!I166)</f>
        <v>0.57690476832578208</v>
      </c>
      <c r="J166" s="124">
        <f>IF(RES_hhdet_in_tes!J166=0,"",RES_hhdet_in_tes!J166/RES_hhdet_in_fec!J166)</f>
        <v>0.58004897229546792</v>
      </c>
      <c r="K166" s="124">
        <f>IF(RES_hhdet_in_tes!K166=0,"",RES_hhdet_in_tes!K166/RES_hhdet_in_fec!K166)</f>
        <v>0.66866491132508799</v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>
        <f>IF(RES_hhdet_in_tes!O166=0,"",RES_hhdet_in_tes!O166/RES_hhdet_in_fec!O166)</f>
        <v>0.62079871481948901</v>
      </c>
      <c r="P166" s="124" t="str">
        <f>IF(RES_hhdet_in_tes!P166=0,"",RES_hhdet_in_tes!P166/RES_hhdet_in_fec!P166)</f>
        <v/>
      </c>
      <c r="Q166" s="124">
        <f>IF(RES_hhdet_in_tes!Q166=0,"",RES_hhdet_in_tes!Q166/RES_hhdet_in_fec!Q166)</f>
        <v>0.69412474648870714</v>
      </c>
      <c r="R166" s="124">
        <f>IF(RES_hhdet_in_tes!R166=0,"",RES_hhdet_in_tes!R166/RES_hhdet_in_fec!R166)</f>
        <v>0.75084460670183195</v>
      </c>
      <c r="S166" s="124">
        <f>IF(RES_hhdet_in_tes!S166=0,"",RES_hhdet_in_tes!S166/RES_hhdet_in_fec!S166)</f>
        <v>0.75583941274017763</v>
      </c>
      <c r="T166" s="124">
        <f>IF(RES_hhdet_in_tes!T166=0,"",RES_hhdet_in_tes!T166/RES_hhdet_in_fec!T166)</f>
        <v>0.72522100161510106</v>
      </c>
      <c r="U166" s="124">
        <f>IF(RES_hhdet_in_tes!U166=0,"",RES_hhdet_in_tes!U166/RES_hhdet_in_fec!U166)</f>
        <v>0.69599721391382174</v>
      </c>
      <c r="V166" s="124">
        <f>IF(RES_hhdet_in_tes!V166=0,"",RES_hhdet_in_tes!V166/RES_hhdet_in_fec!V166)</f>
        <v>0.71346975493081299</v>
      </c>
      <c r="W166" s="124">
        <f>IF(RES_hhdet_in_tes!W166=0,"",RES_hhdet_in_tes!W166/RES_hhdet_in_fec!W166)</f>
        <v>0.69207059128083714</v>
      </c>
      <c r="X166" s="124">
        <f>IF(RES_hhdet_in_tes!X166=0,"",RES_hhdet_in_tes!X166/RES_hhdet_in_fec!X166)</f>
        <v>0.74930438780112241</v>
      </c>
      <c r="Y166" s="124">
        <f>IF(RES_hhdet_in_tes!Y166=0,"",RES_hhdet_in_tes!Y166/RES_hhdet_in_fec!Y166)</f>
        <v>0.73432777802737237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0.53436432525272481</v>
      </c>
      <c r="D171" s="112">
        <f>IF(RES_hhdet_in_tes!D171=0,"",RES_hhdet_in_tes!D171/RES_hhdet_in_fec!D171)</f>
        <v>0.53583041593421266</v>
      </c>
      <c r="E171" s="112">
        <f>IF(RES_hhdet_in_tes!E171=0,"",RES_hhdet_in_tes!E171/RES_hhdet_in_fec!E171)</f>
        <v>0.5374354221255776</v>
      </c>
      <c r="F171" s="112">
        <f>IF(RES_hhdet_in_tes!F171=0,"",RES_hhdet_in_tes!F171/RES_hhdet_in_fec!F171)</f>
        <v>0.53905979348398492</v>
      </c>
      <c r="G171" s="112">
        <f>IF(RES_hhdet_in_tes!G171=0,"",RES_hhdet_in_tes!G171/RES_hhdet_in_fec!G171)</f>
        <v>0.54081318181350835</v>
      </c>
      <c r="H171" s="112">
        <f>IF(RES_hhdet_in_tes!H171=0,"",RES_hhdet_in_tes!H171/RES_hhdet_in_fec!H171)</f>
        <v>0.54268320977868201</v>
      </c>
      <c r="I171" s="112">
        <f>IF(RES_hhdet_in_tes!I171=0,"",RES_hhdet_in_tes!I171/RES_hhdet_in_fec!I171)</f>
        <v>0.54469831534169522</v>
      </c>
      <c r="J171" s="112">
        <f>IF(RES_hhdet_in_tes!J171=0,"",RES_hhdet_in_tes!J171/RES_hhdet_in_fec!J171)</f>
        <v>0.54697252611485381</v>
      </c>
      <c r="K171" s="112">
        <f>IF(RES_hhdet_in_tes!K171=0,"",RES_hhdet_in_tes!K171/RES_hhdet_in_fec!K171)</f>
        <v>0.54960657575279614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0.5823631466142537</v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0.61924879601113858</v>
      </c>
      <c r="R171" s="112">
        <f>IF(RES_hhdet_in_tes!R171=0,"",RES_hhdet_in_tes!R171/RES_hhdet_in_fec!R171)</f>
        <v>0.63150609808370772</v>
      </c>
      <c r="S171" s="112">
        <f>IF(RES_hhdet_in_tes!S171=0,"",RES_hhdet_in_tes!S171/RES_hhdet_in_fec!S171)</f>
        <v>0.64338131101743112</v>
      </c>
      <c r="T171" s="112">
        <f>IF(RES_hhdet_in_tes!T171=0,"",RES_hhdet_in_tes!T171/RES_hhdet_in_fec!T171)</f>
        <v>0.65516436594671212</v>
      </c>
      <c r="U171" s="112">
        <f>IF(RES_hhdet_in_tes!U171=0,"",RES_hhdet_in_tes!U171/RES_hhdet_in_fec!U171)</f>
        <v>0.66697371466525002</v>
      </c>
      <c r="V171" s="112">
        <f>IF(RES_hhdet_in_tes!V171=0,"",RES_hhdet_in_tes!V171/RES_hhdet_in_fec!V171)</f>
        <v>0.67857503083233539</v>
      </c>
      <c r="W171" s="112">
        <f>IF(RES_hhdet_in_tes!W171=0,"",RES_hhdet_in_tes!W171/RES_hhdet_in_fec!W171)</f>
        <v>0.68917088121320991</v>
      </c>
      <c r="X171" s="112">
        <f>IF(RES_hhdet_in_tes!X171=0,"",RES_hhdet_in_tes!X171/RES_hhdet_in_fec!X171)</f>
        <v>0.69968061961942318</v>
      </c>
      <c r="Y171" s="112">
        <f>IF(RES_hhdet_in_tes!Y171=0,"",RES_hhdet_in_tes!Y171/RES_hhdet_in_fec!Y171)</f>
        <v>0.70948556676919172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>
        <f>IF(RES_hhdet_in_tes!D172=0,"",RES_hhdet_in_tes!D172/RES_hhdet_in_fec!D172)</f>
        <v>0.86836564334482835</v>
      </c>
      <c r="E172" s="113">
        <f>IF(RES_hhdet_in_tes!E172=0,"",RES_hhdet_in_tes!E172/RES_hhdet_in_fec!E172)</f>
        <v>0.86975729749109587</v>
      </c>
      <c r="F172" s="113">
        <f>IF(RES_hhdet_in_tes!F172=0,"",RES_hhdet_in_tes!F172/RES_hhdet_in_fec!F172)</f>
        <v>0.87123884349256508</v>
      </c>
      <c r="G172" s="113">
        <f>IF(RES_hhdet_in_tes!G172=0,"",RES_hhdet_in_tes!G172/RES_hhdet_in_fec!G172)</f>
        <v>0.8723641794581859</v>
      </c>
      <c r="H172" s="113">
        <f>IF(RES_hhdet_in_tes!H172=0,"",RES_hhdet_in_tes!H172/RES_hhdet_in_fec!H172)</f>
        <v>0.873815872961197</v>
      </c>
      <c r="I172" s="113">
        <f>IF(RES_hhdet_in_tes!I172=0,"",RES_hhdet_in_tes!I172/RES_hhdet_in_fec!I172)</f>
        <v>0.87572205262948877</v>
      </c>
      <c r="J172" s="113">
        <f>IF(RES_hhdet_in_tes!J172=0,"",RES_hhdet_in_tes!J172/RES_hhdet_in_fec!J172)</f>
        <v>0.8764475313420873</v>
      </c>
      <c r="K172" s="113">
        <f>IF(RES_hhdet_in_tes!K172=0,"",RES_hhdet_in_tes!K172/RES_hhdet_in_fec!K172)</f>
        <v>0.73199944699806618</v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>
        <f>IF(RES_hhdet_in_tes!O172=0,"",RES_hhdet_in_tes!O172/RES_hhdet_in_fec!O172)</f>
        <v>0.9167768814249706</v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0.93330727735614261</v>
      </c>
      <c r="R172" s="113">
        <f>IF(RES_hhdet_in_tes!R172=0,"",RES_hhdet_in_tes!R172/RES_hhdet_in_fec!R172)</f>
        <v>0.94659030098632624</v>
      </c>
      <c r="S172" s="113">
        <f>IF(RES_hhdet_in_tes!S172=0,"",RES_hhdet_in_tes!S172/RES_hhdet_in_fec!S172)</f>
        <v>0.93399871290342051</v>
      </c>
      <c r="T172" s="113">
        <f>IF(RES_hhdet_in_tes!T172=0,"",RES_hhdet_in_tes!T172/RES_hhdet_in_fec!T172)</f>
        <v>0.88504566081845759</v>
      </c>
      <c r="U172" s="113">
        <f>IF(RES_hhdet_in_tes!U172=0,"",RES_hhdet_in_tes!U172/RES_hhdet_in_fec!U172)</f>
        <v>0.90174010583903863</v>
      </c>
      <c r="V172" s="113">
        <f>IF(RES_hhdet_in_tes!V172=0,"",RES_hhdet_in_tes!V172/RES_hhdet_in_fec!V172)</f>
        <v>0.93590546637816119</v>
      </c>
      <c r="W172" s="113">
        <f>IF(RES_hhdet_in_tes!W172=0,"",RES_hhdet_in_tes!W172/RES_hhdet_in_fec!W172)</f>
        <v>0.9281171423111757</v>
      </c>
      <c r="X172" s="113">
        <f>IF(RES_hhdet_in_tes!X172=0,"",RES_hhdet_in_tes!X172/RES_hhdet_in_fec!X172)</f>
        <v>0.85792448547602329</v>
      </c>
      <c r="Y172" s="113">
        <f>IF(RES_hhdet_in_tes!Y172=0,"",RES_hhdet_in_tes!Y172/RES_hhdet_in_fec!Y172)</f>
        <v>0.87498029862590665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>
        <f>IF(RES_hhdet_in_tes!D173=0,"",RES_hhdet_in_tes!D173/RES_hhdet_in_fec!D173)</f>
        <v>0.53583041593421266</v>
      </c>
      <c r="E173" s="111">
        <f>IF(RES_hhdet_in_tes!E173=0,"",RES_hhdet_in_tes!E173/RES_hhdet_in_fec!E173)</f>
        <v>0.5374354221255776</v>
      </c>
      <c r="F173" s="111">
        <f>IF(RES_hhdet_in_tes!F173=0,"",RES_hhdet_in_tes!F173/RES_hhdet_in_fec!F173)</f>
        <v>0.53905979348398492</v>
      </c>
      <c r="G173" s="111">
        <f>IF(RES_hhdet_in_tes!G173=0,"",RES_hhdet_in_tes!G173/RES_hhdet_in_fec!G173)</f>
        <v>0.54081318181350835</v>
      </c>
      <c r="H173" s="111">
        <f>IF(RES_hhdet_in_tes!H173=0,"",RES_hhdet_in_tes!H173/RES_hhdet_in_fec!H173)</f>
        <v>0.54268320977868201</v>
      </c>
      <c r="I173" s="111">
        <f>IF(RES_hhdet_in_tes!I173=0,"",RES_hhdet_in_tes!I173/RES_hhdet_in_fec!I173)</f>
        <v>0.54469831534169522</v>
      </c>
      <c r="J173" s="111">
        <f>IF(RES_hhdet_in_tes!J173=0,"",RES_hhdet_in_tes!J173/RES_hhdet_in_fec!J173)</f>
        <v>0.54697252611485381</v>
      </c>
      <c r="K173" s="111">
        <f>IF(RES_hhdet_in_tes!K173=0,"",RES_hhdet_in_tes!K173/RES_hhdet_in_fec!K173)</f>
        <v>0.54960657575279614</v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>
        <f>IF(RES_hhdet_in_tes!O173=0,"",RES_hhdet_in_tes!O173/RES_hhdet_in_fec!O173)</f>
        <v>0.5823631466142537</v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0.61924879601113858</v>
      </c>
      <c r="R173" s="111">
        <f>IF(RES_hhdet_in_tes!R173=0,"",RES_hhdet_in_tes!R173/RES_hhdet_in_fec!R173)</f>
        <v>0.63150609808370772</v>
      </c>
      <c r="S173" s="111">
        <f>IF(RES_hhdet_in_tes!S173=0,"",RES_hhdet_in_tes!S173/RES_hhdet_in_fec!S173)</f>
        <v>0.64338131101743123</v>
      </c>
      <c r="T173" s="111">
        <f>IF(RES_hhdet_in_tes!T173=0,"",RES_hhdet_in_tes!T173/RES_hhdet_in_fec!T173)</f>
        <v>0.65516436594671212</v>
      </c>
      <c r="U173" s="111">
        <f>IF(RES_hhdet_in_tes!U173=0,"",RES_hhdet_in_tes!U173/RES_hhdet_in_fec!U173)</f>
        <v>0.66697371466525002</v>
      </c>
      <c r="V173" s="111">
        <f>IF(RES_hhdet_in_tes!V173=0,"",RES_hhdet_in_tes!V173/RES_hhdet_in_fec!V173)</f>
        <v>0.67857503083233539</v>
      </c>
      <c r="W173" s="111">
        <f>IF(RES_hhdet_in_tes!W173=0,"",RES_hhdet_in_tes!W173/RES_hhdet_in_fec!W173)</f>
        <v>0.68917088121320991</v>
      </c>
      <c r="X173" s="111">
        <f>IF(RES_hhdet_in_tes!X173=0,"",RES_hhdet_in_tes!X173/RES_hhdet_in_fec!X173)</f>
        <v>0.69968061961942307</v>
      </c>
      <c r="Y173" s="111">
        <f>IF(RES_hhdet_in_tes!Y173=0,"",RES_hhdet_in_tes!Y173/RES_hhdet_in_fec!Y173)</f>
        <v>0.70948556676919172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0.60163994090087725</v>
      </c>
      <c r="D175" s="124">
        <f>IF(RES_hhdet_in_tes!D175=0,"",RES_hhdet_in_tes!D175/RES_hhdet_in_fec!D175)</f>
        <v>0.63647564466907969</v>
      </c>
      <c r="E175" s="124">
        <f>IF(RES_hhdet_in_tes!E175=0,"",RES_hhdet_in_tes!E175/RES_hhdet_in_fec!E175)</f>
        <v>0.63684808470043441</v>
      </c>
      <c r="F175" s="124">
        <f>IF(RES_hhdet_in_tes!F175=0,"",RES_hhdet_in_tes!F175/RES_hhdet_in_fec!F175)</f>
        <v>0.61709831325422948</v>
      </c>
      <c r="G175" s="124">
        <f>IF(RES_hhdet_in_tes!G175=0,"",RES_hhdet_in_tes!G175/RES_hhdet_in_fec!G175)</f>
        <v>0.61079636001069137</v>
      </c>
      <c r="H175" s="124">
        <f>IF(RES_hhdet_in_tes!H175=0,"",RES_hhdet_in_tes!H175/RES_hhdet_in_fec!H175)</f>
        <v>0.60624974637465301</v>
      </c>
      <c r="I175" s="124">
        <f>IF(RES_hhdet_in_tes!I175=0,"",RES_hhdet_in_tes!I175/RES_hhdet_in_fec!I175)</f>
        <v>0.59294689983774962</v>
      </c>
      <c r="J175" s="124">
        <f>IF(RES_hhdet_in_tes!J175=0,"",RES_hhdet_in_tes!J175/RES_hhdet_in_fec!J175)</f>
        <v>0.59659900367409913</v>
      </c>
      <c r="K175" s="124">
        <f>IF(RES_hhdet_in_tes!K175=0,"",RES_hhdet_in_tes!K175/RES_hhdet_in_fec!K175)</f>
        <v>0.61185145242736472</v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>
        <f>IF(RES_hhdet_in_tes!O175=0,"",RES_hhdet_in_tes!O175/RES_hhdet_in_fec!O175)</f>
        <v>0.62798732511856392</v>
      </c>
      <c r="P175" s="124" t="str">
        <f>IF(RES_hhdet_in_tes!P175=0,"",RES_hhdet_in_tes!P175/RES_hhdet_in_fec!P175)</f>
        <v/>
      </c>
      <c r="Q175" s="124">
        <f>IF(RES_hhdet_in_tes!Q175=0,"",RES_hhdet_in_tes!Q175/RES_hhdet_in_fec!Q175)</f>
        <v>0.63456458230961599</v>
      </c>
      <c r="R175" s="124">
        <f>IF(RES_hhdet_in_tes!R175=0,"",RES_hhdet_in_tes!R175/RES_hhdet_in_fec!R175)</f>
        <v>0.63884137658982054</v>
      </c>
      <c r="S175" s="124">
        <f>IF(RES_hhdet_in_tes!S175=0,"",RES_hhdet_in_tes!S175/RES_hhdet_in_fec!S175)</f>
        <v>0.60749509088678755</v>
      </c>
      <c r="T175" s="124">
        <f>IF(RES_hhdet_in_tes!T175=0,"",RES_hhdet_in_tes!T175/RES_hhdet_in_fec!T175)</f>
        <v>0.64315500674485904</v>
      </c>
      <c r="U175" s="124">
        <f>IF(RES_hhdet_in_tes!U175=0,"",RES_hhdet_in_tes!U175/RES_hhdet_in_fec!U175)</f>
        <v>0.65723318600861325</v>
      </c>
      <c r="V175" s="124">
        <f>IF(RES_hhdet_in_tes!V175=0,"",RES_hhdet_in_tes!V175/RES_hhdet_in_fec!V175)</f>
        <v>0.68119595879208872</v>
      </c>
      <c r="W175" s="124">
        <f>IF(RES_hhdet_in_tes!W175=0,"",RES_hhdet_in_tes!W175/RES_hhdet_in_fec!W175)</f>
        <v>0.67770226652808307</v>
      </c>
      <c r="X175" s="124">
        <f>IF(RES_hhdet_in_tes!X175=0,"",RES_hhdet_in_tes!X175/RES_hhdet_in_fec!X175)</f>
        <v>0.70714527023892859</v>
      </c>
      <c r="Y175" s="124">
        <f>IF(RES_hhdet_in_tes!Y175=0,"",RES_hhdet_in_tes!Y175/RES_hhdet_in_fec!Y175)</f>
        <v>0.71496763690753495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0.58142938136196243</v>
      </c>
      <c r="D176" s="111">
        <f>IF(RES_hhdet_in_tes!D176=0,"",RES_hhdet_in_tes!D176/RES_hhdet_in_fec!D176)</f>
        <v>0.5818749948305203</v>
      </c>
      <c r="E176" s="111">
        <f>IF(RES_hhdet_in_tes!E176=0,"",RES_hhdet_in_tes!E176/RES_hhdet_in_fec!E176)</f>
        <v>0.58232064843931641</v>
      </c>
      <c r="F176" s="111">
        <f>IF(RES_hhdet_in_tes!F176=0,"",RES_hhdet_in_tes!F176/RES_hhdet_in_fec!F176)</f>
        <v>0.58276630752178105</v>
      </c>
      <c r="G176" s="111">
        <f>IF(RES_hhdet_in_tes!G176=0,"",RES_hhdet_in_tes!G176/RES_hhdet_in_fec!G176)</f>
        <v>0.58321200357104375</v>
      </c>
      <c r="H176" s="111">
        <f>IF(RES_hhdet_in_tes!H176=0,"",RES_hhdet_in_tes!H176/RES_hhdet_in_fec!H176)</f>
        <v>0.58365773273274657</v>
      </c>
      <c r="I176" s="111">
        <f>IF(RES_hhdet_in_tes!I176=0,"",RES_hhdet_in_tes!I176/RES_hhdet_in_fec!I176)</f>
        <v>0.58410350276679701</v>
      </c>
      <c r="J176" s="111">
        <f>IF(RES_hhdet_in_tes!J176=0,"",RES_hhdet_in_tes!J176/RES_hhdet_in_fec!J176)</f>
        <v>0.58454934546279969</v>
      </c>
      <c r="K176" s="111">
        <f>IF(RES_hhdet_in_tes!K176=0,"",RES_hhdet_in_tes!K176/RES_hhdet_in_fec!K176)</f>
        <v>0.5849952878502791</v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>
        <f>IF(RES_hhdet_in_tes!O176=0,"",RES_hhdet_in_tes!O176/RES_hhdet_in_fec!O176)</f>
        <v>0.58608259729269174</v>
      </c>
      <c r="P176" s="111" t="str">
        <f>IF(RES_hhdet_in_tes!P176=0,"",RES_hhdet_in_tes!P176/RES_hhdet_in_fec!P176)</f>
        <v/>
      </c>
      <c r="Q176" s="111">
        <f>IF(RES_hhdet_in_tes!Q176=0,"",RES_hhdet_in_tes!Q176/RES_hhdet_in_fec!Q176)</f>
        <v>0.58768363555455061</v>
      </c>
      <c r="R176" s="111">
        <f>IF(RES_hhdet_in_tes!R176=0,"",RES_hhdet_in_tes!R176/RES_hhdet_in_fec!R176)</f>
        <v>0.59105970974731326</v>
      </c>
      <c r="S176" s="111">
        <f>IF(RES_hhdet_in_tes!S176=0,"",RES_hhdet_in_tes!S176/RES_hhdet_in_fec!S176)</f>
        <v>0.59582204817853157</v>
      </c>
      <c r="T176" s="111">
        <f>IF(RES_hhdet_in_tes!T176=0,"",RES_hhdet_in_tes!T176/RES_hhdet_in_fec!T176)</f>
        <v>0.60104726719718282</v>
      </c>
      <c r="U176" s="111">
        <f>IF(RES_hhdet_in_tes!U176=0,"",RES_hhdet_in_tes!U176/RES_hhdet_in_fec!U176)</f>
        <v>0.60581198315225737</v>
      </c>
      <c r="V176" s="111">
        <f>IF(RES_hhdet_in_tes!V176=0,"",RES_hhdet_in_tes!V176/RES_hhdet_in_fec!V176)</f>
        <v>0.60919281239273826</v>
      </c>
      <c r="W176" s="111">
        <f>IF(RES_hhdet_in_tes!W176=0,"",RES_hhdet_in_tes!W176/RES_hhdet_in_fec!W176)</f>
        <v>0.61081766459439701</v>
      </c>
      <c r="X176" s="111">
        <f>IF(RES_hhdet_in_tes!X176=0,"",RES_hhdet_in_tes!X176/RES_hhdet_in_fec!X176)</f>
        <v>0.61121837538305845</v>
      </c>
      <c r="Y176" s="111">
        <f>IF(RES_hhdet_in_tes!Y176=0,"",RES_hhdet_in_tes!Y176/RES_hhdet_in_fec!Y176)</f>
        <v>0.61125844646192462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0.74793844157497247</v>
      </c>
      <c r="D177" s="45">
        <f>IF(RES_hhdet_in_tes!D177=0,"",RES_hhdet_in_tes!D177/RES_hhdet_in_fec!D177)</f>
        <v>0.74925395184338606</v>
      </c>
      <c r="E177" s="45">
        <f>IF(RES_hhdet_in_tes!E177=0,"",RES_hhdet_in_tes!E177/RES_hhdet_in_fec!E177)</f>
        <v>0.75063148872527319</v>
      </c>
      <c r="F177" s="45">
        <f>IF(RES_hhdet_in_tes!F177=0,"",RES_hhdet_in_tes!F177/RES_hhdet_in_fec!F177)</f>
        <v>0.75201748378172484</v>
      </c>
      <c r="G177" s="45">
        <f>IF(RES_hhdet_in_tes!G177=0,"",RES_hhdet_in_tes!G177/RES_hhdet_in_fec!G177)</f>
        <v>0.75346060170083939</v>
      </c>
      <c r="H177" s="45">
        <f>IF(RES_hhdet_in_tes!H177=0,"",RES_hhdet_in_tes!H177/RES_hhdet_in_fec!H177)</f>
        <v>0.75495488654432985</v>
      </c>
      <c r="I177" s="45">
        <f>IF(RES_hhdet_in_tes!I177=0,"",RES_hhdet_in_tes!I177/RES_hhdet_in_fec!I177)</f>
        <v>0.75651232929276579</v>
      </c>
      <c r="J177" s="45">
        <f>IF(RES_hhdet_in_tes!J177=0,"",RES_hhdet_in_tes!J177/RES_hhdet_in_fec!J177)</f>
        <v>0.75818205276110473</v>
      </c>
      <c r="K177" s="45">
        <f>IF(RES_hhdet_in_tes!K177=0,"",RES_hhdet_in_tes!K177/RES_hhdet_in_fec!K177)</f>
        <v>0.76000582426289764</v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>
        <f>IF(RES_hhdet_in_tes!O177=0,"",RES_hhdet_in_tes!O177/RES_hhdet_in_fec!O177)</f>
        <v>0.7741452905206283</v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0.79056286962883393</v>
      </c>
      <c r="R177" s="45">
        <f>IF(RES_hhdet_in_tes!R177=0,"",RES_hhdet_in_tes!R177/RES_hhdet_in_fec!R177)</f>
        <v>0.80316468853696854</v>
      </c>
      <c r="S177" s="45">
        <f>IF(RES_hhdet_in_tes!S177=0,"",RES_hhdet_in_tes!S177/RES_hhdet_in_fec!S177)</f>
        <v>0.81893367773619374</v>
      </c>
      <c r="T177" s="45">
        <f>IF(RES_hhdet_in_tes!T177=0,"",RES_hhdet_in_tes!T177/RES_hhdet_in_fec!T177)</f>
        <v>0.83590986054837546</v>
      </c>
      <c r="U177" s="45">
        <f>IF(RES_hhdet_in_tes!U177=0,"",RES_hhdet_in_tes!U177/RES_hhdet_in_fec!U177)</f>
        <v>0.85213326029542613</v>
      </c>
      <c r="V177" s="45">
        <f>IF(RES_hhdet_in_tes!V177=0,"",RES_hhdet_in_tes!V177/RES_hhdet_in_fec!V177)</f>
        <v>0.86564390029923577</v>
      </c>
      <c r="W177" s="45">
        <f>IF(RES_hhdet_in_tes!W177=0,"",RES_hhdet_in_tes!W177/RES_hhdet_in_fec!W177)</f>
        <v>0.87576079521699091</v>
      </c>
      <c r="X177" s="45">
        <f>IF(RES_hhdet_in_tes!X177=0,"",RES_hhdet_in_tes!X177/RES_hhdet_in_fec!X177)</f>
        <v>0.88344457361585016</v>
      </c>
      <c r="Y177" s="45">
        <f>IF(RES_hhdet_in_tes!Y177=0,"",RES_hhdet_in_tes!Y177/RES_hhdet_in_fec!Y177)</f>
        <v>0.8902585162158777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0.5771859166708404</v>
      </c>
      <c r="D24" s="117">
        <f t="shared" si="7"/>
        <v>0.52352862239675824</v>
      </c>
      <c r="E24" s="117">
        <f t="shared" si="7"/>
        <v>8.3892193124529724E-2</v>
      </c>
      <c r="F24" s="117">
        <f t="shared" si="7"/>
        <v>0</v>
      </c>
      <c r="G24" s="117">
        <f t="shared" si="7"/>
        <v>1.4812228177605989E-2</v>
      </c>
      <c r="H24" s="117">
        <f t="shared" si="7"/>
        <v>3.7829402325676685E-2</v>
      </c>
      <c r="I24" s="117">
        <f t="shared" si="7"/>
        <v>0.14506865921309234</v>
      </c>
      <c r="J24" s="117">
        <f t="shared" si="7"/>
        <v>0.29525912808114219</v>
      </c>
      <c r="K24" s="117">
        <f t="shared" si="7"/>
        <v>0.62981260676548811</v>
      </c>
      <c r="L24" s="117">
        <f t="shared" si="7"/>
        <v>0.32392379203399635</v>
      </c>
      <c r="M24" s="117">
        <f t="shared" si="7"/>
        <v>0.62626788831832425</v>
      </c>
      <c r="N24" s="117">
        <f t="shared" si="7"/>
        <v>1.125414936007038</v>
      </c>
      <c r="O24" s="117">
        <f t="shared" si="7"/>
        <v>1.3216705643499935</v>
      </c>
      <c r="P24" s="117">
        <f t="shared" si="7"/>
        <v>0.25792517223828315</v>
      </c>
      <c r="Q24" s="117">
        <f t="shared" si="7"/>
        <v>0.15194360323826228</v>
      </c>
      <c r="R24" s="117">
        <f t="shared" ref="R24:V24" si="8">R25+R28+R30+R39</f>
        <v>0</v>
      </c>
      <c r="S24" s="117">
        <f t="shared" si="8"/>
        <v>1.167105609824587E-3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0.12255149528446369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0.21719058523466622</v>
      </c>
      <c r="D25" s="122">
        <f t="shared" si="10"/>
        <v>0.27871018925810104</v>
      </c>
      <c r="E25" s="122">
        <f t="shared" si="10"/>
        <v>5.0181159946336595E-2</v>
      </c>
      <c r="F25" s="122">
        <f t="shared" si="10"/>
        <v>0</v>
      </c>
      <c r="G25" s="122">
        <f t="shared" si="10"/>
        <v>7.2039995058383139E-3</v>
      </c>
      <c r="H25" s="122">
        <f t="shared" si="10"/>
        <v>2.0152614888597264E-2</v>
      </c>
      <c r="I25" s="122">
        <f t="shared" si="10"/>
        <v>7.290548505986208E-2</v>
      </c>
      <c r="J25" s="122">
        <f t="shared" si="10"/>
        <v>0.13544659776305895</v>
      </c>
      <c r="K25" s="122">
        <f t="shared" si="10"/>
        <v>0.31686635962956383</v>
      </c>
      <c r="L25" s="122">
        <f t="shared" si="10"/>
        <v>0.18541210571226679</v>
      </c>
      <c r="M25" s="122">
        <f t="shared" si="10"/>
        <v>0.34309777141801068</v>
      </c>
      <c r="N25" s="122">
        <f t="shared" si="10"/>
        <v>0.62505076387210556</v>
      </c>
      <c r="O25" s="122">
        <f t="shared" si="10"/>
        <v>0.76592161149933513</v>
      </c>
      <c r="P25" s="122">
        <f t="shared" si="10"/>
        <v>0.15288707425493697</v>
      </c>
      <c r="Q25" s="122">
        <f t="shared" si="10"/>
        <v>9.3726540764648203E-2</v>
      </c>
      <c r="R25" s="122">
        <f t="shared" ref="R25:V25" si="11">SUM(R26:R27)</f>
        <v>0</v>
      </c>
      <c r="S25" s="122">
        <f t="shared" si="11"/>
        <v>7.4075500345360107E-4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0.10249805393838807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0.21719058523466622</v>
      </c>
      <c r="D26" s="98">
        <v>0.27871018925810104</v>
      </c>
      <c r="E26" s="98">
        <v>5.0181159946336595E-2</v>
      </c>
      <c r="F26" s="98">
        <v>0</v>
      </c>
      <c r="G26" s="98">
        <v>7.2039995058383139E-3</v>
      </c>
      <c r="H26" s="98">
        <v>2.0152614888597264E-2</v>
      </c>
      <c r="I26" s="98">
        <v>7.290548505986208E-2</v>
      </c>
      <c r="J26" s="98">
        <v>0.13544659776305895</v>
      </c>
      <c r="K26" s="98">
        <v>0.31686635962956383</v>
      </c>
      <c r="L26" s="98">
        <v>0.18541210571226679</v>
      </c>
      <c r="M26" s="98">
        <v>0.34309777141801068</v>
      </c>
      <c r="N26" s="98">
        <v>0.62505076387210556</v>
      </c>
      <c r="O26" s="98">
        <v>0.76592161149933513</v>
      </c>
      <c r="P26" s="98">
        <v>0.15288707425493697</v>
      </c>
      <c r="Q26" s="98">
        <v>9.3726540764648203E-2</v>
      </c>
      <c r="R26" s="98">
        <v>0</v>
      </c>
      <c r="S26" s="98">
        <v>7.4075500345360107E-4</v>
      </c>
      <c r="T26" s="98">
        <v>0</v>
      </c>
      <c r="U26" s="98">
        <v>0</v>
      </c>
      <c r="V26" s="98">
        <v>0</v>
      </c>
      <c r="W26" s="98">
        <v>0</v>
      </c>
      <c r="X26" s="98">
        <v>0.10249805393838807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0.35999533143617413</v>
      </c>
      <c r="D39" s="122">
        <v>0.24481843313865717</v>
      </c>
      <c r="E39" s="122">
        <v>3.3711033178193135E-2</v>
      </c>
      <c r="F39" s="122">
        <v>0</v>
      </c>
      <c r="G39" s="122">
        <v>7.6082286717676752E-3</v>
      </c>
      <c r="H39" s="122">
        <v>1.7676787437079421E-2</v>
      </c>
      <c r="I39" s="122">
        <v>7.2163174153230258E-2</v>
      </c>
      <c r="J39" s="122">
        <v>0.15981253031808323</v>
      </c>
      <c r="K39" s="122">
        <v>0.31294624713592428</v>
      </c>
      <c r="L39" s="122">
        <v>0.13851168632172955</v>
      </c>
      <c r="M39" s="122">
        <v>0.28317011690031357</v>
      </c>
      <c r="N39" s="122">
        <v>0.50036417213493245</v>
      </c>
      <c r="O39" s="122">
        <v>0.5557489528506584</v>
      </c>
      <c r="P39" s="122">
        <v>0.10503809798334621</v>
      </c>
      <c r="Q39" s="122">
        <v>5.8217062473614072E-2</v>
      </c>
      <c r="R39" s="122">
        <v>0</v>
      </c>
      <c r="S39" s="122">
        <v>4.2635060637098601E-4</v>
      </c>
      <c r="T39" s="122">
        <v>0</v>
      </c>
      <c r="U39" s="122">
        <v>0</v>
      </c>
      <c r="V39" s="122">
        <v>0</v>
      </c>
      <c r="W39" s="122">
        <v>0</v>
      </c>
      <c r="X39" s="122">
        <v>2.0053441346075625E-2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0.35999533143617413</v>
      </c>
      <c r="D40" s="98">
        <v>0.24481843313865717</v>
      </c>
      <c r="E40" s="98">
        <v>3.3711033178193135E-2</v>
      </c>
      <c r="F40" s="98">
        <v>0</v>
      </c>
      <c r="G40" s="98">
        <v>7.6082286717676752E-3</v>
      </c>
      <c r="H40" s="98">
        <v>1.7676787437079421E-2</v>
      </c>
      <c r="I40" s="98">
        <v>7.2163174153230258E-2</v>
      </c>
      <c r="J40" s="98">
        <v>0.15981253031808323</v>
      </c>
      <c r="K40" s="98">
        <v>0.31294624713592428</v>
      </c>
      <c r="L40" s="98">
        <v>0.13851168632172955</v>
      </c>
      <c r="M40" s="98">
        <v>0.28317011690031357</v>
      </c>
      <c r="N40" s="98">
        <v>0.50036417213493245</v>
      </c>
      <c r="O40" s="98">
        <v>0.5557489528506584</v>
      </c>
      <c r="P40" s="98">
        <v>0.10503809798334621</v>
      </c>
      <c r="Q40" s="98">
        <v>5.8217062473614072E-2</v>
      </c>
      <c r="R40" s="98">
        <v>0</v>
      </c>
      <c r="S40" s="98">
        <v>4.2635060637098601E-4</v>
      </c>
      <c r="T40" s="98">
        <v>0</v>
      </c>
      <c r="U40" s="98">
        <v>0</v>
      </c>
      <c r="V40" s="98">
        <v>0</v>
      </c>
      <c r="W40" s="98">
        <v>0</v>
      </c>
      <c r="X40" s="98">
        <v>2.0053441346075625E-2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4.965689620396751E-3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2.3135651449815594E-3</v>
      </c>
      <c r="I43" s="117">
        <f t="shared" si="14"/>
        <v>6.4247373838705671E-2</v>
      </c>
      <c r="J43" s="117">
        <f t="shared" si="14"/>
        <v>7.9872158924848752E-2</v>
      </c>
      <c r="K43" s="117">
        <f t="shared" si="14"/>
        <v>7.2824395369628092E-2</v>
      </c>
      <c r="L43" s="117">
        <f t="shared" si="14"/>
        <v>2.0264856741815915E-2</v>
      </c>
      <c r="M43" s="117">
        <f t="shared" si="14"/>
        <v>3.5871748082185573E-2</v>
      </c>
      <c r="N43" s="117">
        <f t="shared" si="14"/>
        <v>3.7833424037523239E-2</v>
      </c>
      <c r="O43" s="117">
        <f t="shared" si="14"/>
        <v>5.6254993757703105E-2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5.6085934102208463E-4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1.9277543340155351E-3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1.2087659301640956E-3</v>
      </c>
      <c r="I44" s="122">
        <f t="shared" si="17"/>
        <v>3.2495577211284356E-2</v>
      </c>
      <c r="J44" s="122">
        <f t="shared" si="17"/>
        <v>3.8439280694234586E-2</v>
      </c>
      <c r="K44" s="122">
        <f t="shared" si="17"/>
        <v>3.748765422267971E-2</v>
      </c>
      <c r="L44" s="122">
        <f t="shared" si="17"/>
        <v>1.2117110487596531E-2</v>
      </c>
      <c r="M44" s="122">
        <f t="shared" si="17"/>
        <v>2.1321504921299899E-2</v>
      </c>
      <c r="N44" s="122">
        <f t="shared" si="17"/>
        <v>2.1214506291569468E-2</v>
      </c>
      <c r="O44" s="122">
        <f t="shared" si="17"/>
        <v>3.2976267778508858E-2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3.4768403783659157E-4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1.9277543340155351E-3</v>
      </c>
      <c r="D45" s="98">
        <v>0</v>
      </c>
      <c r="E45" s="98">
        <v>0</v>
      </c>
      <c r="F45" s="98">
        <v>0</v>
      </c>
      <c r="G45" s="98">
        <v>0</v>
      </c>
      <c r="H45" s="98">
        <v>1.2087659301640956E-3</v>
      </c>
      <c r="I45" s="98">
        <v>3.2495577211284356E-2</v>
      </c>
      <c r="J45" s="98">
        <v>3.8439280694234586E-2</v>
      </c>
      <c r="K45" s="98">
        <v>3.748765422267971E-2</v>
      </c>
      <c r="L45" s="98">
        <v>1.2117110487596531E-2</v>
      </c>
      <c r="M45" s="98">
        <v>2.1321504921299899E-2</v>
      </c>
      <c r="N45" s="98">
        <v>2.1214506291569468E-2</v>
      </c>
      <c r="O45" s="98">
        <v>3.2976267778508858E-2</v>
      </c>
      <c r="P45" s="98">
        <v>0</v>
      </c>
      <c r="Q45" s="98">
        <v>0</v>
      </c>
      <c r="R45" s="98">
        <v>0</v>
      </c>
      <c r="S45" s="98">
        <v>3.4768403783659157E-4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3.0379352863812159E-3</v>
      </c>
      <c r="D58" s="122">
        <v>0</v>
      </c>
      <c r="E58" s="122">
        <v>0</v>
      </c>
      <c r="F58" s="122">
        <v>0</v>
      </c>
      <c r="G58" s="122">
        <v>0</v>
      </c>
      <c r="H58" s="122">
        <v>1.1047992148174638E-3</v>
      </c>
      <c r="I58" s="122">
        <v>3.1751796627421315E-2</v>
      </c>
      <c r="J58" s="122">
        <v>4.1432878230614173E-2</v>
      </c>
      <c r="K58" s="122">
        <v>3.5336741146948389E-2</v>
      </c>
      <c r="L58" s="122">
        <v>8.1477462542193842E-3</v>
      </c>
      <c r="M58" s="122">
        <v>1.4550243160885677E-2</v>
      </c>
      <c r="N58" s="122">
        <v>1.6618917745953771E-2</v>
      </c>
      <c r="O58" s="122">
        <v>2.3278725979194247E-2</v>
      </c>
      <c r="P58" s="122">
        <v>0</v>
      </c>
      <c r="Q58" s="122">
        <v>0</v>
      </c>
      <c r="R58" s="122">
        <v>0</v>
      </c>
      <c r="S58" s="122">
        <v>2.1317530318549301E-4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3.0379352863812159E-3</v>
      </c>
      <c r="D59" s="98">
        <v>0</v>
      </c>
      <c r="E59" s="98">
        <v>0</v>
      </c>
      <c r="F59" s="98">
        <v>0</v>
      </c>
      <c r="G59" s="98">
        <v>0</v>
      </c>
      <c r="H59" s="98">
        <v>1.1047992148174638E-3</v>
      </c>
      <c r="I59" s="98">
        <v>3.1751796627421315E-2</v>
      </c>
      <c r="J59" s="98">
        <v>4.1432878230614173E-2</v>
      </c>
      <c r="K59" s="98">
        <v>3.5336741146948389E-2</v>
      </c>
      <c r="L59" s="98">
        <v>8.1477462542193842E-3</v>
      </c>
      <c r="M59" s="98">
        <v>1.4550243160885677E-2</v>
      </c>
      <c r="N59" s="98">
        <v>1.6618917745953771E-2</v>
      </c>
      <c r="O59" s="98">
        <v>2.3278725979194247E-2</v>
      </c>
      <c r="P59" s="98">
        <v>0</v>
      </c>
      <c r="Q59" s="98">
        <v>0</v>
      </c>
      <c r="R59" s="98">
        <v>0</v>
      </c>
      <c r="S59" s="98">
        <v>2.1317530318549301E-4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0.51905936431291733</v>
      </c>
      <c r="M81" s="117">
        <f t="shared" si="28"/>
        <v>0.14527858171407393</v>
      </c>
      <c r="N81" s="117">
        <f t="shared" si="28"/>
        <v>0.12778600266821211</v>
      </c>
      <c r="O81" s="117">
        <f t="shared" si="28"/>
        <v>1.3477157145849301E-2</v>
      </c>
      <c r="P81" s="117">
        <f t="shared" si="28"/>
        <v>0.11375304934440987</v>
      </c>
      <c r="Q81" s="117">
        <f t="shared" si="28"/>
        <v>0</v>
      </c>
      <c r="R81" s="117">
        <f t="shared" ref="R81:V81" si="29">R82+R85+R87+R100</f>
        <v>3.2320594791100318E-2</v>
      </c>
      <c r="S81" s="117">
        <f t="shared" si="29"/>
        <v>0</v>
      </c>
      <c r="T81" s="117">
        <f t="shared" si="29"/>
        <v>4.0206227838653533E-2</v>
      </c>
      <c r="U81" s="117">
        <f t="shared" si="29"/>
        <v>3.4952686805606134E-2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0.51905936431291733</v>
      </c>
      <c r="M100" s="122">
        <v>0.14527858171407393</v>
      </c>
      <c r="N100" s="122">
        <v>0.12778600266821211</v>
      </c>
      <c r="O100" s="122">
        <v>1.3477157145849301E-2</v>
      </c>
      <c r="P100" s="122">
        <v>0.11375304934440987</v>
      </c>
      <c r="Q100" s="122">
        <v>0</v>
      </c>
      <c r="R100" s="122">
        <v>3.2320594791100318E-2</v>
      </c>
      <c r="S100" s="122">
        <v>0</v>
      </c>
      <c r="T100" s="122">
        <v>4.0206227838653533E-2</v>
      </c>
      <c r="U100" s="122">
        <v>3.4952686805606134E-2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0.51905936431291733</v>
      </c>
      <c r="M102" s="98">
        <v>0.14527858171407393</v>
      </c>
      <c r="N102" s="98">
        <v>0.12778600266821211</v>
      </c>
      <c r="O102" s="98">
        <v>1.3477157145849301E-2</v>
      </c>
      <c r="P102" s="98">
        <v>0.11375304934440987</v>
      </c>
      <c r="Q102" s="98">
        <v>0</v>
      </c>
      <c r="R102" s="98">
        <v>3.2320594791100318E-2</v>
      </c>
      <c r="S102" s="98">
        <v>0</v>
      </c>
      <c r="T102" s="98">
        <v>4.0206227838653533E-2</v>
      </c>
      <c r="U102" s="98">
        <v>3.4952686805606134E-2</v>
      </c>
      <c r="V102" s="98">
        <v>0</v>
      </c>
      <c r="W102" s="98">
        <v>0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0.3868304264658749</v>
      </c>
      <c r="D143" s="117">
        <f t="shared" si="49"/>
        <v>0.32951633572999722</v>
      </c>
      <c r="E143" s="117">
        <f t="shared" si="49"/>
        <v>0.49651217078345389</v>
      </c>
      <c r="F143" s="117">
        <f t="shared" si="49"/>
        <v>0.66648438888026695</v>
      </c>
      <c r="G143" s="117">
        <f t="shared" si="49"/>
        <v>0.69437767010999651</v>
      </c>
      <c r="H143" s="117">
        <f t="shared" si="49"/>
        <v>0.70928109591281185</v>
      </c>
      <c r="I143" s="117">
        <f t="shared" si="49"/>
        <v>0.72389972700568972</v>
      </c>
      <c r="J143" s="117">
        <f t="shared" si="49"/>
        <v>0.89329285465204145</v>
      </c>
      <c r="K143" s="117">
        <f t="shared" si="49"/>
        <v>0.77079855509026984</v>
      </c>
      <c r="L143" s="117">
        <f t="shared" si="49"/>
        <v>0.23101257026669081</v>
      </c>
      <c r="M143" s="117">
        <f t="shared" si="49"/>
        <v>0.36733767733866762</v>
      </c>
      <c r="N143" s="117">
        <f t="shared" si="49"/>
        <v>0.51383897030732739</v>
      </c>
      <c r="O143" s="117">
        <f t="shared" si="49"/>
        <v>0.61651867961739704</v>
      </c>
      <c r="P143" s="117">
        <f t="shared" si="49"/>
        <v>0.99579786341416865</v>
      </c>
      <c r="Q143" s="117">
        <f t="shared" si="49"/>
        <v>1.5462548418821729</v>
      </c>
      <c r="R143" s="117">
        <f t="shared" ref="R143:V143" si="50">R144+R146+R148+R157</f>
        <v>1.0993586710504761</v>
      </c>
      <c r="S143" s="117">
        <f t="shared" si="50"/>
        <v>1.0127958654342775</v>
      </c>
      <c r="T143" s="117">
        <f t="shared" si="50"/>
        <v>1.2640345711315462</v>
      </c>
      <c r="U143" s="117">
        <f t="shared" si="50"/>
        <v>1.5687588254516163</v>
      </c>
      <c r="V143" s="117">
        <f t="shared" si="50"/>
        <v>1.3387979644517518</v>
      </c>
      <c r="W143" s="117">
        <f t="shared" ref="W143:Y143" si="51">W144+W146+W148+W157</f>
        <v>0.35393928462361157</v>
      </c>
      <c r="X143" s="117">
        <f t="shared" si="51"/>
        <v>0.43638032146568917</v>
      </c>
      <c r="Y143" s="117">
        <f t="shared" si="51"/>
        <v>0.65275500730211533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0.3868304264658749</v>
      </c>
      <c r="D157" s="122">
        <v>0.32951633572999722</v>
      </c>
      <c r="E157" s="122">
        <v>0.49651217078345389</v>
      </c>
      <c r="F157" s="122">
        <v>0.66648438888026695</v>
      </c>
      <c r="G157" s="122">
        <v>0.69437767010999651</v>
      </c>
      <c r="H157" s="122">
        <v>0.70928109591281185</v>
      </c>
      <c r="I157" s="122">
        <v>0.72389972700568972</v>
      </c>
      <c r="J157" s="122">
        <v>0.89329285465204145</v>
      </c>
      <c r="K157" s="122">
        <v>0.77079855509026984</v>
      </c>
      <c r="L157" s="122">
        <v>0.23101257026669081</v>
      </c>
      <c r="M157" s="122">
        <v>0.36733767733866762</v>
      </c>
      <c r="N157" s="122">
        <v>0.51383897030732739</v>
      </c>
      <c r="O157" s="122">
        <v>0.61651867961739704</v>
      </c>
      <c r="P157" s="122">
        <v>0.99579786341416865</v>
      </c>
      <c r="Q157" s="122">
        <v>1.5462548418821729</v>
      </c>
      <c r="R157" s="122">
        <v>1.0993586710504761</v>
      </c>
      <c r="S157" s="122">
        <v>1.0127958654342775</v>
      </c>
      <c r="T157" s="122">
        <v>1.2640345711315462</v>
      </c>
      <c r="U157" s="122">
        <v>1.5687588254516163</v>
      </c>
      <c r="V157" s="122">
        <v>1.3387979644517518</v>
      </c>
      <c r="W157" s="122">
        <v>0.35393928462361157</v>
      </c>
      <c r="X157" s="122">
        <v>0.43638032146568917</v>
      </c>
      <c r="Y157" s="122">
        <v>0.65275500730211533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0.3868304264658749</v>
      </c>
      <c r="D158" s="98">
        <v>0.32951633572999722</v>
      </c>
      <c r="E158" s="98">
        <v>0.49651217078345389</v>
      </c>
      <c r="F158" s="98">
        <v>0.66648438888026695</v>
      </c>
      <c r="G158" s="98">
        <v>0.69437767010999651</v>
      </c>
      <c r="H158" s="98">
        <v>0.70928109591281185</v>
      </c>
      <c r="I158" s="98">
        <v>0.72389972700568972</v>
      </c>
      <c r="J158" s="98">
        <v>0.89329285465204145</v>
      </c>
      <c r="K158" s="98">
        <v>0.77079855509026984</v>
      </c>
      <c r="L158" s="98">
        <v>0.23101257026669081</v>
      </c>
      <c r="M158" s="98">
        <v>0.36733767733866762</v>
      </c>
      <c r="N158" s="98">
        <v>0.51383897030732739</v>
      </c>
      <c r="O158" s="98">
        <v>0.61651867961739704</v>
      </c>
      <c r="P158" s="98">
        <v>0.99579786341416865</v>
      </c>
      <c r="Q158" s="98">
        <v>1.5462548418821729</v>
      </c>
      <c r="R158" s="98">
        <v>1.0993586710504761</v>
      </c>
      <c r="S158" s="98">
        <v>1.0127958654342775</v>
      </c>
      <c r="T158" s="98">
        <v>1.2640345711315462</v>
      </c>
      <c r="U158" s="98">
        <v>1.5687588254516163</v>
      </c>
      <c r="V158" s="98">
        <v>1.3387979644517518</v>
      </c>
      <c r="W158" s="98">
        <v>0.35393928462361157</v>
      </c>
      <c r="X158" s="98">
        <v>0.43638032146568917</v>
      </c>
      <c r="Y158" s="98">
        <v>0.65275500730211533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7.2657285599284083E-2</v>
      </c>
      <c r="D161" s="117">
        <f t="shared" si="54"/>
        <v>7.1029076812910513E-2</v>
      </c>
      <c r="E161" s="117">
        <f t="shared" si="54"/>
        <v>6.742206635638627E-2</v>
      </c>
      <c r="F161" s="117">
        <f t="shared" si="54"/>
        <v>0.13596910292014877</v>
      </c>
      <c r="G161" s="117">
        <f t="shared" si="54"/>
        <v>0.14988210483382322</v>
      </c>
      <c r="H161" s="117">
        <f t="shared" si="54"/>
        <v>0.17190675782559736</v>
      </c>
      <c r="I161" s="117">
        <f t="shared" si="54"/>
        <v>0.11525489814758776</v>
      </c>
      <c r="J161" s="117">
        <f t="shared" si="54"/>
        <v>0.1392144708548636</v>
      </c>
      <c r="K161" s="117">
        <f t="shared" si="54"/>
        <v>4.067538549289023E-3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8.3313335083432041E-3</v>
      </c>
      <c r="P161" s="117">
        <f t="shared" si="54"/>
        <v>0</v>
      </c>
      <c r="Q161" s="117">
        <f t="shared" si="54"/>
        <v>0.30799483258862209</v>
      </c>
      <c r="R161" s="117">
        <f t="shared" ref="R161:V161" si="55">R162+R164+R166+R175</f>
        <v>0.53432132239755215</v>
      </c>
      <c r="S161" s="117">
        <f t="shared" si="55"/>
        <v>0.74995071660656432</v>
      </c>
      <c r="T161" s="117">
        <f t="shared" si="55"/>
        <v>0.48206446643283568</v>
      </c>
      <c r="U161" s="117">
        <f t="shared" si="55"/>
        <v>0.31924700034211378</v>
      </c>
      <c r="V161" s="117">
        <f t="shared" si="55"/>
        <v>0.44651068505978231</v>
      </c>
      <c r="W161" s="117">
        <f t="shared" ref="W161:Y161" si="56">W162+W164+W166+W175</f>
        <v>0.31987218022721536</v>
      </c>
      <c r="X161" s="117">
        <f t="shared" si="56"/>
        <v>0.14865703258721277</v>
      </c>
      <c r="Y161" s="117">
        <f t="shared" si="56"/>
        <v>0.55928394529240799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7.2657285599284083E-2</v>
      </c>
      <c r="D175" s="122">
        <v>7.1029076812910513E-2</v>
      </c>
      <c r="E175" s="122">
        <v>6.742206635638627E-2</v>
      </c>
      <c r="F175" s="122">
        <v>0.13596910292014877</v>
      </c>
      <c r="G175" s="122">
        <v>0.14988210483382322</v>
      </c>
      <c r="H175" s="122">
        <v>0.17190675782559736</v>
      </c>
      <c r="I175" s="122">
        <v>0.11525489814758776</v>
      </c>
      <c r="J175" s="122">
        <v>0.1392144708548636</v>
      </c>
      <c r="K175" s="122">
        <v>4.067538549289023E-3</v>
      </c>
      <c r="L175" s="122">
        <v>0</v>
      </c>
      <c r="M175" s="122">
        <v>0</v>
      </c>
      <c r="N175" s="122">
        <v>0</v>
      </c>
      <c r="O175" s="122">
        <v>8.3313335083432041E-3</v>
      </c>
      <c r="P175" s="122">
        <v>0</v>
      </c>
      <c r="Q175" s="122">
        <v>0.30799483258862209</v>
      </c>
      <c r="R175" s="122">
        <v>0.53432132239755215</v>
      </c>
      <c r="S175" s="122">
        <v>0.74995071660656432</v>
      </c>
      <c r="T175" s="122">
        <v>0.48206446643283568</v>
      </c>
      <c r="U175" s="122">
        <v>0.31924700034211378</v>
      </c>
      <c r="V175" s="122">
        <v>0.44651068505978231</v>
      </c>
      <c r="W175" s="122">
        <v>0.31987218022721536</v>
      </c>
      <c r="X175" s="122">
        <v>0.14865703258721277</v>
      </c>
      <c r="Y175" s="122">
        <v>0.55928394529240799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7.2657285599284083E-2</v>
      </c>
      <c r="D176" s="98">
        <v>7.1029076812910513E-2</v>
      </c>
      <c r="E176" s="98">
        <v>6.742206635638627E-2</v>
      </c>
      <c r="F176" s="98">
        <v>0.13596910292014877</v>
      </c>
      <c r="G176" s="98">
        <v>0.14988210483382322</v>
      </c>
      <c r="H176" s="98">
        <v>0.17190675782559736</v>
      </c>
      <c r="I176" s="98">
        <v>0.11525489814758776</v>
      </c>
      <c r="J176" s="98">
        <v>0.1392144708548636</v>
      </c>
      <c r="K176" s="98">
        <v>4.067538549289023E-3</v>
      </c>
      <c r="L176" s="98">
        <v>0</v>
      </c>
      <c r="M176" s="98">
        <v>0</v>
      </c>
      <c r="N176" s="98">
        <v>0</v>
      </c>
      <c r="O176" s="98">
        <v>8.3313335083432041E-3</v>
      </c>
      <c r="P176" s="98">
        <v>0</v>
      </c>
      <c r="Q176" s="98">
        <v>0.30799483258862209</v>
      </c>
      <c r="R176" s="98">
        <v>0.53432132239755215</v>
      </c>
      <c r="S176" s="98">
        <v>0.74995071660656432</v>
      </c>
      <c r="T176" s="98">
        <v>0.48206446643283568</v>
      </c>
      <c r="U176" s="98">
        <v>0.31924700034211378</v>
      </c>
      <c r="V176" s="98">
        <v>0.44651068505978231</v>
      </c>
      <c r="W176" s="98">
        <v>0.31987218022721536</v>
      </c>
      <c r="X176" s="98">
        <v>0.14865703258721277</v>
      </c>
      <c r="Y176" s="98">
        <v>0.55928394529240799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3048.3782381548035</v>
      </c>
      <c r="D24" s="117">
        <f t="shared" si="7"/>
        <v>3137.1419541431387</v>
      </c>
      <c r="E24" s="117">
        <f t="shared" si="7"/>
        <v>3306.0793311436919</v>
      </c>
      <c r="F24" s="117">
        <f t="shared" si="7"/>
        <v>0</v>
      </c>
      <c r="G24" s="117">
        <f t="shared" si="7"/>
        <v>3601.6584715931313</v>
      </c>
      <c r="H24" s="117">
        <f t="shared" si="7"/>
        <v>3628.8000332661932</v>
      </c>
      <c r="I24" s="117">
        <f t="shared" si="7"/>
        <v>3455.3535304695511</v>
      </c>
      <c r="J24" s="117">
        <f t="shared" si="7"/>
        <v>3468.3821831423375</v>
      </c>
      <c r="K24" s="117">
        <f t="shared" si="7"/>
        <v>2900.0055821157443</v>
      </c>
      <c r="L24" s="117">
        <f t="shared" si="7"/>
        <v>2943.5937304125605</v>
      </c>
      <c r="M24" s="117">
        <f t="shared" si="7"/>
        <v>3166.375399789008</v>
      </c>
      <c r="N24" s="117">
        <f t="shared" si="7"/>
        <v>3197.1356296064496</v>
      </c>
      <c r="O24" s="117">
        <f t="shared" si="7"/>
        <v>3463.5748688599297</v>
      </c>
      <c r="P24" s="117">
        <f t="shared" si="7"/>
        <v>3061.1743332807714</v>
      </c>
      <c r="Q24" s="117">
        <f t="shared" si="7"/>
        <v>3524.4073259855527</v>
      </c>
      <c r="R24" s="117">
        <f t="shared" ref="R24:V24" si="8">R25+R28+R30+R39</f>
        <v>0</v>
      </c>
      <c r="S24" s="117">
        <f t="shared" si="8"/>
        <v>3729.212568261451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4071.8519809170502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546.06902435972779</v>
      </c>
      <c r="D25" s="122">
        <f t="shared" si="10"/>
        <v>766.70008933981637</v>
      </c>
      <c r="E25" s="122">
        <f t="shared" si="10"/>
        <v>964.29716742071639</v>
      </c>
      <c r="F25" s="122">
        <f t="shared" si="10"/>
        <v>0</v>
      </c>
      <c r="G25" s="122">
        <f t="shared" si="10"/>
        <v>866.23827345465861</v>
      </c>
      <c r="H25" s="122">
        <f t="shared" si="10"/>
        <v>943.19390679435628</v>
      </c>
      <c r="I25" s="122">
        <f t="shared" si="10"/>
        <v>868.89086124707785</v>
      </c>
      <c r="J25" s="122">
        <f t="shared" si="10"/>
        <v>803.2015351446546</v>
      </c>
      <c r="K25" s="122">
        <f t="shared" si="10"/>
        <v>871.54918853134359</v>
      </c>
      <c r="L25" s="122">
        <f t="shared" si="10"/>
        <v>877.95622967666077</v>
      </c>
      <c r="M25" s="122">
        <f t="shared" si="10"/>
        <v>833.09154742312182</v>
      </c>
      <c r="N25" s="122">
        <f t="shared" si="10"/>
        <v>1053.0978765629175</v>
      </c>
      <c r="O25" s="122">
        <f t="shared" si="10"/>
        <v>1077.9222742071081</v>
      </c>
      <c r="P25" s="122">
        <f t="shared" si="10"/>
        <v>942.66257370997084</v>
      </c>
      <c r="Q25" s="122">
        <f t="shared" si="10"/>
        <v>1250.0513770578502</v>
      </c>
      <c r="R25" s="122">
        <f t="shared" ref="R25:V25" si="11">SUM(R26:R27)</f>
        <v>0</v>
      </c>
      <c r="S25" s="122">
        <f t="shared" si="11"/>
        <v>1650.1186215147509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2020.6363258638421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541.40023045571672</v>
      </c>
      <c r="D26" s="98">
        <v>759.24096020911304</v>
      </c>
      <c r="E26" s="98">
        <v>956.30594577456316</v>
      </c>
      <c r="F26" s="98">
        <v>0</v>
      </c>
      <c r="G26" s="98">
        <v>857.11696314043593</v>
      </c>
      <c r="H26" s="98">
        <v>933.84745686310896</v>
      </c>
      <c r="I26" s="98">
        <v>860.43786099512079</v>
      </c>
      <c r="J26" s="98">
        <v>795.01436733614446</v>
      </c>
      <c r="K26" s="98">
        <v>862.64926078045949</v>
      </c>
      <c r="L26" s="98">
        <v>868.31713757041985</v>
      </c>
      <c r="M26" s="98">
        <v>823.99309459523931</v>
      </c>
      <c r="N26" s="98">
        <v>1044.2459767586522</v>
      </c>
      <c r="O26" s="98">
        <v>1066.3274723026295</v>
      </c>
      <c r="P26" s="98">
        <v>932.18414549921829</v>
      </c>
      <c r="Q26" s="98">
        <v>1235.3336217771559</v>
      </c>
      <c r="R26" s="98">
        <v>0</v>
      </c>
      <c r="S26" s="98">
        <v>1630.4697205793293</v>
      </c>
      <c r="T26" s="98">
        <v>0</v>
      </c>
      <c r="U26" s="98">
        <v>0</v>
      </c>
      <c r="V26" s="98">
        <v>0</v>
      </c>
      <c r="W26" s="98">
        <v>0</v>
      </c>
      <c r="X26" s="98">
        <v>1996.5276110088105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4.6687939040111077</v>
      </c>
      <c r="D27" s="98">
        <v>7.4591291307033618</v>
      </c>
      <c r="E27" s="98">
        <v>7.9912216461532459</v>
      </c>
      <c r="F27" s="98">
        <v>0</v>
      </c>
      <c r="G27" s="98">
        <v>9.1213103142227308</v>
      </c>
      <c r="H27" s="98">
        <v>9.3464499312472782</v>
      </c>
      <c r="I27" s="98">
        <v>8.4530002519570715</v>
      </c>
      <c r="J27" s="98">
        <v>8.1871678085101678</v>
      </c>
      <c r="K27" s="98">
        <v>8.8999277508840482</v>
      </c>
      <c r="L27" s="98">
        <v>9.6390921062409696</v>
      </c>
      <c r="M27" s="98">
        <v>9.0984528278825483</v>
      </c>
      <c r="N27" s="98">
        <v>8.851899804265237</v>
      </c>
      <c r="O27" s="98">
        <v>11.59480190447867</v>
      </c>
      <c r="P27" s="98">
        <v>10.478428210752607</v>
      </c>
      <c r="Q27" s="98">
        <v>14.717755280694364</v>
      </c>
      <c r="R27" s="98">
        <v>0</v>
      </c>
      <c r="S27" s="98">
        <v>19.648900935421683</v>
      </c>
      <c r="T27" s="98">
        <v>0</v>
      </c>
      <c r="U27" s="98">
        <v>0</v>
      </c>
      <c r="V27" s="98">
        <v>0</v>
      </c>
      <c r="W27" s="98">
        <v>0</v>
      </c>
      <c r="X27" s="98">
        <v>24.108714855031607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301.7974948948841</v>
      </c>
      <c r="D28" s="122">
        <f t="shared" si="13"/>
        <v>48.491846165539521</v>
      </c>
      <c r="E28" s="122">
        <f t="shared" si="13"/>
        <v>28.621868533737906</v>
      </c>
      <c r="F28" s="122">
        <f t="shared" si="13"/>
        <v>0</v>
      </c>
      <c r="G28" s="122">
        <f t="shared" si="13"/>
        <v>0</v>
      </c>
      <c r="H28" s="122">
        <f t="shared" si="13"/>
        <v>15.598794502252964</v>
      </c>
      <c r="I28" s="122">
        <f t="shared" si="13"/>
        <v>60.718007580125452</v>
      </c>
      <c r="J28" s="122">
        <f t="shared" si="13"/>
        <v>59.173948699480533</v>
      </c>
      <c r="K28" s="122">
        <f t="shared" si="13"/>
        <v>84.711093256578565</v>
      </c>
      <c r="L28" s="122">
        <f t="shared" si="13"/>
        <v>123.04578208850823</v>
      </c>
      <c r="M28" s="122">
        <f t="shared" si="13"/>
        <v>63.05273396407835</v>
      </c>
      <c r="N28" s="122">
        <f t="shared" si="13"/>
        <v>117.24111416157389</v>
      </c>
      <c r="O28" s="122">
        <f t="shared" si="13"/>
        <v>66.950469895730265</v>
      </c>
      <c r="P28" s="122">
        <f t="shared" si="13"/>
        <v>25.716799553873852</v>
      </c>
      <c r="Q28" s="122">
        <f t="shared" si="13"/>
        <v>50.467734799065425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115.21975103034985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301.7974948948841</v>
      </c>
      <c r="D29" s="98">
        <f>IF(RES_hhdet_in_fec!D29=0,0,RES_hhdet_in_fec!D29*1000*11630/RES_hhdet_in_new!D26)</f>
        <v>48.491846165539521</v>
      </c>
      <c r="E29" s="98">
        <f>IF(RES_hhdet_in_fec!E29=0,0,RES_hhdet_in_fec!E29*1000*11630/RES_hhdet_in_new!E26)</f>
        <v>28.621868533737906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15.598794502252964</v>
      </c>
      <c r="I29" s="98">
        <f>IF(RES_hhdet_in_fec!I29=0,0,RES_hhdet_in_fec!I29*1000*11630/RES_hhdet_in_new!I26)</f>
        <v>60.718007580125452</v>
      </c>
      <c r="J29" s="98">
        <f>IF(RES_hhdet_in_fec!J29=0,0,RES_hhdet_in_fec!J29*1000*11630/RES_hhdet_in_new!J26)</f>
        <v>59.173948699480533</v>
      </c>
      <c r="K29" s="98">
        <f>IF(RES_hhdet_in_fec!K29=0,0,RES_hhdet_in_fec!K29*1000*11630/RES_hhdet_in_new!K26)</f>
        <v>84.711093256578565</v>
      </c>
      <c r="L29" s="98">
        <f>IF(RES_hhdet_in_fec!L29=0,0,RES_hhdet_in_fec!L29*1000*11630/RES_hhdet_in_new!L26)</f>
        <v>123.04578208850823</v>
      </c>
      <c r="M29" s="98">
        <f>IF(RES_hhdet_in_fec!M29=0,0,RES_hhdet_in_fec!M29*1000*11630/RES_hhdet_in_new!M26)</f>
        <v>63.05273396407835</v>
      </c>
      <c r="N29" s="98">
        <f>IF(RES_hhdet_in_fec!N29=0,0,RES_hhdet_in_fec!N29*1000*11630/RES_hhdet_in_new!N26)</f>
        <v>117.24111416157389</v>
      </c>
      <c r="O29" s="98">
        <f>IF(RES_hhdet_in_fec!O29=0,0,RES_hhdet_in_fec!O29*1000*11630/RES_hhdet_in_new!O26)</f>
        <v>66.950469895730265</v>
      </c>
      <c r="P29" s="98">
        <f>IF(RES_hhdet_in_fec!P29=0,0,RES_hhdet_in_fec!P29*1000*11630/RES_hhdet_in_new!P26)</f>
        <v>25.716799553873852</v>
      </c>
      <c r="Q29" s="98">
        <f>IF(RES_hhdet_in_fec!Q29=0,0,RES_hhdet_in_fec!Q29*1000*11630/RES_hhdet_in_new!Q26)</f>
        <v>50.467734799065425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115.21975103034985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1178.3963879609137</v>
      </c>
      <c r="D30" s="122">
        <v>1330.6033434390811</v>
      </c>
      <c r="E30" s="122">
        <v>1362.8588515475651</v>
      </c>
      <c r="F30" s="122">
        <v>0</v>
      </c>
      <c r="G30" s="122">
        <v>1667.1290556942979</v>
      </c>
      <c r="H30" s="122">
        <v>1721.2196212544145</v>
      </c>
      <c r="I30" s="122">
        <v>1628.3511870277146</v>
      </c>
      <c r="J30" s="122">
        <v>1597.6644296434317</v>
      </c>
      <c r="K30" s="122">
        <v>936.80223687583316</v>
      </c>
      <c r="L30" s="122">
        <v>933.32449611269203</v>
      </c>
      <c r="M30" s="122">
        <v>1306.706377590222</v>
      </c>
      <c r="N30" s="122">
        <v>1105.3056646398702</v>
      </c>
      <c r="O30" s="122">
        <v>1316.2857752638993</v>
      </c>
      <c r="P30" s="122">
        <v>1177.9842194212172</v>
      </c>
      <c r="Q30" s="122">
        <v>1225.0349399830861</v>
      </c>
      <c r="R30" s="122">
        <v>0</v>
      </c>
      <c r="S30" s="122">
        <v>1140.6571480783916</v>
      </c>
      <c r="T30" s="122">
        <v>0</v>
      </c>
      <c r="U30" s="122">
        <v>0</v>
      </c>
      <c r="V30" s="122">
        <v>0</v>
      </c>
      <c r="W30" s="122">
        <v>0</v>
      </c>
      <c r="X30" s="122">
        <v>1334.025565396166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1178.3963879609137</v>
      </c>
      <c r="D35" s="101">
        <v>1437.0135647546876</v>
      </c>
      <c r="E35" s="101">
        <v>1397.476725265507</v>
      </c>
      <c r="F35" s="101">
        <v>0</v>
      </c>
      <c r="G35" s="101">
        <v>1720.0929217519779</v>
      </c>
      <c r="H35" s="101">
        <v>1763.4166832933927</v>
      </c>
      <c r="I35" s="101">
        <v>1724.4190265567699</v>
      </c>
      <c r="J35" s="101">
        <v>1694.3783684540319</v>
      </c>
      <c r="K35" s="101">
        <v>1145.5896468938552</v>
      </c>
      <c r="L35" s="101">
        <v>1518.3483001847026</v>
      </c>
      <c r="M35" s="101">
        <v>1508.6499065971511</v>
      </c>
      <c r="N35" s="101">
        <v>1300.6543903008801</v>
      </c>
      <c r="O35" s="101">
        <v>1400.8159542105552</v>
      </c>
      <c r="P35" s="101">
        <v>1349.2694180443921</v>
      </c>
      <c r="Q35" s="101">
        <v>1377.3474326594096</v>
      </c>
      <c r="R35" s="101">
        <v>0</v>
      </c>
      <c r="S35" s="101">
        <v>1350.760579243112</v>
      </c>
      <c r="T35" s="101">
        <v>0</v>
      </c>
      <c r="U35" s="101">
        <v>0</v>
      </c>
      <c r="V35" s="101">
        <v>0</v>
      </c>
      <c r="W35" s="101">
        <v>0</v>
      </c>
      <c r="X35" s="101">
        <v>1429.7954200216807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887.62405150861662</v>
      </c>
      <c r="E36" s="104">
        <v>864.36147000920289</v>
      </c>
      <c r="F36" s="104">
        <v>0</v>
      </c>
      <c r="G36" s="104">
        <v>1066.8719070405953</v>
      </c>
      <c r="H36" s="104">
        <v>1095.2965343429034</v>
      </c>
      <c r="I36" s="104">
        <v>1072.9044057506323</v>
      </c>
      <c r="J36" s="104">
        <v>1058.1024552263998</v>
      </c>
      <c r="K36" s="104">
        <v>861.40678325821443</v>
      </c>
      <c r="L36" s="104">
        <v>912.0391757881315</v>
      </c>
      <c r="M36" s="104">
        <v>959.4474011524909</v>
      </c>
      <c r="N36" s="104">
        <v>786.93793110251602</v>
      </c>
      <c r="O36" s="104">
        <v>886.80744300031233</v>
      </c>
      <c r="P36" s="104">
        <v>858.52372992561311</v>
      </c>
      <c r="Q36" s="104">
        <v>906.30694604929897</v>
      </c>
      <c r="R36" s="104">
        <v>0</v>
      </c>
      <c r="S36" s="104">
        <v>930.55371691367111</v>
      </c>
      <c r="T36" s="104">
        <v>0</v>
      </c>
      <c r="U36" s="104">
        <v>0</v>
      </c>
      <c r="V36" s="104">
        <v>0</v>
      </c>
      <c r="W36" s="104">
        <v>0</v>
      </c>
      <c r="X36" s="104">
        <v>1162.585702177653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251.72226915116761</v>
      </c>
      <c r="E37" s="98">
        <v>243.37525868470232</v>
      </c>
      <c r="F37" s="98">
        <v>0</v>
      </c>
      <c r="G37" s="98">
        <v>296.54830207436976</v>
      </c>
      <c r="H37" s="98">
        <v>302.21728130252865</v>
      </c>
      <c r="I37" s="98">
        <v>292.85715771408735</v>
      </c>
      <c r="J37" s="98">
        <v>288.57227866353151</v>
      </c>
      <c r="K37" s="98">
        <v>512.56852752385987</v>
      </c>
      <c r="L37" s="98">
        <v>152.143832912477</v>
      </c>
      <c r="M37" s="98">
        <v>257.86386511236941</v>
      </c>
      <c r="N37" s="98">
        <v>107.91400981612796</v>
      </c>
      <c r="O37" s="98">
        <v>176.71544161804704</v>
      </c>
      <c r="P37" s="98">
        <v>131.43845303672833</v>
      </c>
      <c r="Q37" s="98">
        <v>158.74953814941978</v>
      </c>
      <c r="R37" s="98">
        <v>0</v>
      </c>
      <c r="S37" s="98">
        <v>172.22244634467424</v>
      </c>
      <c r="T37" s="98">
        <v>0</v>
      </c>
      <c r="U37" s="98">
        <v>0</v>
      </c>
      <c r="V37" s="98">
        <v>0</v>
      </c>
      <c r="W37" s="98">
        <v>0</v>
      </c>
      <c r="X37" s="98">
        <v>549.99767782482911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635.90178235744906</v>
      </c>
      <c r="E38" s="98">
        <v>620.98621132450057</v>
      </c>
      <c r="F38" s="98">
        <v>0</v>
      </c>
      <c r="G38" s="98">
        <v>770.3236049662255</v>
      </c>
      <c r="H38" s="98">
        <v>793.07925304037451</v>
      </c>
      <c r="I38" s="98">
        <v>780.04724803654506</v>
      </c>
      <c r="J38" s="98">
        <v>769.53017656286818</v>
      </c>
      <c r="K38" s="98">
        <v>348.8382557343545</v>
      </c>
      <c r="L38" s="98">
        <v>759.89534287565436</v>
      </c>
      <c r="M38" s="98">
        <v>701.58353604012143</v>
      </c>
      <c r="N38" s="98">
        <v>679.02392128638803</v>
      </c>
      <c r="O38" s="98">
        <v>710.09200138226515</v>
      </c>
      <c r="P38" s="98">
        <v>727.08527688888478</v>
      </c>
      <c r="Q38" s="98">
        <v>747.55740789987919</v>
      </c>
      <c r="R38" s="98">
        <v>0</v>
      </c>
      <c r="S38" s="98">
        <v>758.33127056899684</v>
      </c>
      <c r="T38" s="98">
        <v>0</v>
      </c>
      <c r="U38" s="98">
        <v>0</v>
      </c>
      <c r="V38" s="98">
        <v>0</v>
      </c>
      <c r="W38" s="98">
        <v>0</v>
      </c>
      <c r="X38" s="98">
        <v>612.58802435282371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1022.115330939278</v>
      </c>
      <c r="D39" s="122">
        <v>991.34667519870152</v>
      </c>
      <c r="E39" s="122">
        <v>950.30144364167234</v>
      </c>
      <c r="F39" s="122">
        <v>0</v>
      </c>
      <c r="G39" s="122">
        <v>1068.2911424441747</v>
      </c>
      <c r="H39" s="122">
        <v>948.78771071516951</v>
      </c>
      <c r="I39" s="122">
        <v>897.39347461463342</v>
      </c>
      <c r="J39" s="122">
        <v>1008.3422696547707</v>
      </c>
      <c r="K39" s="122">
        <v>1006.9430634519889</v>
      </c>
      <c r="L39" s="122">
        <v>1009.2672225346996</v>
      </c>
      <c r="M39" s="122">
        <v>963.5247408115855</v>
      </c>
      <c r="N39" s="122">
        <v>921.49097424208787</v>
      </c>
      <c r="O39" s="122">
        <v>1002.4163494931917</v>
      </c>
      <c r="P39" s="122">
        <v>914.81074059570938</v>
      </c>
      <c r="Q39" s="122">
        <v>998.8532741455507</v>
      </c>
      <c r="R39" s="122">
        <v>0</v>
      </c>
      <c r="S39" s="122">
        <v>938.4367986683086</v>
      </c>
      <c r="T39" s="122">
        <v>0</v>
      </c>
      <c r="U39" s="122">
        <v>0</v>
      </c>
      <c r="V39" s="122">
        <v>0</v>
      </c>
      <c r="W39" s="122">
        <v>0</v>
      </c>
      <c r="X39" s="122">
        <v>601.97033862669207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1114.4623783461054</v>
      </c>
      <c r="D40" s="98">
        <v>1074.5121263198305</v>
      </c>
      <c r="E40" s="98">
        <v>982.79571822623859</v>
      </c>
      <c r="F40" s="98">
        <v>0</v>
      </c>
      <c r="G40" s="98">
        <v>1116.4272864600098</v>
      </c>
      <c r="H40" s="98">
        <v>972.70577110183456</v>
      </c>
      <c r="I40" s="98">
        <v>907.64438096785454</v>
      </c>
      <c r="J40" s="98">
        <v>1042.2578982872781</v>
      </c>
      <c r="K40" s="98">
        <v>1119.1281886360448</v>
      </c>
      <c r="L40" s="98">
        <v>1054.9374701194527</v>
      </c>
      <c r="M40" s="98">
        <v>985.428309486074</v>
      </c>
      <c r="N40" s="98">
        <v>988.64223252296097</v>
      </c>
      <c r="O40" s="98">
        <v>1078.7076106428226</v>
      </c>
      <c r="P40" s="98">
        <v>1009.6003930760207</v>
      </c>
      <c r="Q40" s="98">
        <v>1063.4115802927956</v>
      </c>
      <c r="R40" s="98">
        <v>0</v>
      </c>
      <c r="S40" s="98">
        <v>938.4367986683086</v>
      </c>
      <c r="T40" s="98">
        <v>0</v>
      </c>
      <c r="U40" s="98">
        <v>0</v>
      </c>
      <c r="V40" s="98">
        <v>0</v>
      </c>
      <c r="W40" s="98">
        <v>0</v>
      </c>
      <c r="X40" s="98">
        <v>639.70237877648719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640.37840822849739</v>
      </c>
      <c r="D41" s="33">
        <v>855.27008878028028</v>
      </c>
      <c r="E41" s="33">
        <v>888.96850036330363</v>
      </c>
      <c r="F41" s="33">
        <v>0</v>
      </c>
      <c r="G41" s="33">
        <v>861.9933823763098</v>
      </c>
      <c r="H41" s="33">
        <v>821.22472198628998</v>
      </c>
      <c r="I41" s="33">
        <v>741.40142141344484</v>
      </c>
      <c r="J41" s="33">
        <v>703.10161196220542</v>
      </c>
      <c r="K41" s="33">
        <v>649.17133002822482</v>
      </c>
      <c r="L41" s="33">
        <v>936.34621948501058</v>
      </c>
      <c r="M41" s="33">
        <v>914.74302536576204</v>
      </c>
      <c r="N41" s="33">
        <v>553.89145716644805</v>
      </c>
      <c r="O41" s="33">
        <v>808.87207624110818</v>
      </c>
      <c r="P41" s="33">
        <v>750.36505561092656</v>
      </c>
      <c r="Q41" s="33">
        <v>831.55701843064651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542.79963930087706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2957.7946137949702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3497.9556720232822</v>
      </c>
      <c r="I43" s="117">
        <f t="shared" si="14"/>
        <v>3364.9835117333164</v>
      </c>
      <c r="J43" s="117">
        <f t="shared" si="14"/>
        <v>3436.5623783593737</v>
      </c>
      <c r="K43" s="117">
        <f t="shared" si="14"/>
        <v>2804.3855984428942</v>
      </c>
      <c r="L43" s="117">
        <f t="shared" si="14"/>
        <v>2910.1684089014684</v>
      </c>
      <c r="M43" s="117">
        <f t="shared" si="14"/>
        <v>3197.5269506190148</v>
      </c>
      <c r="N43" s="117">
        <f t="shared" si="14"/>
        <v>3078.2941217982452</v>
      </c>
      <c r="O43" s="117">
        <f t="shared" si="14"/>
        <v>3323.6530617100821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3609.9385365752755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501.34082285238668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787.08005914731223</v>
      </c>
      <c r="I44" s="122">
        <f t="shared" si="17"/>
        <v>773.95546584757915</v>
      </c>
      <c r="J44" s="122">
        <f t="shared" si="17"/>
        <v>774.34431499874813</v>
      </c>
      <c r="K44" s="122">
        <f t="shared" si="17"/>
        <v>776.8076809755438</v>
      </c>
      <c r="L44" s="122">
        <f t="shared" si="17"/>
        <v>836.15233089404899</v>
      </c>
      <c r="M44" s="122">
        <f t="shared" si="17"/>
        <v>860.80067839924652</v>
      </c>
      <c r="N44" s="122">
        <f t="shared" si="17"/>
        <v>922.74993939561455</v>
      </c>
      <c r="O44" s="122">
        <f t="shared" si="17"/>
        <v>940.70834176998528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1320.7411586638545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496.51118683756721</v>
      </c>
      <c r="D45" s="98">
        <v>0</v>
      </c>
      <c r="E45" s="98">
        <v>0</v>
      </c>
      <c r="F45" s="98">
        <v>0</v>
      </c>
      <c r="G45" s="98">
        <v>0</v>
      </c>
      <c r="H45" s="98">
        <v>778.32247087267115</v>
      </c>
      <c r="I45" s="98">
        <v>765.50673575738824</v>
      </c>
      <c r="J45" s="98">
        <v>765.49459950250912</v>
      </c>
      <c r="K45" s="98">
        <v>767.9208634084589</v>
      </c>
      <c r="L45" s="98">
        <v>825.87756700585169</v>
      </c>
      <c r="M45" s="98">
        <v>850.29434862558492</v>
      </c>
      <c r="N45" s="98">
        <v>914.09844018254546</v>
      </c>
      <c r="O45" s="98">
        <v>929.45667639941462</v>
      </c>
      <c r="P45" s="98">
        <v>0</v>
      </c>
      <c r="Q45" s="98">
        <v>0</v>
      </c>
      <c r="R45" s="98">
        <v>0</v>
      </c>
      <c r="S45" s="98">
        <v>1303.3589662490194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4.8296360148194699</v>
      </c>
      <c r="D46" s="98">
        <v>0</v>
      </c>
      <c r="E46" s="98">
        <v>0</v>
      </c>
      <c r="F46" s="98">
        <v>0</v>
      </c>
      <c r="G46" s="98">
        <v>0</v>
      </c>
      <c r="H46" s="98">
        <v>8.757588274641062</v>
      </c>
      <c r="I46" s="98">
        <v>8.4487300901909084</v>
      </c>
      <c r="J46" s="98">
        <v>8.849715496239023</v>
      </c>
      <c r="K46" s="98">
        <v>8.8868175670848597</v>
      </c>
      <c r="L46" s="98">
        <v>10.274763888197295</v>
      </c>
      <c r="M46" s="98">
        <v>10.506329773661552</v>
      </c>
      <c r="N46" s="98">
        <v>8.651499213069032</v>
      </c>
      <c r="O46" s="98">
        <v>11.251665370570615</v>
      </c>
      <c r="P46" s="98">
        <v>0</v>
      </c>
      <c r="Q46" s="98">
        <v>0</v>
      </c>
      <c r="R46" s="98">
        <v>0</v>
      </c>
      <c r="S46" s="98">
        <v>17.382192414835011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258.41181865908624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64.445007232401451</v>
      </c>
      <c r="J47" s="122">
        <f t="shared" si="20"/>
        <v>57.191316397693818</v>
      </c>
      <c r="K47" s="122">
        <f t="shared" si="20"/>
        <v>83.945357926083972</v>
      </c>
      <c r="L47" s="122">
        <f t="shared" si="20"/>
        <v>130.27212327311094</v>
      </c>
      <c r="M47" s="122">
        <f t="shared" si="20"/>
        <v>68.945512839225856</v>
      </c>
      <c r="N47" s="122">
        <f t="shared" si="20"/>
        <v>126.06828639695865</v>
      </c>
      <c r="O47" s="122">
        <f t="shared" si="20"/>
        <v>65.540986318978057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258.41181865908624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64.445007232401451</v>
      </c>
      <c r="J48" s="98">
        <f>IF(RES_hhdet_in_fec!J48=0,0,RES_hhdet_in_fec!J48*1000*11630/RES_hhdet_in_new!J45)</f>
        <v>57.191316397693818</v>
      </c>
      <c r="K48" s="98">
        <f>IF(RES_hhdet_in_fec!K48=0,0,RES_hhdet_in_fec!K48*1000*11630/RES_hhdet_in_new!K45)</f>
        <v>83.945357926083972</v>
      </c>
      <c r="L48" s="98">
        <f>IF(RES_hhdet_in_fec!L48=0,0,RES_hhdet_in_fec!L48*1000*11630/RES_hhdet_in_new!L45)</f>
        <v>130.27212327311094</v>
      </c>
      <c r="M48" s="98">
        <f>IF(RES_hhdet_in_fec!M48=0,0,RES_hhdet_in_fec!M48*1000*11630/RES_hhdet_in_new!M45)</f>
        <v>68.945512839225856</v>
      </c>
      <c r="N48" s="98">
        <f>IF(RES_hhdet_in_fec!N48=0,0,RES_hhdet_in_fec!N48*1000*11630/RES_hhdet_in_new!N45)</f>
        <v>126.06828639695865</v>
      </c>
      <c r="O48" s="98">
        <f>IF(RES_hhdet_in_fec!O48=0,0,RES_hhdet_in_fec!O48*1000*11630/RES_hhdet_in_new!O45)</f>
        <v>65.540986318978057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1178.3963879609137</v>
      </c>
      <c r="D49" s="122">
        <v>0</v>
      </c>
      <c r="E49" s="122">
        <v>0</v>
      </c>
      <c r="F49" s="122">
        <v>0</v>
      </c>
      <c r="G49" s="122">
        <v>0</v>
      </c>
      <c r="H49" s="122">
        <v>1763.4166832933927</v>
      </c>
      <c r="I49" s="122">
        <v>1629.0754235119696</v>
      </c>
      <c r="J49" s="122">
        <v>1595.9851859961502</v>
      </c>
      <c r="K49" s="122">
        <v>937.49946259234787</v>
      </c>
      <c r="L49" s="122">
        <v>934.08678031164311</v>
      </c>
      <c r="M49" s="122">
        <v>1304.1596120166923</v>
      </c>
      <c r="N49" s="122">
        <v>1105.7964230187417</v>
      </c>
      <c r="O49" s="122">
        <v>1315.7919899502144</v>
      </c>
      <c r="P49" s="122">
        <v>0</v>
      </c>
      <c r="Q49" s="122">
        <v>0</v>
      </c>
      <c r="R49" s="122">
        <v>0</v>
      </c>
      <c r="S49" s="122">
        <v>1350.760579243112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1178.3963879609137</v>
      </c>
      <c r="D54" s="101">
        <v>0</v>
      </c>
      <c r="E54" s="101">
        <v>0</v>
      </c>
      <c r="F54" s="101">
        <v>0</v>
      </c>
      <c r="G54" s="101">
        <v>0</v>
      </c>
      <c r="H54" s="101">
        <v>1763.4166832933927</v>
      </c>
      <c r="I54" s="101">
        <v>1724.4190265567704</v>
      </c>
      <c r="J54" s="101">
        <v>1694.3783684540313</v>
      </c>
      <c r="K54" s="101">
        <v>1145.5896468938552</v>
      </c>
      <c r="L54" s="101">
        <v>1518.3483001847026</v>
      </c>
      <c r="M54" s="101">
        <v>1508.6499065971509</v>
      </c>
      <c r="N54" s="101">
        <v>1300.6543903008801</v>
      </c>
      <c r="O54" s="101">
        <v>1400.8159542105552</v>
      </c>
      <c r="P54" s="101">
        <v>0</v>
      </c>
      <c r="Q54" s="101">
        <v>0</v>
      </c>
      <c r="R54" s="101">
        <v>0</v>
      </c>
      <c r="S54" s="101">
        <v>1350.760579243112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1072.9044057506323</v>
      </c>
      <c r="J55" s="104">
        <v>1058.1024552263996</v>
      </c>
      <c r="K55" s="104">
        <v>861.40678325821466</v>
      </c>
      <c r="L55" s="104">
        <v>912.03917578813139</v>
      </c>
      <c r="M55" s="104">
        <v>959.44740115249067</v>
      </c>
      <c r="N55" s="104">
        <v>786.93793110251602</v>
      </c>
      <c r="O55" s="104">
        <v>886.80744300031245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292.85715771408724</v>
      </c>
      <c r="J56" s="98">
        <v>288.57227866353151</v>
      </c>
      <c r="K56" s="98">
        <v>512.56852752385998</v>
      </c>
      <c r="L56" s="98">
        <v>152.143832912477</v>
      </c>
      <c r="M56" s="98">
        <v>257.86386511236935</v>
      </c>
      <c r="N56" s="98">
        <v>107.91400981612796</v>
      </c>
      <c r="O56" s="98">
        <v>176.71544161804707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780.04724803654506</v>
      </c>
      <c r="J57" s="98">
        <v>769.53017656286818</v>
      </c>
      <c r="K57" s="98">
        <v>348.83825573435462</v>
      </c>
      <c r="L57" s="98">
        <v>759.89534287565436</v>
      </c>
      <c r="M57" s="98">
        <v>701.58353604012143</v>
      </c>
      <c r="N57" s="98">
        <v>679.02392128638803</v>
      </c>
      <c r="O57" s="98">
        <v>710.09200138226527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1019.6455843225838</v>
      </c>
      <c r="D58" s="122">
        <v>0</v>
      </c>
      <c r="E58" s="122">
        <v>0</v>
      </c>
      <c r="F58" s="122">
        <v>0</v>
      </c>
      <c r="G58" s="122">
        <v>0</v>
      </c>
      <c r="H58" s="122">
        <v>947.45892958257707</v>
      </c>
      <c r="I58" s="122">
        <v>897.50761514136627</v>
      </c>
      <c r="J58" s="122">
        <v>1009.0415609667814</v>
      </c>
      <c r="K58" s="122">
        <v>1006.1330969489187</v>
      </c>
      <c r="L58" s="122">
        <v>1009.6571744226654</v>
      </c>
      <c r="M58" s="122">
        <v>963.6211473638499</v>
      </c>
      <c r="N58" s="122">
        <v>923.67947298693025</v>
      </c>
      <c r="O58" s="122">
        <v>1001.611743670904</v>
      </c>
      <c r="P58" s="122">
        <v>0</v>
      </c>
      <c r="Q58" s="122">
        <v>0</v>
      </c>
      <c r="R58" s="122">
        <v>0</v>
      </c>
      <c r="S58" s="122">
        <v>938.4367986683086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1114.4623783461054</v>
      </c>
      <c r="D59" s="98">
        <v>0</v>
      </c>
      <c r="E59" s="98">
        <v>0</v>
      </c>
      <c r="F59" s="98">
        <v>0</v>
      </c>
      <c r="G59" s="98">
        <v>0</v>
      </c>
      <c r="H59" s="98">
        <v>972.70577110183456</v>
      </c>
      <c r="I59" s="98">
        <v>907.64438096785466</v>
      </c>
      <c r="J59" s="98">
        <v>1042.2578982872783</v>
      </c>
      <c r="K59" s="98">
        <v>1119.1281886360446</v>
      </c>
      <c r="L59" s="98">
        <v>1054.9374701194524</v>
      </c>
      <c r="M59" s="98">
        <v>985.42830948607377</v>
      </c>
      <c r="N59" s="98">
        <v>988.64223252296074</v>
      </c>
      <c r="O59" s="98">
        <v>1078.7076106428226</v>
      </c>
      <c r="P59" s="98">
        <v>0</v>
      </c>
      <c r="Q59" s="98">
        <v>0</v>
      </c>
      <c r="R59" s="98">
        <v>0</v>
      </c>
      <c r="S59" s="98">
        <v>938.4367986683086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640.37840822849739</v>
      </c>
      <c r="D60" s="33">
        <v>0</v>
      </c>
      <c r="E60" s="33">
        <v>0</v>
      </c>
      <c r="F60" s="33">
        <v>0</v>
      </c>
      <c r="G60" s="33">
        <v>0</v>
      </c>
      <c r="H60" s="33">
        <v>821.22472198628998</v>
      </c>
      <c r="I60" s="33">
        <v>741.40142141344484</v>
      </c>
      <c r="J60" s="33">
        <v>703.1016119622052</v>
      </c>
      <c r="K60" s="33">
        <v>649.1713300282247</v>
      </c>
      <c r="L60" s="33">
        <v>936.34621948501058</v>
      </c>
      <c r="M60" s="33">
        <v>914.74302536576204</v>
      </c>
      <c r="N60" s="33">
        <v>553.89145716644794</v>
      </c>
      <c r="O60" s="33">
        <v>808.87207624110818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X67" s="98">
        <f>IF(RES_hhdet_in_fec!X67=0,0,RES_hhdet_in_fec!X67*1000*11630/RES_hhdet_in_new!X64)</f>
        <v>0</v>
      </c>
      <c r="Y67" s="98">
        <f>IF(RES_hhdet_in_fec!Y67=0,0,RES_hhdet_in_fec!Y67*1000*11630/RES_hhdet_in_new!Y64)</f>
        <v>0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2971.1312460942381</v>
      </c>
      <c r="M81" s="117">
        <f t="shared" si="28"/>
        <v>2987.1681904430457</v>
      </c>
      <c r="N81" s="117">
        <f t="shared" si="28"/>
        <v>2873.117221019008</v>
      </c>
      <c r="O81" s="117">
        <f t="shared" si="28"/>
        <v>3015.3704154900943</v>
      </c>
      <c r="P81" s="117">
        <f t="shared" si="28"/>
        <v>2843.5623799138903</v>
      </c>
      <c r="Q81" s="117">
        <f t="shared" si="28"/>
        <v>0</v>
      </c>
      <c r="R81" s="117">
        <f t="shared" ref="R81:V81" si="29">R82+R85+R87+R100</f>
        <v>2849.7195760306186</v>
      </c>
      <c r="S81" s="117">
        <f t="shared" si="29"/>
        <v>0</v>
      </c>
      <c r="T81" s="117">
        <f t="shared" si="29"/>
        <v>3121.0167069767294</v>
      </c>
      <c r="U81" s="117">
        <f t="shared" si="29"/>
        <v>3339.844844181282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906.28751900420048</v>
      </c>
      <c r="M82" s="122">
        <f t="shared" si="31"/>
        <v>653.92554279924991</v>
      </c>
      <c r="N82" s="122">
        <f t="shared" si="31"/>
        <v>729.61839555527831</v>
      </c>
      <c r="O82" s="122">
        <f t="shared" si="31"/>
        <v>632.78819153049017</v>
      </c>
      <c r="P82" s="122">
        <f t="shared" si="31"/>
        <v>725.52111304101061</v>
      </c>
      <c r="Q82" s="122">
        <f t="shared" si="31"/>
        <v>0</v>
      </c>
      <c r="R82" s="122">
        <f t="shared" ref="R82:V82" si="32">SUM(R83:R84)</f>
        <v>690.82614039818407</v>
      </c>
      <c r="S82" s="122">
        <f t="shared" si="32"/>
        <v>0</v>
      </c>
      <c r="T82" s="122">
        <f t="shared" si="32"/>
        <v>809.95165312291988</v>
      </c>
      <c r="U82" s="122">
        <f t="shared" si="32"/>
        <v>987.03024329075049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899.79795113874286</v>
      </c>
      <c r="M83" s="98">
        <v>649.31090863338898</v>
      </c>
      <c r="N83" s="98">
        <v>725.75440713354749</v>
      </c>
      <c r="O83" s="98">
        <v>628.66229181619133</v>
      </c>
      <c r="P83" s="98">
        <v>720.85059006350184</v>
      </c>
      <c r="Q83" s="98">
        <v>0</v>
      </c>
      <c r="R83" s="98">
        <v>686.21296486353629</v>
      </c>
      <c r="S83" s="98">
        <v>0</v>
      </c>
      <c r="T83" s="98">
        <v>797.94895787645237</v>
      </c>
      <c r="U83" s="98">
        <v>976.19405575995643</v>
      </c>
      <c r="V83" s="98">
        <v>0</v>
      </c>
      <c r="W83" s="98">
        <v>0</v>
      </c>
      <c r="X83" s="98">
        <v>0</v>
      </c>
      <c r="Y83" s="98">
        <v>0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6.4895678654575963</v>
      </c>
      <c r="M84" s="98">
        <v>4.614634165860954</v>
      </c>
      <c r="N84" s="98">
        <v>3.8639884217307814</v>
      </c>
      <c r="O84" s="98">
        <v>4.125899714298856</v>
      </c>
      <c r="P84" s="98">
        <v>4.6705229775087114</v>
      </c>
      <c r="Q84" s="98">
        <v>0</v>
      </c>
      <c r="R84" s="98">
        <v>4.6131755346477279</v>
      </c>
      <c r="S84" s="98">
        <v>0</v>
      </c>
      <c r="T84" s="98">
        <v>12.002695246467534</v>
      </c>
      <c r="U84" s="98">
        <v>10.836187530794097</v>
      </c>
      <c r="V84" s="98">
        <v>0</v>
      </c>
      <c r="W84" s="98">
        <v>0</v>
      </c>
      <c r="X84" s="98">
        <v>0</v>
      </c>
      <c r="Y84" s="98">
        <v>0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122.35138372632773</v>
      </c>
      <c r="M85" s="122">
        <f t="shared" si="34"/>
        <v>63.200053435957017</v>
      </c>
      <c r="N85" s="122">
        <f t="shared" si="34"/>
        <v>116.79580470802929</v>
      </c>
      <c r="O85" s="122">
        <f t="shared" si="34"/>
        <v>65.540986318978057</v>
      </c>
      <c r="P85" s="122">
        <f t="shared" si="34"/>
        <v>25.294207615696106</v>
      </c>
      <c r="Q85" s="122">
        <f t="shared" si="34"/>
        <v>0</v>
      </c>
      <c r="R85" s="122">
        <f t="shared" si="34"/>
        <v>35.735226956212678</v>
      </c>
      <c r="S85" s="122">
        <f t="shared" si="34"/>
        <v>0</v>
      </c>
      <c r="T85" s="122">
        <f t="shared" si="34"/>
        <v>56.43873408093264</v>
      </c>
      <c r="U85" s="122">
        <f t="shared" si="34"/>
        <v>71.290145621093146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0</v>
      </c>
      <c r="F86" s="98">
        <f>IF(RES_hhdet_in_fec!F86=0,0,RES_hhdet_in_fec!F86*1000*11630/RES_hhdet_in_new!F83)</f>
        <v>0</v>
      </c>
      <c r="G86" s="98">
        <f>IF(RES_hhdet_in_fec!G86=0,0,RES_hhdet_in_fec!G86*1000*11630/RES_hhdet_in_new!G83)</f>
        <v>0</v>
      </c>
      <c r="H86" s="98">
        <f>IF(RES_hhdet_in_fec!H86=0,0,RES_hhdet_in_fec!H86*1000*11630/RES_hhdet_in_new!H83)</f>
        <v>0</v>
      </c>
      <c r="I86" s="98">
        <f>IF(RES_hhdet_in_fec!I86=0,0,RES_hhdet_in_fec!I86*1000*11630/RES_hhdet_in_new!I83)</f>
        <v>0</v>
      </c>
      <c r="J86" s="98">
        <f>IF(RES_hhdet_in_fec!J86=0,0,RES_hhdet_in_fec!J86*1000*11630/RES_hhdet_in_new!J83)</f>
        <v>0</v>
      </c>
      <c r="K86" s="98">
        <f>IF(RES_hhdet_in_fec!K86=0,0,RES_hhdet_in_fec!K86*1000*11630/RES_hhdet_in_new!K83)</f>
        <v>0</v>
      </c>
      <c r="L86" s="98">
        <f>IF(RES_hhdet_in_fec!L86=0,0,RES_hhdet_in_fec!L86*1000*11630/RES_hhdet_in_new!L83)</f>
        <v>122.35138372632773</v>
      </c>
      <c r="M86" s="98">
        <f>IF(RES_hhdet_in_fec!M86=0,0,RES_hhdet_in_fec!M86*1000*11630/RES_hhdet_in_new!M83)</f>
        <v>63.200053435957017</v>
      </c>
      <c r="N86" s="98">
        <f>IF(RES_hhdet_in_fec!N86=0,0,RES_hhdet_in_fec!N86*1000*11630/RES_hhdet_in_new!N83)</f>
        <v>116.79580470802929</v>
      </c>
      <c r="O86" s="98">
        <f>IF(RES_hhdet_in_fec!O86=0,0,RES_hhdet_in_fec!O86*1000*11630/RES_hhdet_in_new!O83)</f>
        <v>65.540986318978057</v>
      </c>
      <c r="P86" s="98">
        <f>IF(RES_hhdet_in_fec!P86=0,0,RES_hhdet_in_fec!P86*1000*11630/RES_hhdet_in_new!P83)</f>
        <v>25.294207615696106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35.735226956212678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56.43873408093264</v>
      </c>
      <c r="U86" s="98">
        <f>IF(RES_hhdet_in_fec!U86=0,0,RES_hhdet_in_fec!U86*1000*11630/RES_hhdet_in_new!U83)</f>
        <v>71.290145621093146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0</v>
      </c>
      <c r="X86" s="98">
        <f>IF(RES_hhdet_in_fec!X86=0,0,RES_hhdet_in_fec!X86*1000*11630/RES_hhdet_in_new!X83)</f>
        <v>0</v>
      </c>
      <c r="Y86" s="98">
        <f>IF(RES_hhdet_in_fec!Y86=0,0,RES_hhdet_in_fec!Y86*1000*11630/RES_hhdet_in_new!Y83)</f>
        <v>0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933.21351488545622</v>
      </c>
      <c r="M87" s="122">
        <v>1306.496643954755</v>
      </c>
      <c r="N87" s="122">
        <v>1105.2436717945186</v>
      </c>
      <c r="O87" s="122">
        <v>1312.8934457140665</v>
      </c>
      <c r="P87" s="122">
        <v>1178.1665152903354</v>
      </c>
      <c r="Q87" s="122">
        <v>0</v>
      </c>
      <c r="R87" s="122">
        <v>1101.8784453705889</v>
      </c>
      <c r="S87" s="122">
        <v>0</v>
      </c>
      <c r="T87" s="122">
        <v>1424.3167872758543</v>
      </c>
      <c r="U87" s="122">
        <v>1509.9270730936826</v>
      </c>
      <c r="V87" s="122">
        <v>0</v>
      </c>
      <c r="W87" s="122">
        <v>0</v>
      </c>
      <c r="X87" s="122">
        <v>0</v>
      </c>
      <c r="Y87" s="122">
        <v>0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1518.3483001847026</v>
      </c>
      <c r="M96" s="101">
        <v>1508.6499065971509</v>
      </c>
      <c r="N96" s="101">
        <v>1300.6543903008801</v>
      </c>
      <c r="O96" s="101">
        <v>1400.8159542105557</v>
      </c>
      <c r="P96" s="101">
        <v>1349.2694180443921</v>
      </c>
      <c r="Q96" s="101">
        <v>0</v>
      </c>
      <c r="R96" s="101">
        <v>1313.2081491780668</v>
      </c>
      <c r="S96" s="101">
        <v>0</v>
      </c>
      <c r="T96" s="101">
        <v>1575.9757828492293</v>
      </c>
      <c r="U96" s="101">
        <v>1575.1909477442571</v>
      </c>
      <c r="V96" s="101">
        <v>0</v>
      </c>
      <c r="W96" s="101">
        <v>0</v>
      </c>
      <c r="X96" s="101">
        <v>0</v>
      </c>
      <c r="Y96" s="101">
        <v>0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912.03917578813127</v>
      </c>
      <c r="M97" s="104">
        <v>959.4474011524909</v>
      </c>
      <c r="N97" s="104">
        <v>786.93793110251613</v>
      </c>
      <c r="O97" s="104">
        <v>886.80744300031233</v>
      </c>
      <c r="P97" s="104">
        <v>858.52372992561345</v>
      </c>
      <c r="Q97" s="104">
        <v>0</v>
      </c>
      <c r="R97" s="104">
        <v>870.89016446474125</v>
      </c>
      <c r="S97" s="104">
        <v>0</v>
      </c>
      <c r="T97" s="104">
        <v>1169.4671349205951</v>
      </c>
      <c r="U97" s="104">
        <v>1164.0285374456366</v>
      </c>
      <c r="V97" s="104">
        <v>0</v>
      </c>
      <c r="W97" s="104">
        <v>0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152.143832912477</v>
      </c>
      <c r="M98" s="98">
        <v>257.8638651123693</v>
      </c>
      <c r="N98" s="98">
        <v>107.91400981612796</v>
      </c>
      <c r="O98" s="98">
        <v>176.71544161804709</v>
      </c>
      <c r="P98" s="98">
        <v>131.43845303672833</v>
      </c>
      <c r="Q98" s="98">
        <v>0</v>
      </c>
      <c r="R98" s="98">
        <v>126.22727626194701</v>
      </c>
      <c r="S98" s="98">
        <v>0</v>
      </c>
      <c r="T98" s="98">
        <v>389.85333420778187</v>
      </c>
      <c r="U98" s="98">
        <v>343.44832803445991</v>
      </c>
      <c r="V98" s="98">
        <v>0</v>
      </c>
      <c r="W98" s="98">
        <v>0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759.89534287565436</v>
      </c>
      <c r="M99" s="98">
        <v>701.58353604012143</v>
      </c>
      <c r="N99" s="98">
        <v>679.02392128638814</v>
      </c>
      <c r="O99" s="98">
        <v>710.09200138226527</v>
      </c>
      <c r="P99" s="98">
        <v>727.08527688888501</v>
      </c>
      <c r="Q99" s="98">
        <v>0</v>
      </c>
      <c r="R99" s="98">
        <v>744.66288820279431</v>
      </c>
      <c r="S99" s="98">
        <v>0</v>
      </c>
      <c r="T99" s="98">
        <v>779.61380071281314</v>
      </c>
      <c r="U99" s="98">
        <v>820.58020941117684</v>
      </c>
      <c r="V99" s="98">
        <v>0</v>
      </c>
      <c r="W99" s="98">
        <v>0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1009.2788284782534</v>
      </c>
      <c r="M100" s="122">
        <v>963.5459502530839</v>
      </c>
      <c r="N100" s="122">
        <v>921.45934896118183</v>
      </c>
      <c r="O100" s="122">
        <v>1004.1477919265595</v>
      </c>
      <c r="P100" s="122">
        <v>914.58054396684838</v>
      </c>
      <c r="Q100" s="122">
        <v>0</v>
      </c>
      <c r="R100" s="122">
        <v>1021.2797633056329</v>
      </c>
      <c r="S100" s="122">
        <v>0</v>
      </c>
      <c r="T100" s="122">
        <v>830.30953249702247</v>
      </c>
      <c r="U100" s="122">
        <v>771.59738217575568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1054.9374701194524</v>
      </c>
      <c r="M102" s="98">
        <v>985.428309486074</v>
      </c>
      <c r="N102" s="98">
        <v>988.64223252296097</v>
      </c>
      <c r="O102" s="98">
        <v>1078.7076106428228</v>
      </c>
      <c r="P102" s="98">
        <v>1009.6003930760207</v>
      </c>
      <c r="Q102" s="98">
        <v>0</v>
      </c>
      <c r="R102" s="98">
        <v>1009.0864436195913</v>
      </c>
      <c r="S102" s="98">
        <v>0</v>
      </c>
      <c r="T102" s="98">
        <v>903.0366944151009</v>
      </c>
      <c r="U102" s="98">
        <v>822.82428097527259</v>
      </c>
      <c r="V102" s="98">
        <v>0</v>
      </c>
      <c r="W102" s="98">
        <v>0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936.34621948501058</v>
      </c>
      <c r="M103" s="33">
        <v>914.74302536576204</v>
      </c>
      <c r="N103" s="33">
        <v>553.89145716644794</v>
      </c>
      <c r="O103" s="33">
        <v>808.8720762411084</v>
      </c>
      <c r="P103" s="33">
        <v>750.36505561092667</v>
      </c>
      <c r="Q103" s="33">
        <v>0</v>
      </c>
      <c r="R103" s="33">
        <v>1065.3633037090142</v>
      </c>
      <c r="S103" s="33">
        <v>0</v>
      </c>
      <c r="T103" s="33">
        <v>607.5825991229076</v>
      </c>
      <c r="U103" s="33">
        <v>624.22153486022228</v>
      </c>
      <c r="V103" s="33">
        <v>0</v>
      </c>
      <c r="W103" s="33">
        <v>0</v>
      </c>
      <c r="X103" s="33">
        <v>0</v>
      </c>
      <c r="Y103" s="33">
        <v>0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3947.3250195531527</v>
      </c>
      <c r="D143" s="117">
        <f t="shared" si="49"/>
        <v>2961.501357674028</v>
      </c>
      <c r="E143" s="117">
        <f t="shared" si="49"/>
        <v>2824.3982519342549</v>
      </c>
      <c r="F143" s="117">
        <f t="shared" si="49"/>
        <v>3405.5577898830547</v>
      </c>
      <c r="G143" s="117">
        <f t="shared" si="49"/>
        <v>3051.4981995304083</v>
      </c>
      <c r="H143" s="117">
        <f t="shared" si="49"/>
        <v>3069.5942111815048</v>
      </c>
      <c r="I143" s="117">
        <f t="shared" si="49"/>
        <v>3281.1343856008912</v>
      </c>
      <c r="J143" s="117">
        <f t="shared" si="49"/>
        <v>3331.8155509694448</v>
      </c>
      <c r="K143" s="117">
        <f t="shared" si="49"/>
        <v>2854.3614665881228</v>
      </c>
      <c r="L143" s="117">
        <f t="shared" si="49"/>
        <v>3013.3118885658014</v>
      </c>
      <c r="M143" s="117">
        <f t="shared" si="49"/>
        <v>3025.4297816972321</v>
      </c>
      <c r="N143" s="117">
        <f t="shared" si="49"/>
        <v>3276.4748015715682</v>
      </c>
      <c r="O143" s="117">
        <f t="shared" si="49"/>
        <v>3100.792048144714</v>
      </c>
      <c r="P143" s="117">
        <f t="shared" si="49"/>
        <v>2494.5518819615118</v>
      </c>
      <c r="Q143" s="117">
        <f t="shared" si="49"/>
        <v>2877.007396960742</v>
      </c>
      <c r="R143" s="117">
        <f t="shared" ref="R143:V143" si="50">R144+R146+R148+R157</f>
        <v>2651.466613327817</v>
      </c>
      <c r="S143" s="117">
        <f t="shared" si="50"/>
        <v>3099.9489698915791</v>
      </c>
      <c r="T143" s="117">
        <f t="shared" si="50"/>
        <v>2999.611912420969</v>
      </c>
      <c r="U143" s="117">
        <f t="shared" si="50"/>
        <v>3161.1888681247497</v>
      </c>
      <c r="V143" s="117">
        <f t="shared" si="50"/>
        <v>3202.6705608471616</v>
      </c>
      <c r="W143" s="117">
        <f t="shared" ref="W143:Y143" si="51">W144+W146+W148+W157</f>
        <v>3558.4241573778681</v>
      </c>
      <c r="X143" s="117">
        <f t="shared" si="51"/>
        <v>3158.072070711738</v>
      </c>
      <c r="Y143" s="117">
        <f t="shared" si="51"/>
        <v>2470.6032247957346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117.13657705429301</v>
      </c>
      <c r="D144" s="122">
        <f t="shared" si="52"/>
        <v>151.38862775114671</v>
      </c>
      <c r="E144" s="122">
        <f t="shared" si="52"/>
        <v>215.73479418988057</v>
      </c>
      <c r="F144" s="122">
        <f t="shared" si="52"/>
        <v>190.83638039348369</v>
      </c>
      <c r="G144" s="122">
        <f t="shared" si="52"/>
        <v>166.07242336896235</v>
      </c>
      <c r="H144" s="122">
        <f t="shared" si="52"/>
        <v>180.59247493182821</v>
      </c>
      <c r="I144" s="122">
        <f t="shared" si="52"/>
        <v>182.60640229416265</v>
      </c>
      <c r="J144" s="122">
        <f t="shared" si="52"/>
        <v>157.93583985457644</v>
      </c>
      <c r="K144" s="122">
        <f t="shared" si="52"/>
        <v>128.63495168663067</v>
      </c>
      <c r="L144" s="122">
        <f t="shared" si="52"/>
        <v>181.02937171707063</v>
      </c>
      <c r="M144" s="122">
        <f t="shared" si="52"/>
        <v>161.89272952885815</v>
      </c>
      <c r="N144" s="122">
        <f t="shared" si="52"/>
        <v>182.12549307444186</v>
      </c>
      <c r="O144" s="122">
        <f t="shared" si="52"/>
        <v>166.78465922868602</v>
      </c>
      <c r="P144" s="122">
        <f t="shared" si="52"/>
        <v>148.72116345931357</v>
      </c>
      <c r="Q144" s="122">
        <f t="shared" si="52"/>
        <v>187.13784651996147</v>
      </c>
      <c r="R144" s="122">
        <f t="shared" si="52"/>
        <v>152.35816079317308</v>
      </c>
      <c r="S144" s="122">
        <f t="shared" si="52"/>
        <v>204.1596119568452</v>
      </c>
      <c r="T144" s="122">
        <f t="shared" si="52"/>
        <v>198.08383693884346</v>
      </c>
      <c r="U144" s="122">
        <f t="shared" si="52"/>
        <v>227.41746153288136</v>
      </c>
      <c r="V144" s="122">
        <f t="shared" si="52"/>
        <v>229.60825715836791</v>
      </c>
      <c r="W144" s="122">
        <f t="shared" si="52"/>
        <v>262.75699287349465</v>
      </c>
      <c r="X144" s="122">
        <f t="shared" si="52"/>
        <v>271.11021401262474</v>
      </c>
      <c r="Y144" s="122">
        <f t="shared" si="52"/>
        <v>272.96864011725791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117.13657705429301</v>
      </c>
      <c r="D145" s="98">
        <v>151.38862775114671</v>
      </c>
      <c r="E145" s="98">
        <v>215.73479418988057</v>
      </c>
      <c r="F145" s="98">
        <v>190.83638039348369</v>
      </c>
      <c r="G145" s="98">
        <v>166.07242336896235</v>
      </c>
      <c r="H145" s="98">
        <v>180.59247493182821</v>
      </c>
      <c r="I145" s="98">
        <v>182.60640229416265</v>
      </c>
      <c r="J145" s="98">
        <v>157.93583985457644</v>
      </c>
      <c r="K145" s="98">
        <v>128.63495168663067</v>
      </c>
      <c r="L145" s="98">
        <v>181.02937171707063</v>
      </c>
      <c r="M145" s="98">
        <v>161.89272952885815</v>
      </c>
      <c r="N145" s="98">
        <v>182.12549307444186</v>
      </c>
      <c r="O145" s="98">
        <v>166.78465922868602</v>
      </c>
      <c r="P145" s="98">
        <v>148.72116345931357</v>
      </c>
      <c r="Q145" s="98">
        <v>187.13784651996147</v>
      </c>
      <c r="R145" s="98">
        <v>152.35816079317308</v>
      </c>
      <c r="S145" s="98">
        <v>204.1596119568452</v>
      </c>
      <c r="T145" s="98">
        <v>198.08383693884346</v>
      </c>
      <c r="U145" s="98">
        <v>227.41746153288136</v>
      </c>
      <c r="V145" s="98">
        <v>229.60825715836791</v>
      </c>
      <c r="W145" s="98">
        <v>262.75699287349465</v>
      </c>
      <c r="X145" s="98">
        <v>271.11021401262474</v>
      </c>
      <c r="Y145" s="98">
        <v>272.96864011725791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1629.5473804477169</v>
      </c>
      <c r="D146" s="122">
        <f t="shared" si="53"/>
        <v>488.08941404225982</v>
      </c>
      <c r="E146" s="122">
        <f t="shared" si="53"/>
        <v>295.01828893189389</v>
      </c>
      <c r="F146" s="122">
        <f t="shared" si="53"/>
        <v>468.51400538687227</v>
      </c>
      <c r="G146" s="122">
        <f t="shared" si="53"/>
        <v>146.10260479951191</v>
      </c>
      <c r="H146" s="122">
        <f t="shared" si="53"/>
        <v>220.13232821978892</v>
      </c>
      <c r="I146" s="122">
        <f t="shared" si="53"/>
        <v>573.35734387522939</v>
      </c>
      <c r="J146" s="122">
        <f t="shared" si="53"/>
        <v>568.03039235728397</v>
      </c>
      <c r="K146" s="122">
        <f t="shared" si="53"/>
        <v>781.98483592040543</v>
      </c>
      <c r="L146" s="122">
        <f t="shared" si="53"/>
        <v>889.66038420901975</v>
      </c>
      <c r="M146" s="122">
        <f t="shared" si="53"/>
        <v>593.21747534305609</v>
      </c>
      <c r="N146" s="122">
        <f t="shared" si="53"/>
        <v>1067.6218808670405</v>
      </c>
      <c r="O146" s="122">
        <f t="shared" si="53"/>
        <v>615.36430187091787</v>
      </c>
      <c r="P146" s="122">
        <f t="shared" si="53"/>
        <v>253.31266528109262</v>
      </c>
      <c r="Q146" s="122">
        <f t="shared" si="53"/>
        <v>465.2485047662343</v>
      </c>
      <c r="R146" s="122">
        <f t="shared" si="53"/>
        <v>376.45545611547237</v>
      </c>
      <c r="S146" s="122">
        <f t="shared" si="53"/>
        <v>860.87584201513175</v>
      </c>
      <c r="T146" s="122">
        <f t="shared" si="53"/>
        <v>545.88094876923128</v>
      </c>
      <c r="U146" s="122">
        <f t="shared" si="53"/>
        <v>652.95321107755001</v>
      </c>
      <c r="V146" s="122">
        <f t="shared" si="53"/>
        <v>855.1825678601673</v>
      </c>
      <c r="W146" s="122">
        <f t="shared" si="53"/>
        <v>1367.3811476978594</v>
      </c>
      <c r="X146" s="122">
        <f t="shared" si="53"/>
        <v>951.49278374776225</v>
      </c>
      <c r="Y146" s="122">
        <f t="shared" si="53"/>
        <v>376.51151293474908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1629.5473804477169</v>
      </c>
      <c r="D147" s="98">
        <f>IF(RES_hhdet_in_fec!D147=0,0,RES_hhdet_in_fec!D147*1000*11630/RES_hhdet_in_new!D145)</f>
        <v>488.08941404225982</v>
      </c>
      <c r="E147" s="98">
        <f>IF(RES_hhdet_in_fec!E147=0,0,RES_hhdet_in_fec!E147*1000*11630/RES_hhdet_in_new!E145)</f>
        <v>295.01828893189389</v>
      </c>
      <c r="F147" s="98">
        <f>IF(RES_hhdet_in_fec!F147=0,0,RES_hhdet_in_fec!F147*1000*11630/RES_hhdet_in_new!F145)</f>
        <v>468.51400538687227</v>
      </c>
      <c r="G147" s="98">
        <f>IF(RES_hhdet_in_fec!G147=0,0,RES_hhdet_in_fec!G147*1000*11630/RES_hhdet_in_new!G145)</f>
        <v>146.10260479951191</v>
      </c>
      <c r="H147" s="98">
        <f>IF(RES_hhdet_in_fec!H147=0,0,RES_hhdet_in_fec!H147*1000*11630/RES_hhdet_in_new!H145)</f>
        <v>220.13232821978892</v>
      </c>
      <c r="I147" s="98">
        <f>IF(RES_hhdet_in_fec!I147=0,0,RES_hhdet_in_fec!I147*1000*11630/RES_hhdet_in_new!I145)</f>
        <v>573.35734387522939</v>
      </c>
      <c r="J147" s="98">
        <f>IF(RES_hhdet_in_fec!J147=0,0,RES_hhdet_in_fec!J147*1000*11630/RES_hhdet_in_new!J145)</f>
        <v>568.03039235728397</v>
      </c>
      <c r="K147" s="98">
        <f>IF(RES_hhdet_in_fec!K147=0,0,RES_hhdet_in_fec!K147*1000*11630/RES_hhdet_in_new!K145)</f>
        <v>781.98483592040543</v>
      </c>
      <c r="L147" s="98">
        <f>IF(RES_hhdet_in_fec!L147=0,0,RES_hhdet_in_fec!L147*1000*11630/RES_hhdet_in_new!L145)</f>
        <v>889.66038420901975</v>
      </c>
      <c r="M147" s="98">
        <f>IF(RES_hhdet_in_fec!M147=0,0,RES_hhdet_in_fec!M147*1000*11630/RES_hhdet_in_new!M145)</f>
        <v>593.21747534305609</v>
      </c>
      <c r="N147" s="98">
        <f>IF(RES_hhdet_in_fec!N147=0,0,RES_hhdet_in_fec!N147*1000*11630/RES_hhdet_in_new!N145)</f>
        <v>1067.6218808670405</v>
      </c>
      <c r="O147" s="98">
        <f>IF(RES_hhdet_in_fec!O147=0,0,RES_hhdet_in_fec!O147*1000*11630/RES_hhdet_in_new!O145)</f>
        <v>615.36430187091787</v>
      </c>
      <c r="P147" s="98">
        <f>IF(RES_hhdet_in_fec!P147=0,0,RES_hhdet_in_fec!P147*1000*11630/RES_hhdet_in_new!P145)</f>
        <v>253.31266528109262</v>
      </c>
      <c r="Q147" s="98">
        <f>IF(RES_hhdet_in_fec!Q147=0,0,RES_hhdet_in_fec!Q147*1000*11630/RES_hhdet_in_new!Q145)</f>
        <v>465.2485047662343</v>
      </c>
      <c r="R147" s="98">
        <f>IF(RES_hhdet_in_fec!R147=0,0,RES_hhdet_in_fec!R147*1000*11630/RES_hhdet_in_new!R145)</f>
        <v>376.45545611547237</v>
      </c>
      <c r="S147" s="98">
        <f>IF(RES_hhdet_in_fec!S147=0,0,RES_hhdet_in_fec!S147*1000*11630/RES_hhdet_in_new!S145)</f>
        <v>860.87584201513175</v>
      </c>
      <c r="T147" s="98">
        <f>IF(RES_hhdet_in_fec!T147=0,0,RES_hhdet_in_fec!T147*1000*11630/RES_hhdet_in_new!T145)</f>
        <v>545.88094876923128</v>
      </c>
      <c r="U147" s="98">
        <f>IF(RES_hhdet_in_fec!U147=0,0,RES_hhdet_in_fec!U147*1000*11630/RES_hhdet_in_new!U145)</f>
        <v>652.95321107755001</v>
      </c>
      <c r="V147" s="98">
        <f>IF(RES_hhdet_in_fec!V147=0,0,RES_hhdet_in_fec!V147*1000*11630/RES_hhdet_in_new!V145)</f>
        <v>855.1825678601673</v>
      </c>
      <c r="W147" s="98">
        <f>IF(RES_hhdet_in_fec!W147=0,0,RES_hhdet_in_fec!W147*1000*11630/RES_hhdet_in_new!W145)</f>
        <v>1367.3811476978594</v>
      </c>
      <c r="X147" s="98">
        <f>IF(RES_hhdet_in_fec!X147=0,0,RES_hhdet_in_fec!X147*1000*11630/RES_hhdet_in_new!X145)</f>
        <v>951.49278374776225</v>
      </c>
      <c r="Y147" s="98">
        <f>IF(RES_hhdet_in_fec!Y147=0,0,RES_hhdet_in_fec!Y147*1000*11630/RES_hhdet_in_new!Y145)</f>
        <v>376.51151293474908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1178.3963879609137</v>
      </c>
      <c r="D148" s="122">
        <v>1330.6719624206203</v>
      </c>
      <c r="E148" s="122">
        <v>1363.2845729719281</v>
      </c>
      <c r="F148" s="122">
        <v>1662.7028096775684</v>
      </c>
      <c r="G148" s="122">
        <v>1673.6934167607865</v>
      </c>
      <c r="H148" s="122">
        <v>1719.3454333626219</v>
      </c>
      <c r="I148" s="122">
        <v>1627.7887180192483</v>
      </c>
      <c r="J148" s="122">
        <v>1597.563669517893</v>
      </c>
      <c r="K148" s="122">
        <v>936.82262228981665</v>
      </c>
      <c r="L148" s="122">
        <v>933.3199682845011</v>
      </c>
      <c r="M148" s="122">
        <v>1306.7983549745127</v>
      </c>
      <c r="N148" s="122">
        <v>1105.3776128664078</v>
      </c>
      <c r="O148" s="122">
        <v>1316.2953184259129</v>
      </c>
      <c r="P148" s="122">
        <v>1177.8558387613332</v>
      </c>
      <c r="Q148" s="122">
        <v>1225.5960684897113</v>
      </c>
      <c r="R148" s="122">
        <v>1101.4132534407231</v>
      </c>
      <c r="S148" s="122">
        <v>1149.7886424526248</v>
      </c>
      <c r="T148" s="122">
        <v>1425.0352325770632</v>
      </c>
      <c r="U148" s="122">
        <v>1509.268319824715</v>
      </c>
      <c r="V148" s="122">
        <v>1405.7659031659523</v>
      </c>
      <c r="W148" s="122">
        <v>1257.2292784291619</v>
      </c>
      <c r="X148" s="122">
        <v>1333.6432822011316</v>
      </c>
      <c r="Y148" s="122">
        <v>1234.4669011700585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1178.3963879609137</v>
      </c>
      <c r="D153" s="101">
        <v>1437.0135647546874</v>
      </c>
      <c r="E153" s="101">
        <v>1397.4767252655065</v>
      </c>
      <c r="F153" s="101">
        <v>1677.3715498531394</v>
      </c>
      <c r="G153" s="101">
        <v>1720.0929217519783</v>
      </c>
      <c r="H153" s="101">
        <v>1763.4166832933929</v>
      </c>
      <c r="I153" s="101">
        <v>1724.4190265567699</v>
      </c>
      <c r="J153" s="101">
        <v>1694.3783684540317</v>
      </c>
      <c r="K153" s="101">
        <v>1145.5896468938549</v>
      </c>
      <c r="L153" s="101">
        <v>1518.3483001847023</v>
      </c>
      <c r="M153" s="101">
        <v>1508.6499065971509</v>
      </c>
      <c r="N153" s="101">
        <v>1300.6543903008799</v>
      </c>
      <c r="O153" s="101">
        <v>1400.815954210555</v>
      </c>
      <c r="P153" s="101">
        <v>1349.2694180443923</v>
      </c>
      <c r="Q153" s="101">
        <v>1377.3474326594098</v>
      </c>
      <c r="R153" s="101">
        <v>1313.2081491780666</v>
      </c>
      <c r="S153" s="101">
        <v>1350.760579243112</v>
      </c>
      <c r="T153" s="101">
        <v>1575.9757828492295</v>
      </c>
      <c r="U153" s="101">
        <v>1575.1909477442571</v>
      </c>
      <c r="V153" s="101">
        <v>1479.1186650466286</v>
      </c>
      <c r="W153" s="101">
        <v>1262.6750664541835</v>
      </c>
      <c r="X153" s="101">
        <v>1429.7954200216805</v>
      </c>
      <c r="Y153" s="101">
        <v>1278.4407587182438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887.6240515086165</v>
      </c>
      <c r="E154" s="104">
        <v>864.36147000920312</v>
      </c>
      <c r="F154" s="104">
        <v>1038.5291091298875</v>
      </c>
      <c r="G154" s="104">
        <v>1066.871907040595</v>
      </c>
      <c r="H154" s="104">
        <v>1095.2965343429034</v>
      </c>
      <c r="I154" s="104">
        <v>1072.9044057506323</v>
      </c>
      <c r="J154" s="104">
        <v>1058.1024552264</v>
      </c>
      <c r="K154" s="104">
        <v>861.40678325821443</v>
      </c>
      <c r="L154" s="104">
        <v>912.03917578813139</v>
      </c>
      <c r="M154" s="104">
        <v>959.44740115249067</v>
      </c>
      <c r="N154" s="104">
        <v>786.93793110251602</v>
      </c>
      <c r="O154" s="104">
        <v>886.80744300031245</v>
      </c>
      <c r="P154" s="104">
        <v>858.52372992561334</v>
      </c>
      <c r="Q154" s="104">
        <v>906.3069460492992</v>
      </c>
      <c r="R154" s="104">
        <v>870.89016446474125</v>
      </c>
      <c r="S154" s="104">
        <v>930.55371691367088</v>
      </c>
      <c r="T154" s="104">
        <v>1169.4671349205948</v>
      </c>
      <c r="U154" s="104">
        <v>1164.0285374456364</v>
      </c>
      <c r="V154" s="104">
        <v>1068.0502162218927</v>
      </c>
      <c r="W154" s="104">
        <v>931.01589771464614</v>
      </c>
      <c r="X154" s="104">
        <v>1162.5857021776533</v>
      </c>
      <c r="Y154" s="104">
        <v>1033.2503298283266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251.72226915116758</v>
      </c>
      <c r="E155" s="98">
        <v>243.37525868470229</v>
      </c>
      <c r="F155" s="98">
        <v>290.10749608703145</v>
      </c>
      <c r="G155" s="98">
        <v>296.5483020743697</v>
      </c>
      <c r="H155" s="98">
        <v>302.2172813025287</v>
      </c>
      <c r="I155" s="98">
        <v>292.85715771408724</v>
      </c>
      <c r="J155" s="98">
        <v>288.57227866353156</v>
      </c>
      <c r="K155" s="98">
        <v>512.56852752385987</v>
      </c>
      <c r="L155" s="98">
        <v>152.14383291247697</v>
      </c>
      <c r="M155" s="98">
        <v>257.8638651123693</v>
      </c>
      <c r="N155" s="98">
        <v>107.91400981612796</v>
      </c>
      <c r="O155" s="98">
        <v>176.71544161804707</v>
      </c>
      <c r="P155" s="98">
        <v>131.43845303672833</v>
      </c>
      <c r="Q155" s="98">
        <v>158.74953814941978</v>
      </c>
      <c r="R155" s="98">
        <v>126.22727626194701</v>
      </c>
      <c r="S155" s="98">
        <v>172.22244634467418</v>
      </c>
      <c r="T155" s="98">
        <v>389.85333420778187</v>
      </c>
      <c r="U155" s="98">
        <v>343.44832803445991</v>
      </c>
      <c r="V155" s="98">
        <v>212.97717059976583</v>
      </c>
      <c r="W155" s="98">
        <v>215.3082810988526</v>
      </c>
      <c r="X155" s="98">
        <v>549.99767782482922</v>
      </c>
      <c r="Y155" s="98">
        <v>444.64795171533672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635.90178235744884</v>
      </c>
      <c r="E156" s="98">
        <v>620.98621132450069</v>
      </c>
      <c r="F156" s="98">
        <v>748.42161304285605</v>
      </c>
      <c r="G156" s="98">
        <v>770.32360496622539</v>
      </c>
      <c r="H156" s="98">
        <v>793.07925304037474</v>
      </c>
      <c r="I156" s="98">
        <v>780.04724803654494</v>
      </c>
      <c r="J156" s="98">
        <v>769.53017656286841</v>
      </c>
      <c r="K156" s="98">
        <v>348.83825573435456</v>
      </c>
      <c r="L156" s="98">
        <v>759.89534287565436</v>
      </c>
      <c r="M156" s="98">
        <v>701.58353604012154</v>
      </c>
      <c r="N156" s="98">
        <v>679.02392128638814</v>
      </c>
      <c r="O156" s="98">
        <v>710.09200138226538</v>
      </c>
      <c r="P156" s="98">
        <v>727.08527688888489</v>
      </c>
      <c r="Q156" s="98">
        <v>747.55740789987931</v>
      </c>
      <c r="R156" s="98">
        <v>744.66288820279419</v>
      </c>
      <c r="S156" s="98">
        <v>758.33127056899673</v>
      </c>
      <c r="T156" s="98">
        <v>779.61380071281303</v>
      </c>
      <c r="U156" s="98">
        <v>820.58020941117661</v>
      </c>
      <c r="V156" s="98">
        <v>855.07304562212687</v>
      </c>
      <c r="W156" s="98">
        <v>715.70761661579354</v>
      </c>
      <c r="X156" s="98">
        <v>612.58802435282405</v>
      </c>
      <c r="Y156" s="98">
        <v>588.60237811298998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1022.2446740902293</v>
      </c>
      <c r="D157" s="122">
        <v>991.35135346000118</v>
      </c>
      <c r="E157" s="122">
        <v>950.36059584055226</v>
      </c>
      <c r="F157" s="122">
        <v>1083.5045944251301</v>
      </c>
      <c r="G157" s="122">
        <v>1065.6297546011476</v>
      </c>
      <c r="H157" s="122">
        <v>949.52397466726575</v>
      </c>
      <c r="I157" s="122">
        <v>897.3819214122509</v>
      </c>
      <c r="J157" s="122">
        <v>1008.2856492396913</v>
      </c>
      <c r="K157" s="122">
        <v>1006.91905669127</v>
      </c>
      <c r="L157" s="122">
        <v>1009.3021643552097</v>
      </c>
      <c r="M157" s="122">
        <v>963.52122185080486</v>
      </c>
      <c r="N157" s="122">
        <v>921.34981476367795</v>
      </c>
      <c r="O157" s="122">
        <v>1002.3477686191973</v>
      </c>
      <c r="P157" s="122">
        <v>914.66221445977203</v>
      </c>
      <c r="Q157" s="122">
        <v>999.02497718483482</v>
      </c>
      <c r="R157" s="122">
        <v>1021.2397429784481</v>
      </c>
      <c r="S157" s="122">
        <v>885.12487346697753</v>
      </c>
      <c r="T157" s="122">
        <v>830.61189413583111</v>
      </c>
      <c r="U157" s="122">
        <v>771.54987568960325</v>
      </c>
      <c r="V157" s="122">
        <v>712.11383266267421</v>
      </c>
      <c r="W157" s="122">
        <v>671.05673837735253</v>
      </c>
      <c r="X157" s="122">
        <v>601.82579075021943</v>
      </c>
      <c r="Y157" s="122">
        <v>586.65617057366921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1114.4623783461057</v>
      </c>
      <c r="D158" s="98">
        <v>1074.5121263198307</v>
      </c>
      <c r="E158" s="98">
        <v>982.79571822623859</v>
      </c>
      <c r="F158" s="98">
        <v>1153.2966070798373</v>
      </c>
      <c r="G158" s="98">
        <v>1116.4272864600098</v>
      </c>
      <c r="H158" s="98">
        <v>972.70577110183456</v>
      </c>
      <c r="I158" s="98">
        <v>907.64438096785443</v>
      </c>
      <c r="J158" s="98">
        <v>1042.2578982872781</v>
      </c>
      <c r="K158" s="98">
        <v>1119.1281886360446</v>
      </c>
      <c r="L158" s="98">
        <v>1054.9374701194524</v>
      </c>
      <c r="M158" s="98">
        <v>985.42830948607389</v>
      </c>
      <c r="N158" s="98">
        <v>988.64223252296085</v>
      </c>
      <c r="O158" s="98">
        <v>1078.7076106428226</v>
      </c>
      <c r="P158" s="98">
        <v>1009.6003930760209</v>
      </c>
      <c r="Q158" s="98">
        <v>1063.4115802927959</v>
      </c>
      <c r="R158" s="98">
        <v>1009.0864436195914</v>
      </c>
      <c r="S158" s="98">
        <v>938.43679866830848</v>
      </c>
      <c r="T158" s="98">
        <v>903.03669441510078</v>
      </c>
      <c r="U158" s="98">
        <v>822.82428097527259</v>
      </c>
      <c r="V158" s="98">
        <v>807.9005190121535</v>
      </c>
      <c r="W158" s="98">
        <v>789.31391730373775</v>
      </c>
      <c r="X158" s="98">
        <v>639.70237877648731</v>
      </c>
      <c r="Y158" s="98">
        <v>679.00456323153571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640.37840822849716</v>
      </c>
      <c r="D159" s="33">
        <v>855.27008878028039</v>
      </c>
      <c r="E159" s="33">
        <v>888.96850036330329</v>
      </c>
      <c r="F159" s="33">
        <v>875.35584859444407</v>
      </c>
      <c r="G159" s="33">
        <v>861.9933823763098</v>
      </c>
      <c r="H159" s="33">
        <v>821.22472198629009</v>
      </c>
      <c r="I159" s="33">
        <v>741.40142141344472</v>
      </c>
      <c r="J159" s="33">
        <v>703.10161196220531</v>
      </c>
      <c r="K159" s="33">
        <v>649.1713300282247</v>
      </c>
      <c r="L159" s="33">
        <v>936.34621948501069</v>
      </c>
      <c r="M159" s="33">
        <v>914.74302536576215</v>
      </c>
      <c r="N159" s="33">
        <v>553.89145716644805</v>
      </c>
      <c r="O159" s="33">
        <v>808.8720762411084</v>
      </c>
      <c r="P159" s="33">
        <v>750.36505561092667</v>
      </c>
      <c r="Q159" s="33">
        <v>831.55701843064662</v>
      </c>
      <c r="R159" s="33">
        <v>1065.3633037090142</v>
      </c>
      <c r="S159" s="33">
        <v>436.03807092881408</v>
      </c>
      <c r="T159" s="33">
        <v>607.58259912290748</v>
      </c>
      <c r="U159" s="33">
        <v>624.22153486022228</v>
      </c>
      <c r="V159" s="33">
        <v>546.13666474831541</v>
      </c>
      <c r="W159" s="33">
        <v>464.8379475640271</v>
      </c>
      <c r="X159" s="33">
        <v>542.79963930087695</v>
      </c>
      <c r="Y159" s="33">
        <v>476.96815549421609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4043.9070395497492</v>
      </c>
      <c r="D161" s="117">
        <f t="shared" si="54"/>
        <v>3027.4580591622648</v>
      </c>
      <c r="E161" s="117">
        <f t="shared" si="54"/>
        <v>3078.6797209115866</v>
      </c>
      <c r="F161" s="117">
        <f t="shared" si="54"/>
        <v>3665.3043283249472</v>
      </c>
      <c r="G161" s="117">
        <f t="shared" si="54"/>
        <v>3404.5705602954195</v>
      </c>
      <c r="H161" s="117">
        <f t="shared" si="54"/>
        <v>3462.8107697025916</v>
      </c>
      <c r="I161" s="117">
        <f t="shared" si="54"/>
        <v>3484.3349813844297</v>
      </c>
      <c r="J161" s="117">
        <f t="shared" si="54"/>
        <v>3583.846800841101</v>
      </c>
      <c r="K161" s="117">
        <f t="shared" si="54"/>
        <v>2886.6310693565847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3416.5128867150656</v>
      </c>
      <c r="P161" s="117">
        <f t="shared" si="54"/>
        <v>0</v>
      </c>
      <c r="Q161" s="117">
        <f t="shared" si="54"/>
        <v>3204.8236660570064</v>
      </c>
      <c r="R161" s="117">
        <f t="shared" ref="R161:V161" si="55">R162+R164+R166+R175</f>
        <v>2884.0681874894744</v>
      </c>
      <c r="S161" s="117">
        <f t="shared" si="55"/>
        <v>3723.0801566605123</v>
      </c>
      <c r="T161" s="117">
        <f t="shared" si="55"/>
        <v>3592.6793828410973</v>
      </c>
      <c r="U161" s="117">
        <f t="shared" si="55"/>
        <v>3459.469671516511</v>
      </c>
      <c r="V161" s="117">
        <f t="shared" si="55"/>
        <v>3537.8686953045199</v>
      </c>
      <c r="W161" s="117">
        <f t="shared" ref="W161:Y161" si="56">W162+W164+W166+W175</f>
        <v>4366.3543416862203</v>
      </c>
      <c r="X161" s="117">
        <f t="shared" si="56"/>
        <v>3710.7854526749825</v>
      </c>
      <c r="Y161" s="117">
        <f t="shared" si="56"/>
        <v>3262.2193854128018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334.92816277605345</v>
      </c>
      <c r="D162" s="122">
        <f t="shared" si="57"/>
        <v>462.41187842776918</v>
      </c>
      <c r="E162" s="122">
        <f t="shared" si="57"/>
        <v>612.86946020907999</v>
      </c>
      <c r="F162" s="122">
        <f t="shared" si="57"/>
        <v>672.3488361927009</v>
      </c>
      <c r="G162" s="122">
        <f t="shared" si="57"/>
        <v>591.81167667035709</v>
      </c>
      <c r="H162" s="122">
        <f t="shared" si="57"/>
        <v>682.80223469722057</v>
      </c>
      <c r="I162" s="122">
        <f t="shared" si="57"/>
        <v>664.92452576583787</v>
      </c>
      <c r="J162" s="122">
        <f t="shared" si="57"/>
        <v>686.70015422715039</v>
      </c>
      <c r="K162" s="122">
        <f t="shared" si="57"/>
        <v>510.07324758688691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781.17198475907537</v>
      </c>
      <c r="P162" s="122">
        <f t="shared" si="57"/>
        <v>0</v>
      </c>
      <c r="Q162" s="122">
        <f t="shared" si="57"/>
        <v>741.52934807443887</v>
      </c>
      <c r="R162" s="122">
        <f t="shared" si="57"/>
        <v>571.08576121316082</v>
      </c>
      <c r="S162" s="122">
        <f t="shared" si="57"/>
        <v>1238.44806027513</v>
      </c>
      <c r="T162" s="122">
        <f t="shared" si="57"/>
        <v>1053.8173652017192</v>
      </c>
      <c r="U162" s="122">
        <f t="shared" si="57"/>
        <v>840.80112053705341</v>
      </c>
      <c r="V162" s="122">
        <f t="shared" si="57"/>
        <v>979.44868216624297</v>
      </c>
      <c r="W162" s="122">
        <f t="shared" si="57"/>
        <v>1085.4859027058687</v>
      </c>
      <c r="X162" s="122">
        <f t="shared" si="57"/>
        <v>1251.6594345158742</v>
      </c>
      <c r="Y162" s="122">
        <f t="shared" si="57"/>
        <v>1242.2270397051648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334.92816277605345</v>
      </c>
      <c r="D163" s="33">
        <v>462.41187842776918</v>
      </c>
      <c r="E163" s="33">
        <v>612.86946020907999</v>
      </c>
      <c r="F163" s="33">
        <v>672.3488361927009</v>
      </c>
      <c r="G163" s="33">
        <v>591.81167667035709</v>
      </c>
      <c r="H163" s="33">
        <v>682.80223469722057</v>
      </c>
      <c r="I163" s="33">
        <v>664.92452576583787</v>
      </c>
      <c r="J163" s="33">
        <v>686.70015422715039</v>
      </c>
      <c r="K163" s="33">
        <v>510.07324758688691</v>
      </c>
      <c r="L163" s="33">
        <v>0</v>
      </c>
      <c r="M163" s="33">
        <v>0</v>
      </c>
      <c r="N163" s="33">
        <v>0</v>
      </c>
      <c r="O163" s="33">
        <v>781.17198475907537</v>
      </c>
      <c r="P163" s="33">
        <v>0</v>
      </c>
      <c r="Q163" s="33">
        <v>741.52934807443887</v>
      </c>
      <c r="R163" s="33">
        <v>571.08576121316082</v>
      </c>
      <c r="S163" s="33">
        <v>1238.44806027513</v>
      </c>
      <c r="T163" s="33">
        <v>1053.8173652017192</v>
      </c>
      <c r="U163" s="33">
        <v>840.80112053705341</v>
      </c>
      <c r="V163" s="33">
        <v>979.44868216624297</v>
      </c>
      <c r="W163" s="33">
        <v>1085.4859027058687</v>
      </c>
      <c r="X163" s="33">
        <v>1251.6594345158742</v>
      </c>
      <c r="Y163" s="33">
        <v>1242.2270397051648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1508.0071720905946</v>
      </c>
      <c r="D164" s="122">
        <f t="shared" si="58"/>
        <v>243.26469126231308</v>
      </c>
      <c r="E164" s="122">
        <f t="shared" si="58"/>
        <v>152.64996551326882</v>
      </c>
      <c r="F164" s="122">
        <f t="shared" si="58"/>
        <v>246.82293552831825</v>
      </c>
      <c r="G164" s="122">
        <f t="shared" si="58"/>
        <v>73.158446142951334</v>
      </c>
      <c r="H164" s="122">
        <f t="shared" si="58"/>
        <v>111.38354897850566</v>
      </c>
      <c r="I164" s="122">
        <f t="shared" si="58"/>
        <v>293.86428993029841</v>
      </c>
      <c r="J164" s="122">
        <f t="shared" si="58"/>
        <v>290.73468924578867</v>
      </c>
      <c r="K164" s="122">
        <f t="shared" si="58"/>
        <v>426.72223612426023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317.94350810057432</v>
      </c>
      <c r="P164" s="122">
        <f t="shared" si="58"/>
        <v>0</v>
      </c>
      <c r="Q164" s="122">
        <f t="shared" si="58"/>
        <v>238.75670570662686</v>
      </c>
      <c r="R164" s="122">
        <f t="shared" si="58"/>
        <v>190.39555835398878</v>
      </c>
      <c r="S164" s="122">
        <f t="shared" si="58"/>
        <v>449.71113694426572</v>
      </c>
      <c r="T164" s="122">
        <f t="shared" si="58"/>
        <v>283.22103787374544</v>
      </c>
      <c r="U164" s="122">
        <f t="shared" si="58"/>
        <v>337.80751886832502</v>
      </c>
      <c r="V164" s="122">
        <f t="shared" si="58"/>
        <v>440.59314348429854</v>
      </c>
      <c r="W164" s="122">
        <f t="shared" si="58"/>
        <v>1352.5685321037072</v>
      </c>
      <c r="X164" s="122">
        <f t="shared" si="58"/>
        <v>523.61444132269992</v>
      </c>
      <c r="Y164" s="122">
        <f t="shared" si="58"/>
        <v>198.88794038059615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1508.0071720905946</v>
      </c>
      <c r="D165" s="98">
        <f>IF(RES_hhdet_in_fec!D165=0,0,RES_hhdet_in_fec!D165*1000*11630/RES_hhdet_in_new!D163)</f>
        <v>243.26469126231308</v>
      </c>
      <c r="E165" s="98">
        <f>IF(RES_hhdet_in_fec!E165=0,0,RES_hhdet_in_fec!E165*1000*11630/RES_hhdet_in_new!E163)</f>
        <v>152.64996551326882</v>
      </c>
      <c r="F165" s="98">
        <f>IF(RES_hhdet_in_fec!F165=0,0,RES_hhdet_in_fec!F165*1000*11630/RES_hhdet_in_new!F163)</f>
        <v>246.82293552831825</v>
      </c>
      <c r="G165" s="98">
        <f>IF(RES_hhdet_in_fec!G165=0,0,RES_hhdet_in_fec!G165*1000*11630/RES_hhdet_in_new!G163)</f>
        <v>73.158446142951334</v>
      </c>
      <c r="H165" s="98">
        <f>IF(RES_hhdet_in_fec!H165=0,0,RES_hhdet_in_fec!H165*1000*11630/RES_hhdet_in_new!H163)</f>
        <v>111.38354897850566</v>
      </c>
      <c r="I165" s="98">
        <f>IF(RES_hhdet_in_fec!I165=0,0,RES_hhdet_in_fec!I165*1000*11630/RES_hhdet_in_new!I163)</f>
        <v>293.86428993029841</v>
      </c>
      <c r="J165" s="98">
        <f>IF(RES_hhdet_in_fec!J165=0,0,RES_hhdet_in_fec!J165*1000*11630/RES_hhdet_in_new!J163)</f>
        <v>290.73468924578867</v>
      </c>
      <c r="K165" s="98">
        <f>IF(RES_hhdet_in_fec!K165=0,0,RES_hhdet_in_fec!K165*1000*11630/RES_hhdet_in_new!K163)</f>
        <v>426.72223612426023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317.94350810057432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238.75670570662686</v>
      </c>
      <c r="R165" s="98">
        <f>IF(RES_hhdet_in_fec!R165=0,0,RES_hhdet_in_fec!R165*1000*11630/RES_hhdet_in_new!R163)</f>
        <v>190.39555835398878</v>
      </c>
      <c r="S165" s="98">
        <f>IF(RES_hhdet_in_fec!S165=0,0,RES_hhdet_in_fec!S165*1000*11630/RES_hhdet_in_new!S163)</f>
        <v>449.71113694426572</v>
      </c>
      <c r="T165" s="98">
        <f>IF(RES_hhdet_in_fec!T165=0,0,RES_hhdet_in_fec!T165*1000*11630/RES_hhdet_in_new!T163)</f>
        <v>283.22103787374544</v>
      </c>
      <c r="U165" s="98">
        <f>IF(RES_hhdet_in_fec!U165=0,0,RES_hhdet_in_fec!U165*1000*11630/RES_hhdet_in_new!U163)</f>
        <v>337.80751886832502</v>
      </c>
      <c r="V165" s="98">
        <f>IF(RES_hhdet_in_fec!V165=0,0,RES_hhdet_in_fec!V165*1000*11630/RES_hhdet_in_new!V163)</f>
        <v>440.59314348429854</v>
      </c>
      <c r="W165" s="98">
        <f>IF(RES_hhdet_in_fec!W165=0,0,RES_hhdet_in_fec!W165*1000*11630/RES_hhdet_in_new!W163)</f>
        <v>1352.5685321037072</v>
      </c>
      <c r="X165" s="98">
        <f>IF(RES_hhdet_in_fec!X165=0,0,RES_hhdet_in_fec!X165*1000*11630/RES_hhdet_in_new!X163)</f>
        <v>523.61444132269992</v>
      </c>
      <c r="Y165" s="98">
        <f>IF(RES_hhdet_in_fec!Y165=0,0,RES_hhdet_in_fec!Y165*1000*11630/RES_hhdet_in_new!Y163)</f>
        <v>198.88794038059615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1178.3963879609134</v>
      </c>
      <c r="D166" s="122">
        <v>1330.1878260679512</v>
      </c>
      <c r="E166" s="122">
        <v>1362.8588515475651</v>
      </c>
      <c r="F166" s="122">
        <v>1662.6219408321117</v>
      </c>
      <c r="G166" s="122">
        <v>1674.1287908115291</v>
      </c>
      <c r="H166" s="122">
        <v>1719.0208999753318</v>
      </c>
      <c r="I166" s="122">
        <v>1628.2222369075416</v>
      </c>
      <c r="J166" s="122">
        <v>1597.913873186749</v>
      </c>
      <c r="K166" s="122">
        <v>942.60188715411186</v>
      </c>
      <c r="L166" s="122">
        <v>0</v>
      </c>
      <c r="M166" s="122">
        <v>0</v>
      </c>
      <c r="N166" s="122">
        <v>0</v>
      </c>
      <c r="O166" s="122">
        <v>1313.3251437917907</v>
      </c>
      <c r="P166" s="122">
        <v>0</v>
      </c>
      <c r="Q166" s="122">
        <v>1225.4935874009657</v>
      </c>
      <c r="R166" s="122">
        <v>1101.3478026487107</v>
      </c>
      <c r="S166" s="122">
        <v>1149.8384972044921</v>
      </c>
      <c r="T166" s="122">
        <v>1425.0204352727753</v>
      </c>
      <c r="U166" s="122">
        <v>1509.283506649474</v>
      </c>
      <c r="V166" s="122">
        <v>1405.7518366347099</v>
      </c>
      <c r="W166" s="122">
        <v>1257.2399678570978</v>
      </c>
      <c r="X166" s="122">
        <v>1333.6699467770152</v>
      </c>
      <c r="Y166" s="122">
        <v>1234.4679841957707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1178.3963879609134</v>
      </c>
      <c r="D171" s="101">
        <v>1437.0135647546872</v>
      </c>
      <c r="E171" s="101">
        <v>1397.476725265507</v>
      </c>
      <c r="F171" s="101">
        <v>1677.3715498531392</v>
      </c>
      <c r="G171" s="101">
        <v>1720.0929217519783</v>
      </c>
      <c r="H171" s="101">
        <v>1763.4166832933927</v>
      </c>
      <c r="I171" s="101">
        <v>1724.4190265567702</v>
      </c>
      <c r="J171" s="101">
        <v>1694.3783684540317</v>
      </c>
      <c r="K171" s="101">
        <v>1145.5896468938552</v>
      </c>
      <c r="L171" s="101">
        <v>0</v>
      </c>
      <c r="M171" s="101">
        <v>0</v>
      </c>
      <c r="N171" s="101">
        <v>0</v>
      </c>
      <c r="O171" s="101">
        <v>1400.8159542105552</v>
      </c>
      <c r="P171" s="101">
        <v>0</v>
      </c>
      <c r="Q171" s="101">
        <v>1377.3474326594094</v>
      </c>
      <c r="R171" s="101">
        <v>1313.2081491780666</v>
      </c>
      <c r="S171" s="101">
        <v>1350.760579243112</v>
      </c>
      <c r="T171" s="101">
        <v>1575.9757828492293</v>
      </c>
      <c r="U171" s="101">
        <v>1575.1909477442571</v>
      </c>
      <c r="V171" s="101">
        <v>1479.1186650466286</v>
      </c>
      <c r="W171" s="101">
        <v>1262.6750664541833</v>
      </c>
      <c r="X171" s="101">
        <v>1429.7954200216802</v>
      </c>
      <c r="Y171" s="101">
        <v>1278.4407587182441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887.6240515086165</v>
      </c>
      <c r="E172" s="104">
        <v>864.36147000920289</v>
      </c>
      <c r="F172" s="104">
        <v>1038.5291091298875</v>
      </c>
      <c r="G172" s="104">
        <v>1066.871907040595</v>
      </c>
      <c r="H172" s="104">
        <v>1095.2965343429032</v>
      </c>
      <c r="I172" s="104">
        <v>1072.9044057506323</v>
      </c>
      <c r="J172" s="104">
        <v>1058.1024552263996</v>
      </c>
      <c r="K172" s="104">
        <v>861.40678325821455</v>
      </c>
      <c r="L172" s="104">
        <v>0</v>
      </c>
      <c r="M172" s="104">
        <v>0</v>
      </c>
      <c r="N172" s="104">
        <v>0</v>
      </c>
      <c r="O172" s="104">
        <v>886.80744300031222</v>
      </c>
      <c r="P172" s="104">
        <v>0</v>
      </c>
      <c r="Q172" s="104">
        <v>906.30694604929909</v>
      </c>
      <c r="R172" s="104">
        <v>870.89016446474113</v>
      </c>
      <c r="S172" s="104">
        <v>930.55371691367088</v>
      </c>
      <c r="T172" s="104">
        <v>1169.4671349205948</v>
      </c>
      <c r="U172" s="104">
        <v>1164.0285374456369</v>
      </c>
      <c r="V172" s="104">
        <v>1068.0502162218929</v>
      </c>
      <c r="W172" s="104">
        <v>931.01589771464614</v>
      </c>
      <c r="X172" s="104">
        <v>1162.585702177653</v>
      </c>
      <c r="Y172" s="104">
        <v>1033.2503298283266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251.72226915116758</v>
      </c>
      <c r="E173" s="98">
        <v>243.37525868470232</v>
      </c>
      <c r="F173" s="98">
        <v>290.10749608703145</v>
      </c>
      <c r="G173" s="98">
        <v>296.54830207436981</v>
      </c>
      <c r="H173" s="98">
        <v>302.21728130252865</v>
      </c>
      <c r="I173" s="98">
        <v>292.85715771408735</v>
      </c>
      <c r="J173" s="98">
        <v>288.57227866353151</v>
      </c>
      <c r="K173" s="98">
        <v>512.56852752385998</v>
      </c>
      <c r="L173" s="98">
        <v>0</v>
      </c>
      <c r="M173" s="98">
        <v>0</v>
      </c>
      <c r="N173" s="98">
        <v>0</v>
      </c>
      <c r="O173" s="98">
        <v>176.71544161804707</v>
      </c>
      <c r="P173" s="98">
        <v>0</v>
      </c>
      <c r="Q173" s="98">
        <v>158.74953814941978</v>
      </c>
      <c r="R173" s="98">
        <v>126.22727626194701</v>
      </c>
      <c r="S173" s="98">
        <v>172.22244634467424</v>
      </c>
      <c r="T173" s="98">
        <v>389.85333420778181</v>
      </c>
      <c r="U173" s="98">
        <v>343.44832803446002</v>
      </c>
      <c r="V173" s="98">
        <v>212.97717059976583</v>
      </c>
      <c r="W173" s="98">
        <v>215.30828109885263</v>
      </c>
      <c r="X173" s="98">
        <v>549.99767782482911</v>
      </c>
      <c r="Y173" s="98">
        <v>444.64795171533672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635.90178235744895</v>
      </c>
      <c r="E174" s="33">
        <v>620.98621132450057</v>
      </c>
      <c r="F174" s="33">
        <v>748.42161304285617</v>
      </c>
      <c r="G174" s="33">
        <v>770.32360496622528</v>
      </c>
      <c r="H174" s="33">
        <v>793.07925304037462</v>
      </c>
      <c r="I174" s="33">
        <v>780.04724803654528</v>
      </c>
      <c r="J174" s="33">
        <v>769.53017656286795</v>
      </c>
      <c r="K174" s="33">
        <v>348.83825573435462</v>
      </c>
      <c r="L174" s="33">
        <v>0</v>
      </c>
      <c r="M174" s="33">
        <v>0</v>
      </c>
      <c r="N174" s="33">
        <v>0</v>
      </c>
      <c r="O174" s="33">
        <v>710.09200138226527</v>
      </c>
      <c r="P174" s="33">
        <v>0</v>
      </c>
      <c r="Q174" s="33">
        <v>747.55740789987919</v>
      </c>
      <c r="R174" s="33">
        <v>744.66288820279397</v>
      </c>
      <c r="S174" s="33">
        <v>758.33127056899673</v>
      </c>
      <c r="T174" s="33">
        <v>779.61380071281303</v>
      </c>
      <c r="U174" s="33">
        <v>820.58020941117672</v>
      </c>
      <c r="V174" s="33">
        <v>855.07304562212687</v>
      </c>
      <c r="W174" s="33">
        <v>715.70761661579354</v>
      </c>
      <c r="X174" s="33">
        <v>612.58802435282394</v>
      </c>
      <c r="Y174" s="33">
        <v>588.60237811298987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1022.5753167221872</v>
      </c>
      <c r="D175" s="122">
        <v>991.59366340423128</v>
      </c>
      <c r="E175" s="122">
        <v>950.30144364167234</v>
      </c>
      <c r="F175" s="122">
        <v>1083.5106157718164</v>
      </c>
      <c r="G175" s="122">
        <v>1065.4716466705815</v>
      </c>
      <c r="H175" s="122">
        <v>949.6040860515335</v>
      </c>
      <c r="I175" s="122">
        <v>897.323928780752</v>
      </c>
      <c r="J175" s="122">
        <v>1008.4980841814132</v>
      </c>
      <c r="K175" s="122">
        <v>1007.2336984913255</v>
      </c>
      <c r="L175" s="122">
        <v>0</v>
      </c>
      <c r="M175" s="122">
        <v>0</v>
      </c>
      <c r="N175" s="122">
        <v>0</v>
      </c>
      <c r="O175" s="122">
        <v>1004.0722500636252</v>
      </c>
      <c r="P175" s="122">
        <v>0</v>
      </c>
      <c r="Q175" s="122">
        <v>999.04402487497509</v>
      </c>
      <c r="R175" s="122">
        <v>1021.239065273614</v>
      </c>
      <c r="S175" s="122">
        <v>885.08246223662434</v>
      </c>
      <c r="T175" s="122">
        <v>830.62054449285733</v>
      </c>
      <c r="U175" s="122">
        <v>771.57752546165852</v>
      </c>
      <c r="V175" s="122">
        <v>712.0750330192684</v>
      </c>
      <c r="W175" s="122">
        <v>671.05993901954685</v>
      </c>
      <c r="X175" s="122">
        <v>601.84163005939354</v>
      </c>
      <c r="Y175" s="122">
        <v>586.63642113127025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1114.4623783461054</v>
      </c>
      <c r="D176" s="98">
        <v>1074.5121263198305</v>
      </c>
      <c r="E176" s="98">
        <v>982.79571822623859</v>
      </c>
      <c r="F176" s="98">
        <v>1153.2966070798373</v>
      </c>
      <c r="G176" s="98">
        <v>1116.4272864600098</v>
      </c>
      <c r="H176" s="98">
        <v>972.70577110183444</v>
      </c>
      <c r="I176" s="98">
        <v>907.64438096785454</v>
      </c>
      <c r="J176" s="98">
        <v>1042.2578982872781</v>
      </c>
      <c r="K176" s="98">
        <v>1119.1281886360448</v>
      </c>
      <c r="L176" s="98">
        <v>0</v>
      </c>
      <c r="M176" s="98">
        <v>0</v>
      </c>
      <c r="N176" s="98">
        <v>0</v>
      </c>
      <c r="O176" s="98">
        <v>1078.7076106428231</v>
      </c>
      <c r="P176" s="98">
        <v>0</v>
      </c>
      <c r="Q176" s="98">
        <v>1063.4115802927954</v>
      </c>
      <c r="R176" s="98">
        <v>1009.0864436195915</v>
      </c>
      <c r="S176" s="98">
        <v>938.43679866830848</v>
      </c>
      <c r="T176" s="98">
        <v>903.03669441510067</v>
      </c>
      <c r="U176" s="98">
        <v>822.8242809752727</v>
      </c>
      <c r="V176" s="98">
        <v>807.90051901215338</v>
      </c>
      <c r="W176" s="98">
        <v>789.31391730373798</v>
      </c>
      <c r="X176" s="98">
        <v>639.70237877648731</v>
      </c>
      <c r="Y176" s="98">
        <v>679.0045632315356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640.37840822849739</v>
      </c>
      <c r="D177" s="33">
        <v>855.27008878028039</v>
      </c>
      <c r="E177" s="33">
        <v>888.96850036330363</v>
      </c>
      <c r="F177" s="33">
        <v>875.35584859444418</v>
      </c>
      <c r="G177" s="33">
        <v>861.9933823763098</v>
      </c>
      <c r="H177" s="33">
        <v>821.22472198628998</v>
      </c>
      <c r="I177" s="33">
        <v>741.40142141344461</v>
      </c>
      <c r="J177" s="33">
        <v>703.10161196220554</v>
      </c>
      <c r="K177" s="33">
        <v>649.1713300282247</v>
      </c>
      <c r="L177" s="33">
        <v>0</v>
      </c>
      <c r="M177" s="33">
        <v>0</v>
      </c>
      <c r="N177" s="33">
        <v>0</v>
      </c>
      <c r="O177" s="33">
        <v>808.87207624110829</v>
      </c>
      <c r="P177" s="33">
        <v>0</v>
      </c>
      <c r="Q177" s="33">
        <v>831.55701843064662</v>
      </c>
      <c r="R177" s="33">
        <v>1065.3633037090142</v>
      </c>
      <c r="S177" s="33">
        <v>436.03807092881408</v>
      </c>
      <c r="T177" s="33">
        <v>607.58259912290748</v>
      </c>
      <c r="U177" s="33">
        <v>624.22153486022239</v>
      </c>
      <c r="V177" s="33">
        <v>546.13666474831541</v>
      </c>
      <c r="W177" s="33">
        <v>464.83794756402705</v>
      </c>
      <c r="X177" s="33">
        <v>542.79963930087706</v>
      </c>
      <c r="Y177" s="33">
        <v>476.96815549421626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2251.9766445095975</v>
      </c>
      <c r="D24" s="117">
        <f t="shared" si="7"/>
        <v>1868.6320142598429</v>
      </c>
      <c r="E24" s="117">
        <f t="shared" si="7"/>
        <v>1864.6366626015185</v>
      </c>
      <c r="F24" s="117">
        <f t="shared" si="7"/>
        <v>0</v>
      </c>
      <c r="G24" s="117">
        <f t="shared" si="7"/>
        <v>1974.9679302396057</v>
      </c>
      <c r="H24" s="117">
        <f t="shared" si="7"/>
        <v>2014.8938672451741</v>
      </c>
      <c r="I24" s="117">
        <f t="shared" si="7"/>
        <v>2072.497540861963</v>
      </c>
      <c r="J24" s="117">
        <f t="shared" si="7"/>
        <v>2105.9925373190663</v>
      </c>
      <c r="K24" s="117">
        <f t="shared" si="7"/>
        <v>1958.5859185700961</v>
      </c>
      <c r="L24" s="117">
        <f t="shared" si="7"/>
        <v>2370.4971229840367</v>
      </c>
      <c r="M24" s="117">
        <f t="shared" si="7"/>
        <v>2109.7955690437666</v>
      </c>
      <c r="N24" s="117">
        <f t="shared" si="7"/>
        <v>2299.0182260568795</v>
      </c>
      <c r="O24" s="117">
        <f t="shared" si="7"/>
        <v>2305.4583128906015</v>
      </c>
      <c r="P24" s="117">
        <f t="shared" si="7"/>
        <v>2047.7262314925028</v>
      </c>
      <c r="Q24" s="117">
        <f t="shared" si="7"/>
        <v>2454.0944462388647</v>
      </c>
      <c r="R24" s="117">
        <f t="shared" ref="R24:V24" si="8">R25+R28+R30+R39</f>
        <v>0</v>
      </c>
      <c r="S24" s="117">
        <f t="shared" si="8"/>
        <v>2428.3350663702804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3203.1279275770239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238.2508972575456</v>
      </c>
      <c r="D25" s="122">
        <f t="shared" si="10"/>
        <v>338.1858135329382</v>
      </c>
      <c r="E25" s="122">
        <f t="shared" si="10"/>
        <v>428.7508045702865</v>
      </c>
      <c r="F25" s="122">
        <f t="shared" si="10"/>
        <v>0</v>
      </c>
      <c r="G25" s="122">
        <f t="shared" si="10"/>
        <v>393.87803301207362</v>
      </c>
      <c r="H25" s="122">
        <f t="shared" si="10"/>
        <v>432.95383984299275</v>
      </c>
      <c r="I25" s="122">
        <f t="shared" si="10"/>
        <v>403.00692624012737</v>
      </c>
      <c r="J25" s="122">
        <f t="shared" si="10"/>
        <v>377.00764327515787</v>
      </c>
      <c r="K25" s="122">
        <f t="shared" si="10"/>
        <v>414.25362203491056</v>
      </c>
      <c r="L25" s="122">
        <f t="shared" si="10"/>
        <v>423.41171457936758</v>
      </c>
      <c r="M25" s="122">
        <f t="shared" si="10"/>
        <v>411.63220536725078</v>
      </c>
      <c r="N25" s="122">
        <f t="shared" si="10"/>
        <v>538.58229899851335</v>
      </c>
      <c r="O25" s="122">
        <f t="shared" si="10"/>
        <v>580.53161784253712</v>
      </c>
      <c r="P25" s="122">
        <f t="shared" si="10"/>
        <v>536.05752091142426</v>
      </c>
      <c r="Q25" s="122">
        <f t="shared" si="10"/>
        <v>741.07294071315835</v>
      </c>
      <c r="R25" s="122">
        <f t="shared" ref="R25:V25" si="11">SUM(R26:R27)</f>
        <v>0</v>
      </c>
      <c r="S25" s="122">
        <f t="shared" si="11"/>
        <v>1000.0986877871446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1239.2852430649914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233.58210335353451</v>
      </c>
      <c r="D26" s="98">
        <v>330.72668440223481</v>
      </c>
      <c r="E26" s="98">
        <v>420.75958292413327</v>
      </c>
      <c r="F26" s="98">
        <v>0</v>
      </c>
      <c r="G26" s="98">
        <v>384.75672269785088</v>
      </c>
      <c r="H26" s="98">
        <v>423.60738991174549</v>
      </c>
      <c r="I26" s="98">
        <v>394.55392598817031</v>
      </c>
      <c r="J26" s="98">
        <v>368.82047546664768</v>
      </c>
      <c r="K26" s="98">
        <v>405.35369428402652</v>
      </c>
      <c r="L26" s="98">
        <v>413.7726224731266</v>
      </c>
      <c r="M26" s="98">
        <v>402.53375253936821</v>
      </c>
      <c r="N26" s="98">
        <v>529.73039919424809</v>
      </c>
      <c r="O26" s="98">
        <v>568.93681593805843</v>
      </c>
      <c r="P26" s="98">
        <v>525.57909270067171</v>
      </c>
      <c r="Q26" s="98">
        <v>726.35518543246394</v>
      </c>
      <c r="R26" s="98">
        <v>0</v>
      </c>
      <c r="S26" s="98">
        <v>980.44978685172293</v>
      </c>
      <c r="T26" s="98">
        <v>0</v>
      </c>
      <c r="U26" s="98">
        <v>0</v>
      </c>
      <c r="V26" s="98">
        <v>0</v>
      </c>
      <c r="W26" s="98">
        <v>0</v>
      </c>
      <c r="X26" s="98">
        <v>1215.1765282099598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4.6687939040111077</v>
      </c>
      <c r="D27" s="98">
        <v>7.4591291307033618</v>
      </c>
      <c r="E27" s="98">
        <v>7.9912216461532459</v>
      </c>
      <c r="F27" s="98">
        <v>0</v>
      </c>
      <c r="G27" s="98">
        <v>9.1213103142227308</v>
      </c>
      <c r="H27" s="98">
        <v>9.3464499312472782</v>
      </c>
      <c r="I27" s="98">
        <v>8.4530002519570715</v>
      </c>
      <c r="J27" s="98">
        <v>8.1871678085101678</v>
      </c>
      <c r="K27" s="98">
        <v>8.8999277508840482</v>
      </c>
      <c r="L27" s="98">
        <v>9.6390921062409696</v>
      </c>
      <c r="M27" s="98">
        <v>9.0984528278825483</v>
      </c>
      <c r="N27" s="98">
        <v>8.851899804265237</v>
      </c>
      <c r="O27" s="98">
        <v>11.59480190447867</v>
      </c>
      <c r="P27" s="98">
        <v>10.478428210752607</v>
      </c>
      <c r="Q27" s="98">
        <v>14.717755280694364</v>
      </c>
      <c r="R27" s="98">
        <v>0</v>
      </c>
      <c r="S27" s="98">
        <v>19.648900935421683</v>
      </c>
      <c r="T27" s="98">
        <v>0</v>
      </c>
      <c r="U27" s="98">
        <v>0</v>
      </c>
      <c r="V27" s="98">
        <v>0</v>
      </c>
      <c r="W27" s="98">
        <v>0</v>
      </c>
      <c r="X27" s="98">
        <v>24.108714855031607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768.97459474193965</v>
      </c>
      <c r="D28" s="122">
        <f t="shared" si="13"/>
        <v>129.15548800834267</v>
      </c>
      <c r="E28" s="122">
        <f t="shared" si="13"/>
        <v>79.587229327218324</v>
      </c>
      <c r="F28" s="122">
        <f t="shared" si="13"/>
        <v>0</v>
      </c>
      <c r="G28" s="122">
        <f t="shared" si="13"/>
        <v>0</v>
      </c>
      <c r="H28" s="122">
        <f t="shared" si="13"/>
        <v>48.977516492567396</v>
      </c>
      <c r="I28" s="122">
        <f t="shared" si="13"/>
        <v>198.10890734026091</v>
      </c>
      <c r="J28" s="122">
        <f t="shared" si="13"/>
        <v>200.48240429080971</v>
      </c>
      <c r="K28" s="122">
        <f t="shared" si="13"/>
        <v>297.85095560198806</v>
      </c>
      <c r="L28" s="122">
        <f t="shared" si="13"/>
        <v>448.75077591705912</v>
      </c>
      <c r="M28" s="122">
        <f t="shared" si="13"/>
        <v>239.41589634364519</v>
      </c>
      <c r="N28" s="122">
        <f t="shared" si="13"/>
        <v>465.57034276729541</v>
      </c>
      <c r="O28" s="122">
        <f t="shared" si="13"/>
        <v>279.09246766868358</v>
      </c>
      <c r="P28" s="122">
        <f t="shared" si="13"/>
        <v>112.39827530664269</v>
      </c>
      <c r="Q28" s="122">
        <f t="shared" si="13"/>
        <v>228.39830171846415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539.04209596545866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768.97459474193965</v>
      </c>
      <c r="D29" s="98">
        <f>IF(RES_hhdet_in_tes!D29=0,0,RES_hhdet_in_tes!D29*1000*11630/RES_hhdet_in_new!D26)</f>
        <v>129.15548800834267</v>
      </c>
      <c r="E29" s="98">
        <f>IF(RES_hhdet_in_tes!E29=0,0,RES_hhdet_in_tes!E29*1000*11630/RES_hhdet_in_new!E26)</f>
        <v>79.587229327218324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48.977516492567396</v>
      </c>
      <c r="I29" s="98">
        <f>IF(RES_hhdet_in_tes!I29=0,0,RES_hhdet_in_tes!I29*1000*11630/RES_hhdet_in_new!I26)</f>
        <v>198.10890734026091</v>
      </c>
      <c r="J29" s="98">
        <f>IF(RES_hhdet_in_tes!J29=0,0,RES_hhdet_in_tes!J29*1000*11630/RES_hhdet_in_new!J26)</f>
        <v>200.48240429080971</v>
      </c>
      <c r="K29" s="98">
        <f>IF(RES_hhdet_in_tes!K29=0,0,RES_hhdet_in_tes!K29*1000*11630/RES_hhdet_in_new!K26)</f>
        <v>297.85095560198806</v>
      </c>
      <c r="L29" s="98">
        <f>IF(RES_hhdet_in_tes!L29=0,0,RES_hhdet_in_tes!L29*1000*11630/RES_hhdet_in_new!L26)</f>
        <v>448.75077591705912</v>
      </c>
      <c r="M29" s="98">
        <f>IF(RES_hhdet_in_tes!M29=0,0,RES_hhdet_in_tes!M29*1000*11630/RES_hhdet_in_new!M26)</f>
        <v>239.41589634364519</v>
      </c>
      <c r="N29" s="98">
        <f>IF(RES_hhdet_in_tes!N29=0,0,RES_hhdet_in_tes!N29*1000*11630/RES_hhdet_in_new!N26)</f>
        <v>465.57034276729541</v>
      </c>
      <c r="O29" s="98">
        <f>IF(RES_hhdet_in_tes!O29=0,0,RES_hhdet_in_tes!O29*1000*11630/RES_hhdet_in_new!O26)</f>
        <v>279.09246766868358</v>
      </c>
      <c r="P29" s="98">
        <f>IF(RES_hhdet_in_tes!P29=0,0,RES_hhdet_in_tes!P29*1000*11630/RES_hhdet_in_new!P26)</f>
        <v>112.39827530664269</v>
      </c>
      <c r="Q29" s="98">
        <f>IF(RES_hhdet_in_tes!Q29=0,0,RES_hhdet_in_tes!Q29*1000*11630/RES_hhdet_in_new!Q26)</f>
        <v>228.39830171846415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539.04209596545866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629.6929907329818</v>
      </c>
      <c r="D30" s="122">
        <v>770.14794172250777</v>
      </c>
      <c r="E30" s="122">
        <v>751.10097443275686</v>
      </c>
      <c r="F30" s="122">
        <v>0</v>
      </c>
      <c r="G30" s="122">
        <v>930.28556735824691</v>
      </c>
      <c r="H30" s="122">
        <v>956.98362827375365</v>
      </c>
      <c r="I30" s="122">
        <v>939.32911736112919</v>
      </c>
      <c r="J30" s="122">
        <v>926.86853238484832</v>
      </c>
      <c r="K30" s="122">
        <v>630.30369883852416</v>
      </c>
      <c r="L30" s="122">
        <v>843.80394739292012</v>
      </c>
      <c r="M30" s="122">
        <v>843.57871924742801</v>
      </c>
      <c r="N30" s="122">
        <v>739.26390266822261</v>
      </c>
      <c r="O30" s="122">
        <v>815.32656827834501</v>
      </c>
      <c r="P30" s="122">
        <v>809.35086413717943</v>
      </c>
      <c r="Q30" s="122">
        <v>850.63855349962614</v>
      </c>
      <c r="R30" s="122">
        <v>0</v>
      </c>
      <c r="S30" s="122">
        <v>869.09504311448029</v>
      </c>
      <c r="T30" s="122">
        <v>0</v>
      </c>
      <c r="U30" s="122">
        <v>0</v>
      </c>
      <c r="V30" s="122">
        <v>0</v>
      </c>
      <c r="W30" s="122">
        <v>0</v>
      </c>
      <c r="X30" s="122">
        <v>999.32872147692308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629.6929907329818</v>
      </c>
      <c r="D35" s="101">
        <v>769.99557610560987</v>
      </c>
      <c r="E35" s="101">
        <v>751.05349375373748</v>
      </c>
      <c r="F35" s="101">
        <v>0</v>
      </c>
      <c r="G35" s="101">
        <v>930.24892602758109</v>
      </c>
      <c r="H35" s="101">
        <v>956.97662586693582</v>
      </c>
      <c r="I35" s="101">
        <v>939.28813870863883</v>
      </c>
      <c r="J35" s="101">
        <v>926.77841638766631</v>
      </c>
      <c r="K35" s="101">
        <v>629.62360304718663</v>
      </c>
      <c r="L35" s="101">
        <v>839.09256216630627</v>
      </c>
      <c r="M35" s="101">
        <v>842.41907132699077</v>
      </c>
      <c r="N35" s="101">
        <v>738.62397262378283</v>
      </c>
      <c r="O35" s="101">
        <v>815.78358692150721</v>
      </c>
      <c r="P35" s="101">
        <v>811.09509840631858</v>
      </c>
      <c r="Q35" s="101">
        <v>852.92073936337215</v>
      </c>
      <c r="R35" s="101">
        <v>0</v>
      </c>
      <c r="S35" s="101">
        <v>869.05411234409826</v>
      </c>
      <c r="T35" s="101">
        <v>0</v>
      </c>
      <c r="U35" s="101">
        <v>0</v>
      </c>
      <c r="V35" s="101">
        <v>0</v>
      </c>
      <c r="W35" s="101">
        <v>0</v>
      </c>
      <c r="X35" s="101">
        <v>1000.4001454097827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770.78223053662316</v>
      </c>
      <c r="E36" s="104">
        <v>751.78469621063539</v>
      </c>
      <c r="F36" s="104">
        <v>0</v>
      </c>
      <c r="G36" s="104">
        <v>930.70083577245862</v>
      </c>
      <c r="H36" s="104">
        <v>957.08749730821773</v>
      </c>
      <c r="I36" s="104">
        <v>939.56604847916549</v>
      </c>
      <c r="J36" s="104">
        <v>927.37128479017974</v>
      </c>
      <c r="K36" s="104">
        <v>630.54928898539606</v>
      </c>
      <c r="L36" s="104">
        <v>843.97536493699749</v>
      </c>
      <c r="M36" s="104">
        <v>845.57283191773467</v>
      </c>
      <c r="N36" s="104">
        <v>740.30682259094726</v>
      </c>
      <c r="O36" s="104">
        <v>813.00456201827865</v>
      </c>
      <c r="P36" s="104">
        <v>806.09772879394382</v>
      </c>
      <c r="Q36" s="104">
        <v>845.86286826623177</v>
      </c>
      <c r="R36" s="104">
        <v>0</v>
      </c>
      <c r="S36" s="104">
        <v>869.13597388486255</v>
      </c>
      <c r="T36" s="104">
        <v>0</v>
      </c>
      <c r="U36" s="104">
        <v>0</v>
      </c>
      <c r="V36" s="104">
        <v>0</v>
      </c>
      <c r="W36" s="104">
        <v>0</v>
      </c>
      <c r="X36" s="104">
        <v>997.41074036254429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134.88044817917392</v>
      </c>
      <c r="E37" s="98">
        <v>130.79848488613464</v>
      </c>
      <c r="F37" s="98">
        <v>0</v>
      </c>
      <c r="G37" s="98">
        <v>160.37723080623331</v>
      </c>
      <c r="H37" s="98">
        <v>164.00824426784314</v>
      </c>
      <c r="I37" s="98">
        <v>159.51880044262052</v>
      </c>
      <c r="J37" s="98">
        <v>157.84110822731134</v>
      </c>
      <c r="K37" s="98">
        <v>281.7110332510415</v>
      </c>
      <c r="L37" s="98">
        <v>84.080022061343172</v>
      </c>
      <c r="M37" s="98">
        <v>143.98929587761316</v>
      </c>
      <c r="N37" s="98">
        <v>61.28290130455909</v>
      </c>
      <c r="O37" s="98">
        <v>102.91256063601332</v>
      </c>
      <c r="P37" s="98">
        <v>79.012451905058981</v>
      </c>
      <c r="Q37" s="98">
        <v>98.305460366352506</v>
      </c>
      <c r="R37" s="98">
        <v>0</v>
      </c>
      <c r="S37" s="98">
        <v>110.80470331586568</v>
      </c>
      <c r="T37" s="98">
        <v>0</v>
      </c>
      <c r="U37" s="98">
        <v>0</v>
      </c>
      <c r="V37" s="98">
        <v>0</v>
      </c>
      <c r="W37" s="98">
        <v>0</v>
      </c>
      <c r="X37" s="98">
        <v>384.82271600972035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635.90178235744906</v>
      </c>
      <c r="E38" s="98">
        <v>620.98621132450057</v>
      </c>
      <c r="F38" s="98">
        <v>0</v>
      </c>
      <c r="G38" s="98">
        <v>770.3236049662255</v>
      </c>
      <c r="H38" s="98">
        <v>793.07925304037451</v>
      </c>
      <c r="I38" s="98">
        <v>780.04724803654506</v>
      </c>
      <c r="J38" s="98">
        <v>769.53017656286818</v>
      </c>
      <c r="K38" s="98">
        <v>348.8382557343545</v>
      </c>
      <c r="L38" s="98">
        <v>759.89534287565436</v>
      </c>
      <c r="M38" s="98">
        <v>701.58353604012143</v>
      </c>
      <c r="N38" s="98">
        <v>679.02392128638803</v>
      </c>
      <c r="O38" s="98">
        <v>710.09200138226515</v>
      </c>
      <c r="P38" s="98">
        <v>727.08527688888478</v>
      </c>
      <c r="Q38" s="98">
        <v>747.55740789987919</v>
      </c>
      <c r="R38" s="98">
        <v>0</v>
      </c>
      <c r="S38" s="98">
        <v>758.33127056899684</v>
      </c>
      <c r="T38" s="98">
        <v>0</v>
      </c>
      <c r="U38" s="98">
        <v>0</v>
      </c>
      <c r="V38" s="98">
        <v>0</v>
      </c>
      <c r="W38" s="98">
        <v>0</v>
      </c>
      <c r="X38" s="98">
        <v>612.58802435282371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615.05816177713064</v>
      </c>
      <c r="D39" s="122">
        <v>631.14277099605431</v>
      </c>
      <c r="E39" s="122">
        <v>605.19765427125685</v>
      </c>
      <c r="F39" s="122">
        <v>0</v>
      </c>
      <c r="G39" s="122">
        <v>650.80432986928508</v>
      </c>
      <c r="H39" s="122">
        <v>575.97888263586049</v>
      </c>
      <c r="I39" s="122">
        <v>532.05258992044537</v>
      </c>
      <c r="J39" s="122">
        <v>601.63395736825021</v>
      </c>
      <c r="K39" s="122">
        <v>616.17764209467327</v>
      </c>
      <c r="L39" s="122">
        <v>654.53068509468983</v>
      </c>
      <c r="M39" s="122">
        <v>615.16874808544276</v>
      </c>
      <c r="N39" s="122">
        <v>555.60168162284799</v>
      </c>
      <c r="O39" s="122">
        <v>630.50765910103553</v>
      </c>
      <c r="P39" s="122">
        <v>589.91957113725618</v>
      </c>
      <c r="Q39" s="122">
        <v>633.98465030761599</v>
      </c>
      <c r="R39" s="122">
        <v>0</v>
      </c>
      <c r="S39" s="122">
        <v>559.14133546865583</v>
      </c>
      <c r="T39" s="122">
        <v>0</v>
      </c>
      <c r="U39" s="122">
        <v>0</v>
      </c>
      <c r="V39" s="122">
        <v>0</v>
      </c>
      <c r="W39" s="122">
        <v>0</v>
      </c>
      <c r="X39" s="122">
        <v>425.4718670696509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647.98117119295739</v>
      </c>
      <c r="D40" s="98">
        <v>625.23173794768286</v>
      </c>
      <c r="E40" s="98">
        <v>572.30223992088702</v>
      </c>
      <c r="F40" s="98">
        <v>0</v>
      </c>
      <c r="G40" s="98">
        <v>651.11379457772591</v>
      </c>
      <c r="H40" s="98">
        <v>567.72724497735476</v>
      </c>
      <c r="I40" s="98">
        <v>530.15826218992493</v>
      </c>
      <c r="J40" s="98">
        <v>609.25117224726171</v>
      </c>
      <c r="K40" s="98">
        <v>654.68471685250449</v>
      </c>
      <c r="L40" s="98">
        <v>617.60400312770184</v>
      </c>
      <c r="M40" s="98">
        <v>577.24428002966681</v>
      </c>
      <c r="N40" s="98">
        <v>579.3141263626427</v>
      </c>
      <c r="O40" s="98">
        <v>632.21175816493917</v>
      </c>
      <c r="P40" s="98">
        <v>592.02802422785919</v>
      </c>
      <c r="Q40" s="98">
        <v>624.94958359728025</v>
      </c>
      <c r="R40" s="98">
        <v>0</v>
      </c>
      <c r="S40" s="98">
        <v>559.14133546865583</v>
      </c>
      <c r="T40" s="98">
        <v>0</v>
      </c>
      <c r="U40" s="98">
        <v>0</v>
      </c>
      <c r="V40" s="98">
        <v>0</v>
      </c>
      <c r="W40" s="98">
        <v>0</v>
      </c>
      <c r="X40" s="98">
        <v>390.99784868444243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478.96362866868384</v>
      </c>
      <c r="D41" s="33">
        <v>640.81449391206866</v>
      </c>
      <c r="E41" s="33">
        <v>667.28774885758003</v>
      </c>
      <c r="F41" s="33">
        <v>0</v>
      </c>
      <c r="G41" s="33">
        <v>649.47805254739626</v>
      </c>
      <c r="H41" s="33">
        <v>619.98761681455846</v>
      </c>
      <c r="I41" s="33">
        <v>560.87931625445265</v>
      </c>
      <c r="J41" s="33">
        <v>533.07902345714649</v>
      </c>
      <c r="K41" s="33">
        <v>493.37399176594255</v>
      </c>
      <c r="L41" s="33">
        <v>713.49096735137255</v>
      </c>
      <c r="M41" s="33">
        <v>699.63081162515516</v>
      </c>
      <c r="N41" s="33">
        <v>425.79498167134278</v>
      </c>
      <c r="O41" s="33">
        <v>626.18450845569669</v>
      </c>
      <c r="P41" s="33">
        <v>586.26172448764942</v>
      </c>
      <c r="Q41" s="33">
        <v>657.39810275052912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479.53339590100063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2148.7580755393101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1939.0900450481281</v>
      </c>
      <c r="I43" s="117">
        <f t="shared" si="14"/>
        <v>2084.432897620557</v>
      </c>
      <c r="J43" s="117">
        <f t="shared" si="14"/>
        <v>2129.9433597184334</v>
      </c>
      <c r="K43" s="117">
        <f t="shared" si="14"/>
        <v>1955.0030203312656</v>
      </c>
      <c r="L43" s="117">
        <f t="shared" si="14"/>
        <v>2424.4531651297307</v>
      </c>
      <c r="M43" s="117">
        <f t="shared" si="14"/>
        <v>2195.7137591969586</v>
      </c>
      <c r="N43" s="117">
        <f t="shared" si="14"/>
        <v>2322.6494517715187</v>
      </c>
      <c r="O43" s="117">
        <f t="shared" si="14"/>
        <v>2282.3817890105433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2312.9221753826223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246.45875093555171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405.67611223097055</v>
      </c>
      <c r="I44" s="122">
        <f t="shared" si="17"/>
        <v>402.80334115594007</v>
      </c>
      <c r="J44" s="122">
        <f t="shared" si="17"/>
        <v>407.51703897221694</v>
      </c>
      <c r="K44" s="122">
        <f t="shared" si="17"/>
        <v>413.64339897733373</v>
      </c>
      <c r="L44" s="122">
        <f t="shared" si="17"/>
        <v>451.33456002386583</v>
      </c>
      <c r="M44" s="122">
        <f t="shared" si="17"/>
        <v>475.32737453939149</v>
      </c>
      <c r="N44" s="122">
        <f t="shared" si="17"/>
        <v>526.38918638836981</v>
      </c>
      <c r="O44" s="122">
        <f t="shared" si="17"/>
        <v>563.35136682905681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884.72672756986833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241.62911492073223</v>
      </c>
      <c r="D45" s="98">
        <v>0</v>
      </c>
      <c r="E45" s="98">
        <v>0</v>
      </c>
      <c r="F45" s="98">
        <v>0</v>
      </c>
      <c r="G45" s="98">
        <v>0</v>
      </c>
      <c r="H45" s="98">
        <v>396.91852395632947</v>
      </c>
      <c r="I45" s="98">
        <v>394.35461106574917</v>
      </c>
      <c r="J45" s="98">
        <v>398.66732347597792</v>
      </c>
      <c r="K45" s="98">
        <v>404.75658141024888</v>
      </c>
      <c r="L45" s="98">
        <v>441.05979613566853</v>
      </c>
      <c r="M45" s="98">
        <v>464.82104476572994</v>
      </c>
      <c r="N45" s="98">
        <v>517.73768717530072</v>
      </c>
      <c r="O45" s="98">
        <v>552.09970145848615</v>
      </c>
      <c r="P45" s="98">
        <v>0</v>
      </c>
      <c r="Q45" s="98">
        <v>0</v>
      </c>
      <c r="R45" s="98">
        <v>0</v>
      </c>
      <c r="S45" s="98">
        <v>867.34453515503333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4.8296360148194699</v>
      </c>
      <c r="D46" s="98">
        <v>0</v>
      </c>
      <c r="E46" s="98">
        <v>0</v>
      </c>
      <c r="F46" s="98">
        <v>0</v>
      </c>
      <c r="G46" s="98">
        <v>0</v>
      </c>
      <c r="H46" s="98">
        <v>8.757588274641062</v>
      </c>
      <c r="I46" s="98">
        <v>8.4487300901909084</v>
      </c>
      <c r="J46" s="98">
        <v>8.849715496239023</v>
      </c>
      <c r="K46" s="98">
        <v>8.8868175670848597</v>
      </c>
      <c r="L46" s="98">
        <v>10.274763888197295</v>
      </c>
      <c r="M46" s="98">
        <v>10.506329773661552</v>
      </c>
      <c r="N46" s="98">
        <v>8.651499213069032</v>
      </c>
      <c r="O46" s="98">
        <v>11.251665370570615</v>
      </c>
      <c r="P46" s="98">
        <v>0</v>
      </c>
      <c r="Q46" s="98">
        <v>0</v>
      </c>
      <c r="R46" s="98">
        <v>0</v>
      </c>
      <c r="S46" s="98">
        <v>17.382192414835011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658.42867118267418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210.26925083960219</v>
      </c>
      <c r="J47" s="122">
        <f t="shared" si="20"/>
        <v>193.7652103326125</v>
      </c>
      <c r="K47" s="122">
        <f t="shared" si="20"/>
        <v>295.15856914871443</v>
      </c>
      <c r="L47" s="122">
        <f t="shared" si="20"/>
        <v>475.10540716560729</v>
      </c>
      <c r="M47" s="122">
        <f t="shared" si="20"/>
        <v>261.79121375893914</v>
      </c>
      <c r="N47" s="122">
        <f t="shared" si="20"/>
        <v>500.62348630557977</v>
      </c>
      <c r="O47" s="122">
        <f t="shared" si="20"/>
        <v>273.2168367703955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658.42867118267418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210.26925083960219</v>
      </c>
      <c r="J48" s="98">
        <f>IF(RES_hhdet_in_tes!J48=0,0,RES_hhdet_in_tes!J48*1000*11630/RES_hhdet_in_new!J45)</f>
        <v>193.7652103326125</v>
      </c>
      <c r="K48" s="98">
        <f>IF(RES_hhdet_in_tes!K48=0,0,RES_hhdet_in_tes!K48*1000*11630/RES_hhdet_in_new!K45)</f>
        <v>295.15856914871443</v>
      </c>
      <c r="L48" s="98">
        <f>IF(RES_hhdet_in_tes!L48=0,0,RES_hhdet_in_tes!L48*1000*11630/RES_hhdet_in_new!L45)</f>
        <v>475.10540716560729</v>
      </c>
      <c r="M48" s="98">
        <f>IF(RES_hhdet_in_tes!M48=0,0,RES_hhdet_in_tes!M48*1000*11630/RES_hhdet_in_new!M45)</f>
        <v>261.79121375893914</v>
      </c>
      <c r="N48" s="98">
        <f>IF(RES_hhdet_in_tes!N48=0,0,RES_hhdet_in_tes!N48*1000*11630/RES_hhdet_in_new!N45)</f>
        <v>500.62348630557977</v>
      </c>
      <c r="O48" s="98">
        <f>IF(RES_hhdet_in_tes!O48=0,0,RES_hhdet_in_tes!O48*1000*11630/RES_hhdet_in_new!O45)</f>
        <v>273.2168367703955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629.69299073298168</v>
      </c>
      <c r="D49" s="122">
        <v>0</v>
      </c>
      <c r="E49" s="122">
        <v>0</v>
      </c>
      <c r="F49" s="122">
        <v>0</v>
      </c>
      <c r="G49" s="122">
        <v>0</v>
      </c>
      <c r="H49" s="122">
        <v>956.97662586693571</v>
      </c>
      <c r="I49" s="122">
        <v>939.32880843115493</v>
      </c>
      <c r="J49" s="122">
        <v>926.87009706846709</v>
      </c>
      <c r="K49" s="122">
        <v>630.30142772325269</v>
      </c>
      <c r="L49" s="122">
        <v>843.79780847260884</v>
      </c>
      <c r="M49" s="122">
        <v>843.5933438873742</v>
      </c>
      <c r="N49" s="122">
        <v>739.26229502512081</v>
      </c>
      <c r="O49" s="122">
        <v>815.32389859164982</v>
      </c>
      <c r="P49" s="122">
        <v>0</v>
      </c>
      <c r="Q49" s="122">
        <v>0</v>
      </c>
      <c r="R49" s="122">
        <v>0</v>
      </c>
      <c r="S49" s="122">
        <v>869.05411234409826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629.69299073298168</v>
      </c>
      <c r="D54" s="101">
        <v>0</v>
      </c>
      <c r="E54" s="101">
        <v>0</v>
      </c>
      <c r="F54" s="101">
        <v>0</v>
      </c>
      <c r="G54" s="101">
        <v>0</v>
      </c>
      <c r="H54" s="101">
        <v>956.97662586693571</v>
      </c>
      <c r="I54" s="101">
        <v>939.28813870863871</v>
      </c>
      <c r="J54" s="101">
        <v>926.77841638766597</v>
      </c>
      <c r="K54" s="101">
        <v>629.62360304718663</v>
      </c>
      <c r="L54" s="101">
        <v>839.09256216630615</v>
      </c>
      <c r="M54" s="101">
        <v>842.41907132699077</v>
      </c>
      <c r="N54" s="101">
        <v>738.62397262378272</v>
      </c>
      <c r="O54" s="101">
        <v>815.78358692150732</v>
      </c>
      <c r="P54" s="101">
        <v>0</v>
      </c>
      <c r="Q54" s="101">
        <v>0</v>
      </c>
      <c r="R54" s="101">
        <v>0</v>
      </c>
      <c r="S54" s="101">
        <v>869.05411234409826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939.5660484791656</v>
      </c>
      <c r="J55" s="104">
        <v>927.3712847901794</v>
      </c>
      <c r="K55" s="104">
        <v>630.54928898539606</v>
      </c>
      <c r="L55" s="104">
        <v>843.97536493699749</v>
      </c>
      <c r="M55" s="104">
        <v>845.57283191773467</v>
      </c>
      <c r="N55" s="104">
        <v>740.30682259094704</v>
      </c>
      <c r="O55" s="104">
        <v>813.00456201827865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159.51880044262046</v>
      </c>
      <c r="J56" s="98">
        <v>157.84110822731134</v>
      </c>
      <c r="K56" s="98">
        <v>281.7110332510415</v>
      </c>
      <c r="L56" s="98">
        <v>84.080022061343186</v>
      </c>
      <c r="M56" s="98">
        <v>143.98929587761313</v>
      </c>
      <c r="N56" s="98">
        <v>61.28290130455909</v>
      </c>
      <c r="O56" s="98">
        <v>102.91256063601335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780.04724803654506</v>
      </c>
      <c r="J57" s="98">
        <v>769.53017656286818</v>
      </c>
      <c r="K57" s="98">
        <v>348.83825573435462</v>
      </c>
      <c r="L57" s="98">
        <v>759.89534287565436</v>
      </c>
      <c r="M57" s="98">
        <v>701.58353604012143</v>
      </c>
      <c r="N57" s="98">
        <v>679.02392128638803</v>
      </c>
      <c r="O57" s="98">
        <v>710.09200138226527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614.1776626881026</v>
      </c>
      <c r="D58" s="122">
        <v>0</v>
      </c>
      <c r="E58" s="122">
        <v>0</v>
      </c>
      <c r="F58" s="122">
        <v>0</v>
      </c>
      <c r="G58" s="122">
        <v>0</v>
      </c>
      <c r="H58" s="122">
        <v>576.43730695022202</v>
      </c>
      <c r="I58" s="122">
        <v>532.03149719385965</v>
      </c>
      <c r="J58" s="122">
        <v>601.79101334513712</v>
      </c>
      <c r="K58" s="122">
        <v>615.89962448196479</v>
      </c>
      <c r="L58" s="122">
        <v>654.21538946764872</v>
      </c>
      <c r="M58" s="122">
        <v>615.00182701125357</v>
      </c>
      <c r="N58" s="122">
        <v>556.37448405244834</v>
      </c>
      <c r="O58" s="122">
        <v>630.48968681944132</v>
      </c>
      <c r="P58" s="122">
        <v>0</v>
      </c>
      <c r="Q58" s="122">
        <v>0</v>
      </c>
      <c r="R58" s="122">
        <v>0</v>
      </c>
      <c r="S58" s="122">
        <v>559.14133546865583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647.98117119295739</v>
      </c>
      <c r="D59" s="98">
        <v>0</v>
      </c>
      <c r="E59" s="98">
        <v>0</v>
      </c>
      <c r="F59" s="98">
        <v>0</v>
      </c>
      <c r="G59" s="98">
        <v>0</v>
      </c>
      <c r="H59" s="98">
        <v>567.72724497735476</v>
      </c>
      <c r="I59" s="98">
        <v>530.15826218992515</v>
      </c>
      <c r="J59" s="98">
        <v>609.25117224726171</v>
      </c>
      <c r="K59" s="98">
        <v>654.68471685250438</v>
      </c>
      <c r="L59" s="98">
        <v>617.60400312770162</v>
      </c>
      <c r="M59" s="98">
        <v>577.2442800296667</v>
      </c>
      <c r="N59" s="98">
        <v>579.31412636264258</v>
      </c>
      <c r="O59" s="98">
        <v>632.21175816493917</v>
      </c>
      <c r="P59" s="98">
        <v>0</v>
      </c>
      <c r="Q59" s="98">
        <v>0</v>
      </c>
      <c r="R59" s="98">
        <v>0</v>
      </c>
      <c r="S59" s="98">
        <v>559.14133546865583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478.9636286686839</v>
      </c>
      <c r="D60" s="33">
        <v>0</v>
      </c>
      <c r="E60" s="33">
        <v>0</v>
      </c>
      <c r="F60" s="33">
        <v>0</v>
      </c>
      <c r="G60" s="33">
        <v>0</v>
      </c>
      <c r="H60" s="33">
        <v>619.98761681455835</v>
      </c>
      <c r="I60" s="33">
        <v>560.87931625445253</v>
      </c>
      <c r="J60" s="33">
        <v>533.07902345714649</v>
      </c>
      <c r="K60" s="33">
        <v>493.37399176594249</v>
      </c>
      <c r="L60" s="33">
        <v>713.49096735137243</v>
      </c>
      <c r="M60" s="33">
        <v>699.63081162515516</v>
      </c>
      <c r="N60" s="33">
        <v>425.79498167134267</v>
      </c>
      <c r="O60" s="33">
        <v>626.18450845569657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X67" s="98">
        <f>IF(RES_hhdet_in_tes!X67=0,0,RES_hhdet_in_tes!X67*1000*11630/RES_hhdet_in_new!X64)</f>
        <v>0</v>
      </c>
      <c r="Y67" s="98">
        <f>IF(RES_hhdet_in_tes!Y67=0,0,RES_hhdet_in_tes!Y67*1000*11630/RES_hhdet_in_new!Y64)</f>
        <v>0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2647.4703143328661</v>
      </c>
      <c r="M81" s="117">
        <f t="shared" si="28"/>
        <v>2213.7034776442747</v>
      </c>
      <c r="N81" s="117">
        <f t="shared" si="28"/>
        <v>2340.6089741478163</v>
      </c>
      <c r="O81" s="117">
        <f t="shared" si="28"/>
        <v>2229.324152231944</v>
      </c>
      <c r="P81" s="117">
        <f t="shared" si="28"/>
        <v>2100.1515403833237</v>
      </c>
      <c r="Q81" s="117">
        <f t="shared" si="28"/>
        <v>0</v>
      </c>
      <c r="R81" s="117">
        <f t="shared" ref="R81:V81" si="29">R82+R85+R87+R100</f>
        <v>2219.6862668338617</v>
      </c>
      <c r="S81" s="117">
        <f t="shared" si="29"/>
        <v>0</v>
      </c>
      <c r="T81" s="117">
        <f t="shared" si="29"/>
        <v>2527.0229562712288</v>
      </c>
      <c r="U81" s="117">
        <f t="shared" si="29"/>
        <v>2751.4742748634117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702.92588282429733</v>
      </c>
      <c r="M82" s="122">
        <f t="shared" si="31"/>
        <v>515.01624928658475</v>
      </c>
      <c r="N82" s="122">
        <f t="shared" si="31"/>
        <v>581.95235769448448</v>
      </c>
      <c r="O82" s="122">
        <f t="shared" si="31"/>
        <v>510.25275415978678</v>
      </c>
      <c r="P82" s="122">
        <f t="shared" si="31"/>
        <v>590.33308123164375</v>
      </c>
      <c r="Q82" s="122">
        <f t="shared" si="31"/>
        <v>0</v>
      </c>
      <c r="R82" s="122">
        <f t="shared" ref="R82:V82" si="32">SUM(R83:R84)</f>
        <v>577.21736778198999</v>
      </c>
      <c r="S82" s="122">
        <f t="shared" si="32"/>
        <v>0</v>
      </c>
      <c r="T82" s="122">
        <f t="shared" si="32"/>
        <v>701.62166232888387</v>
      </c>
      <c r="U82" s="122">
        <f t="shared" si="32"/>
        <v>867.99518561629554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696.43631495883972</v>
      </c>
      <c r="M83" s="98">
        <v>510.40161512072376</v>
      </c>
      <c r="N83" s="98">
        <v>578.08836927275365</v>
      </c>
      <c r="O83" s="98">
        <v>506.12685444548794</v>
      </c>
      <c r="P83" s="98">
        <v>585.66255825413498</v>
      </c>
      <c r="Q83" s="98">
        <v>0</v>
      </c>
      <c r="R83" s="98">
        <v>572.60419224734221</v>
      </c>
      <c r="S83" s="98">
        <v>0</v>
      </c>
      <c r="T83" s="98">
        <v>689.61896708241636</v>
      </c>
      <c r="U83" s="98">
        <v>857.15899808550148</v>
      </c>
      <c r="V83" s="98">
        <v>0</v>
      </c>
      <c r="W83" s="98">
        <v>0</v>
      </c>
      <c r="X83" s="98">
        <v>0</v>
      </c>
      <c r="Y83" s="98">
        <v>0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6.4895678654575963</v>
      </c>
      <c r="M84" s="98">
        <v>4.614634165860954</v>
      </c>
      <c r="N84" s="98">
        <v>3.8639884217307814</v>
      </c>
      <c r="O84" s="98">
        <v>4.125899714298856</v>
      </c>
      <c r="P84" s="98">
        <v>4.6705229775087114</v>
      </c>
      <c r="Q84" s="98">
        <v>0</v>
      </c>
      <c r="R84" s="98">
        <v>4.6131755346477279</v>
      </c>
      <c r="S84" s="98">
        <v>0</v>
      </c>
      <c r="T84" s="98">
        <v>12.002695246467534</v>
      </c>
      <c r="U84" s="98">
        <v>10.836187530794097</v>
      </c>
      <c r="V84" s="98">
        <v>0</v>
      </c>
      <c r="W84" s="98">
        <v>0</v>
      </c>
      <c r="X84" s="98">
        <v>0</v>
      </c>
      <c r="Y84" s="98">
        <v>0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446.21828923986533</v>
      </c>
      <c r="M85" s="122">
        <f t="shared" si="34"/>
        <v>239.97527927902752</v>
      </c>
      <c r="N85" s="122">
        <f t="shared" si="34"/>
        <v>463.80199659959732</v>
      </c>
      <c r="O85" s="122">
        <f t="shared" si="34"/>
        <v>273.2168367703955</v>
      </c>
      <c r="P85" s="122">
        <f t="shared" si="34"/>
        <v>110.55128789632495</v>
      </c>
      <c r="Q85" s="122">
        <f t="shared" si="34"/>
        <v>0</v>
      </c>
      <c r="R85" s="122">
        <f t="shared" si="34"/>
        <v>162.92469521018663</v>
      </c>
      <c r="S85" s="122">
        <f t="shared" si="34"/>
        <v>0</v>
      </c>
      <c r="T85" s="122">
        <f t="shared" si="34"/>
        <v>257.76116264663733</v>
      </c>
      <c r="U85" s="122">
        <f t="shared" si="34"/>
        <v>325.91745979186726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0</v>
      </c>
      <c r="F86" s="98">
        <f>IF(RES_hhdet_in_tes!F86=0,0,RES_hhdet_in_tes!F86*1000*11630/RES_hhdet_in_new!F83)</f>
        <v>0</v>
      </c>
      <c r="G86" s="98">
        <f>IF(RES_hhdet_in_tes!G86=0,0,RES_hhdet_in_tes!G86*1000*11630/RES_hhdet_in_new!G83)</f>
        <v>0</v>
      </c>
      <c r="H86" s="98">
        <f>IF(RES_hhdet_in_tes!H86=0,0,RES_hhdet_in_tes!H86*1000*11630/RES_hhdet_in_new!H83)</f>
        <v>0</v>
      </c>
      <c r="I86" s="98">
        <f>IF(RES_hhdet_in_tes!I86=0,0,RES_hhdet_in_tes!I86*1000*11630/RES_hhdet_in_new!I83)</f>
        <v>0</v>
      </c>
      <c r="J86" s="98">
        <f>IF(RES_hhdet_in_tes!J86=0,0,RES_hhdet_in_tes!J86*1000*11630/RES_hhdet_in_new!J83)</f>
        <v>0</v>
      </c>
      <c r="K86" s="98">
        <f>IF(RES_hhdet_in_tes!K86=0,0,RES_hhdet_in_tes!K86*1000*11630/RES_hhdet_in_new!K83)</f>
        <v>0</v>
      </c>
      <c r="L86" s="98">
        <f>IF(RES_hhdet_in_tes!L86=0,0,RES_hhdet_in_tes!L86*1000*11630/RES_hhdet_in_new!L83)</f>
        <v>446.21828923986533</v>
      </c>
      <c r="M86" s="98">
        <f>IF(RES_hhdet_in_tes!M86=0,0,RES_hhdet_in_tes!M86*1000*11630/RES_hhdet_in_new!M83)</f>
        <v>239.97527927902752</v>
      </c>
      <c r="N86" s="98">
        <f>IF(RES_hhdet_in_tes!N86=0,0,RES_hhdet_in_tes!N86*1000*11630/RES_hhdet_in_new!N83)</f>
        <v>463.80199659959732</v>
      </c>
      <c r="O86" s="98">
        <f>IF(RES_hhdet_in_tes!O86=0,0,RES_hhdet_in_tes!O86*1000*11630/RES_hhdet_in_new!O83)</f>
        <v>273.2168367703955</v>
      </c>
      <c r="P86" s="98">
        <f>IF(RES_hhdet_in_tes!P86=0,0,RES_hhdet_in_tes!P86*1000*11630/RES_hhdet_in_new!P83)</f>
        <v>110.55128789632495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162.92469521018663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257.76116264663733</v>
      </c>
      <c r="U86" s="98">
        <f>IF(RES_hhdet_in_tes!U86=0,0,RES_hhdet_in_tes!U86*1000*11630/RES_hhdet_in_new!U83)</f>
        <v>325.91745979186726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0</v>
      </c>
      <c r="X86" s="98">
        <f>IF(RES_hhdet_in_tes!X86=0,0,RES_hhdet_in_tes!X86*1000*11630/RES_hhdet_in_new!X83)</f>
        <v>0</v>
      </c>
      <c r="Y86" s="98">
        <f>IF(RES_hhdet_in_tes!Y86=0,0,RES_hhdet_in_tes!Y86*1000*11630/RES_hhdet_in_new!Y83)</f>
        <v>0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843.80484116050832</v>
      </c>
      <c r="M87" s="122">
        <v>843.57992362954121</v>
      </c>
      <c r="N87" s="122">
        <v>739.26410574650822</v>
      </c>
      <c r="O87" s="122">
        <v>815.30822739858672</v>
      </c>
      <c r="P87" s="122">
        <v>809.35272049549076</v>
      </c>
      <c r="Q87" s="122">
        <v>0</v>
      </c>
      <c r="R87" s="122">
        <v>826.94696350188303</v>
      </c>
      <c r="S87" s="122">
        <v>0</v>
      </c>
      <c r="T87" s="122">
        <v>1033.4590897301243</v>
      </c>
      <c r="U87" s="122">
        <v>1050.458617856099</v>
      </c>
      <c r="V87" s="122">
        <v>0</v>
      </c>
      <c r="W87" s="122">
        <v>0</v>
      </c>
      <c r="X87" s="122">
        <v>0</v>
      </c>
      <c r="Y87" s="122">
        <v>0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839.09256216630615</v>
      </c>
      <c r="M96" s="101">
        <v>842.41907132699077</v>
      </c>
      <c r="N96" s="101">
        <v>738.62397262378283</v>
      </c>
      <c r="O96" s="101">
        <v>815.78358692150732</v>
      </c>
      <c r="P96" s="101">
        <v>811.0950984063187</v>
      </c>
      <c r="Q96" s="101">
        <v>0</v>
      </c>
      <c r="R96" s="101">
        <v>829.29895425916857</v>
      </c>
      <c r="S96" s="101">
        <v>0</v>
      </c>
      <c r="T96" s="101">
        <v>1032.5231745177884</v>
      </c>
      <c r="U96" s="101">
        <v>1050.6109577240629</v>
      </c>
      <c r="V96" s="101">
        <v>0</v>
      </c>
      <c r="W96" s="101">
        <v>0</v>
      </c>
      <c r="X96" s="101">
        <v>0</v>
      </c>
      <c r="Y96" s="101">
        <v>0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843.97536493699749</v>
      </c>
      <c r="M97" s="104">
        <v>845.57283191773445</v>
      </c>
      <c r="N97" s="104">
        <v>740.30682259094726</v>
      </c>
      <c r="O97" s="104">
        <v>813.00456201827853</v>
      </c>
      <c r="P97" s="104">
        <v>806.09772879394393</v>
      </c>
      <c r="Q97" s="104">
        <v>0</v>
      </c>
      <c r="R97" s="104">
        <v>824.37618290671071</v>
      </c>
      <c r="S97" s="104">
        <v>0</v>
      </c>
      <c r="T97" s="104">
        <v>1035.0318132312661</v>
      </c>
      <c r="U97" s="104">
        <v>1049.65121655589</v>
      </c>
      <c r="V97" s="104">
        <v>0</v>
      </c>
      <c r="W97" s="104">
        <v>0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84.080022061343186</v>
      </c>
      <c r="M98" s="98">
        <v>143.9892958776131</v>
      </c>
      <c r="N98" s="98">
        <v>61.282901304559097</v>
      </c>
      <c r="O98" s="98">
        <v>102.91256063601335</v>
      </c>
      <c r="P98" s="98">
        <v>79.01245190505901</v>
      </c>
      <c r="Q98" s="98">
        <v>0</v>
      </c>
      <c r="R98" s="98">
        <v>79.713294703916389</v>
      </c>
      <c r="S98" s="98">
        <v>0</v>
      </c>
      <c r="T98" s="98">
        <v>255.41801251845308</v>
      </c>
      <c r="U98" s="98">
        <v>229.07100714471304</v>
      </c>
      <c r="V98" s="98">
        <v>0</v>
      </c>
      <c r="W98" s="98">
        <v>0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759.89534287565436</v>
      </c>
      <c r="M99" s="98">
        <v>701.58353604012143</v>
      </c>
      <c r="N99" s="98">
        <v>679.02392128638814</v>
      </c>
      <c r="O99" s="98">
        <v>710.09200138226527</v>
      </c>
      <c r="P99" s="98">
        <v>727.08527688888501</v>
      </c>
      <c r="Q99" s="98">
        <v>0</v>
      </c>
      <c r="R99" s="98">
        <v>744.66288820279431</v>
      </c>
      <c r="S99" s="98">
        <v>0</v>
      </c>
      <c r="T99" s="98">
        <v>779.61380071281314</v>
      </c>
      <c r="U99" s="98">
        <v>820.58020941117684</v>
      </c>
      <c r="V99" s="98">
        <v>0</v>
      </c>
      <c r="W99" s="98">
        <v>0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654.52130110819496</v>
      </c>
      <c r="M100" s="122">
        <v>615.1320254491211</v>
      </c>
      <c r="N100" s="122">
        <v>555.59051410722634</v>
      </c>
      <c r="O100" s="122">
        <v>630.54633390317485</v>
      </c>
      <c r="P100" s="122">
        <v>589.91445075986405</v>
      </c>
      <c r="Q100" s="122">
        <v>0</v>
      </c>
      <c r="R100" s="122">
        <v>652.59724033980228</v>
      </c>
      <c r="S100" s="122">
        <v>0</v>
      </c>
      <c r="T100" s="122">
        <v>534.1810415655832</v>
      </c>
      <c r="U100" s="122">
        <v>507.10301159914962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617.60400312770173</v>
      </c>
      <c r="M102" s="98">
        <v>577.24428002966681</v>
      </c>
      <c r="N102" s="98">
        <v>579.3141263626427</v>
      </c>
      <c r="O102" s="98">
        <v>632.21175816493906</v>
      </c>
      <c r="P102" s="98">
        <v>592.02802422785919</v>
      </c>
      <c r="Q102" s="98">
        <v>0</v>
      </c>
      <c r="R102" s="98">
        <v>596.43034047574406</v>
      </c>
      <c r="S102" s="98">
        <v>0</v>
      </c>
      <c r="T102" s="98">
        <v>542.76773735697384</v>
      </c>
      <c r="U102" s="98">
        <v>498.47680944346013</v>
      </c>
      <c r="V102" s="98">
        <v>0</v>
      </c>
      <c r="W102" s="98">
        <v>0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713.49096735137243</v>
      </c>
      <c r="M103" s="33">
        <v>699.63081162515505</v>
      </c>
      <c r="N103" s="33">
        <v>425.79498167134267</v>
      </c>
      <c r="O103" s="33">
        <v>626.18450845569669</v>
      </c>
      <c r="P103" s="33">
        <v>586.26172448764953</v>
      </c>
      <c r="Q103" s="33">
        <v>0</v>
      </c>
      <c r="R103" s="33">
        <v>855.6621860021661</v>
      </c>
      <c r="S103" s="33">
        <v>0</v>
      </c>
      <c r="T103" s="33">
        <v>507.88428570444921</v>
      </c>
      <c r="U103" s="33">
        <v>531.91993164705627</v>
      </c>
      <c r="V103" s="33">
        <v>0</v>
      </c>
      <c r="W103" s="33">
        <v>0</v>
      </c>
      <c r="X103" s="33">
        <v>0</v>
      </c>
      <c r="Y103" s="33">
        <v>0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5608.6514661756537</v>
      </c>
      <c r="D143" s="117">
        <f t="shared" si="49"/>
        <v>2989.8644395769888</v>
      </c>
      <c r="E143" s="117">
        <f t="shared" si="49"/>
        <v>2609.3188953343506</v>
      </c>
      <c r="F143" s="117">
        <f t="shared" si="49"/>
        <v>3332.9260688368836</v>
      </c>
      <c r="G143" s="117">
        <f t="shared" si="49"/>
        <v>2388.815721623208</v>
      </c>
      <c r="H143" s="117">
        <f t="shared" si="49"/>
        <v>2641.3582899103831</v>
      </c>
      <c r="I143" s="117">
        <f t="shared" si="49"/>
        <v>3783.4375876040185</v>
      </c>
      <c r="J143" s="117">
        <f t="shared" si="49"/>
        <v>3851.6887472648996</v>
      </c>
      <c r="K143" s="117">
        <f t="shared" si="49"/>
        <v>4335.0045145919066</v>
      </c>
      <c r="L143" s="117">
        <f t="shared" si="49"/>
        <v>5240.7433700581169</v>
      </c>
      <c r="M143" s="117">
        <f t="shared" si="49"/>
        <v>4179.1149146853313</v>
      </c>
      <c r="N143" s="117">
        <f t="shared" si="49"/>
        <v>6092.271780538018</v>
      </c>
      <c r="O143" s="117">
        <f t="shared" si="49"/>
        <v>4556.7811095274628</v>
      </c>
      <c r="P143" s="117">
        <f t="shared" si="49"/>
        <v>3026.2465694096504</v>
      </c>
      <c r="Q143" s="117">
        <f t="shared" si="49"/>
        <v>4276.8052343018981</v>
      </c>
      <c r="R143" s="117">
        <f t="shared" ref="R143:V143" si="50">R144+R146+R148+R157</f>
        <v>3754.8701677312501</v>
      </c>
      <c r="S143" s="117">
        <f t="shared" si="50"/>
        <v>6084.2375107711132</v>
      </c>
      <c r="T143" s="117">
        <f t="shared" si="50"/>
        <v>4787.7948863502734</v>
      </c>
      <c r="U143" s="117">
        <f t="shared" si="50"/>
        <v>5377.4006441009515</v>
      </c>
      <c r="V143" s="117">
        <f t="shared" si="50"/>
        <v>6254.1711554830154</v>
      </c>
      <c r="W143" s="117">
        <f t="shared" ref="W143:Y143" si="51">W144+W146+W148+W157</f>
        <v>8635.6079793665031</v>
      </c>
      <c r="X143" s="117">
        <f t="shared" si="51"/>
        <v>6910.859266577917</v>
      </c>
      <c r="Y143" s="117">
        <f t="shared" si="51"/>
        <v>4174.4351570867375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211.79675294170974</v>
      </c>
      <c r="D144" s="122">
        <f t="shared" si="52"/>
        <v>288.57361222865558</v>
      </c>
      <c r="E144" s="122">
        <f t="shared" si="52"/>
        <v>432.73987404121726</v>
      </c>
      <c r="F144" s="122">
        <f t="shared" si="52"/>
        <v>401.9564609868703</v>
      </c>
      <c r="G144" s="122">
        <f t="shared" si="52"/>
        <v>366.73012969138864</v>
      </c>
      <c r="H144" s="122">
        <f t="shared" si="52"/>
        <v>417.47204356982149</v>
      </c>
      <c r="I144" s="122">
        <f t="shared" si="52"/>
        <v>441.32023471091111</v>
      </c>
      <c r="J144" s="122">
        <f t="shared" si="52"/>
        <v>398.70167705256932</v>
      </c>
      <c r="K144" s="122">
        <f t="shared" si="52"/>
        <v>339.01047079944175</v>
      </c>
      <c r="L144" s="122">
        <f t="shared" si="52"/>
        <v>497.82522473960762</v>
      </c>
      <c r="M144" s="122">
        <f t="shared" si="52"/>
        <v>467.87123468026397</v>
      </c>
      <c r="N144" s="122">
        <f t="shared" si="52"/>
        <v>557.87625901637932</v>
      </c>
      <c r="O144" s="122">
        <f t="shared" si="52"/>
        <v>545.71555985081716</v>
      </c>
      <c r="P144" s="122">
        <f t="shared" si="52"/>
        <v>519.84816320092625</v>
      </c>
      <c r="Q144" s="122">
        <f t="shared" si="52"/>
        <v>686.65499708192021</v>
      </c>
      <c r="R144" s="122">
        <f t="shared" si="52"/>
        <v>559.1729426393847</v>
      </c>
      <c r="S144" s="122">
        <f t="shared" si="52"/>
        <v>749.31038867561472</v>
      </c>
      <c r="T144" s="122">
        <f t="shared" si="52"/>
        <v>727.03234737623802</v>
      </c>
      <c r="U144" s="122">
        <f t="shared" si="52"/>
        <v>834.72360011977548</v>
      </c>
      <c r="V144" s="122">
        <f t="shared" si="52"/>
        <v>845.24313398972754</v>
      </c>
      <c r="W144" s="122">
        <f t="shared" si="52"/>
        <v>982.37797171042473</v>
      </c>
      <c r="X144" s="122">
        <f t="shared" si="52"/>
        <v>1034.4834595210802</v>
      </c>
      <c r="Y144" s="122">
        <f t="shared" si="52"/>
        <v>1065.6939205987362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211.79675294170974</v>
      </c>
      <c r="D145" s="98">
        <v>288.57361222865558</v>
      </c>
      <c r="E145" s="98">
        <v>432.73987404121726</v>
      </c>
      <c r="F145" s="98">
        <v>401.9564609868703</v>
      </c>
      <c r="G145" s="98">
        <v>366.73012969138864</v>
      </c>
      <c r="H145" s="98">
        <v>417.47204356982149</v>
      </c>
      <c r="I145" s="98">
        <v>441.32023471091111</v>
      </c>
      <c r="J145" s="98">
        <v>398.70167705256932</v>
      </c>
      <c r="K145" s="98">
        <v>339.01047079944175</v>
      </c>
      <c r="L145" s="98">
        <v>497.82522473960762</v>
      </c>
      <c r="M145" s="98">
        <v>467.87123468026397</v>
      </c>
      <c r="N145" s="98">
        <v>557.87625901637932</v>
      </c>
      <c r="O145" s="98">
        <v>545.71555985081716</v>
      </c>
      <c r="P145" s="98">
        <v>519.84816320092625</v>
      </c>
      <c r="Q145" s="98">
        <v>686.65499708192021</v>
      </c>
      <c r="R145" s="98">
        <v>559.1729426393847</v>
      </c>
      <c r="S145" s="98">
        <v>749.31038867561472</v>
      </c>
      <c r="T145" s="98">
        <v>727.03234737623802</v>
      </c>
      <c r="U145" s="98">
        <v>834.72360011977548</v>
      </c>
      <c r="V145" s="98">
        <v>845.24313398972754</v>
      </c>
      <c r="W145" s="98">
        <v>982.37797171042473</v>
      </c>
      <c r="X145" s="98">
        <v>1034.4834595210802</v>
      </c>
      <c r="Y145" s="98">
        <v>1065.6939205987362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4152.0574480878968</v>
      </c>
      <c r="D146" s="122">
        <f t="shared" si="53"/>
        <v>1300.0005453933968</v>
      </c>
      <c r="E146" s="122">
        <f t="shared" si="53"/>
        <v>820.34085892294604</v>
      </c>
      <c r="F146" s="122">
        <f t="shared" si="53"/>
        <v>1358.1199190684663</v>
      </c>
      <c r="G146" s="122">
        <f t="shared" si="53"/>
        <v>441.01734596512972</v>
      </c>
      <c r="H146" s="122">
        <f t="shared" si="53"/>
        <v>691.17743261344788</v>
      </c>
      <c r="I146" s="122">
        <f t="shared" si="53"/>
        <v>1870.7332706980317</v>
      </c>
      <c r="J146" s="122">
        <f t="shared" si="53"/>
        <v>1924.4972031254692</v>
      </c>
      <c r="K146" s="122">
        <f t="shared" si="53"/>
        <v>2749.5210094820586</v>
      </c>
      <c r="L146" s="122">
        <f t="shared" si="53"/>
        <v>3244.6117285783243</v>
      </c>
      <c r="M146" s="122">
        <f t="shared" si="53"/>
        <v>2252.4906480167092</v>
      </c>
      <c r="N146" s="122">
        <f t="shared" si="53"/>
        <v>4239.5800191401049</v>
      </c>
      <c r="O146" s="122">
        <f t="shared" si="53"/>
        <v>2565.232802575506</v>
      </c>
      <c r="P146" s="122">
        <f t="shared" si="53"/>
        <v>1107.1325820026004</v>
      </c>
      <c r="Q146" s="122">
        <f t="shared" si="53"/>
        <v>2105.5426558917102</v>
      </c>
      <c r="R146" s="122">
        <f t="shared" si="53"/>
        <v>1716.3425468929909</v>
      </c>
      <c r="S146" s="122">
        <f t="shared" si="53"/>
        <v>3928.133550092824</v>
      </c>
      <c r="T146" s="122">
        <f t="shared" si="53"/>
        <v>2493.0911423284956</v>
      </c>
      <c r="U146" s="122">
        <f t="shared" si="53"/>
        <v>2985.1089524829445</v>
      </c>
      <c r="V146" s="122">
        <f t="shared" si="53"/>
        <v>3920.9009513754804</v>
      </c>
      <c r="W146" s="122">
        <f t="shared" si="53"/>
        <v>6328.3532950990175</v>
      </c>
      <c r="X146" s="122">
        <f t="shared" si="53"/>
        <v>4451.4474285949636</v>
      </c>
      <c r="Y146" s="122">
        <f t="shared" si="53"/>
        <v>1782.8119981862051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4152.0574480878968</v>
      </c>
      <c r="D147" s="98">
        <f>IF(RES_hhdet_in_tes!D147=0,0,RES_hhdet_in_tes!D147*1000*11630/RES_hhdet_in_new!D145)</f>
        <v>1300.0005453933968</v>
      </c>
      <c r="E147" s="98">
        <f>IF(RES_hhdet_in_tes!E147=0,0,RES_hhdet_in_tes!E147*1000*11630/RES_hhdet_in_new!E145)</f>
        <v>820.34085892294604</v>
      </c>
      <c r="F147" s="98">
        <f>IF(RES_hhdet_in_tes!F147=0,0,RES_hhdet_in_tes!F147*1000*11630/RES_hhdet_in_new!F145)</f>
        <v>1358.1199190684663</v>
      </c>
      <c r="G147" s="98">
        <f>IF(RES_hhdet_in_tes!G147=0,0,RES_hhdet_in_tes!G147*1000*11630/RES_hhdet_in_new!G145)</f>
        <v>441.01734596512972</v>
      </c>
      <c r="H147" s="98">
        <f>IF(RES_hhdet_in_tes!H147=0,0,RES_hhdet_in_tes!H147*1000*11630/RES_hhdet_in_new!H145)</f>
        <v>691.17743261344788</v>
      </c>
      <c r="I147" s="98">
        <f>IF(RES_hhdet_in_tes!I147=0,0,RES_hhdet_in_tes!I147*1000*11630/RES_hhdet_in_new!I145)</f>
        <v>1870.7332706980317</v>
      </c>
      <c r="J147" s="98">
        <f>IF(RES_hhdet_in_tes!J147=0,0,RES_hhdet_in_tes!J147*1000*11630/RES_hhdet_in_new!J145)</f>
        <v>1924.4972031254692</v>
      </c>
      <c r="K147" s="98">
        <f>IF(RES_hhdet_in_tes!K147=0,0,RES_hhdet_in_tes!K147*1000*11630/RES_hhdet_in_new!K145)</f>
        <v>2749.5210094820586</v>
      </c>
      <c r="L147" s="98">
        <f>IF(RES_hhdet_in_tes!L147=0,0,RES_hhdet_in_tes!L147*1000*11630/RES_hhdet_in_new!L145)</f>
        <v>3244.6117285783243</v>
      </c>
      <c r="M147" s="98">
        <f>IF(RES_hhdet_in_tes!M147=0,0,RES_hhdet_in_tes!M147*1000*11630/RES_hhdet_in_new!M145)</f>
        <v>2252.4906480167092</v>
      </c>
      <c r="N147" s="98">
        <f>IF(RES_hhdet_in_tes!N147=0,0,RES_hhdet_in_tes!N147*1000*11630/RES_hhdet_in_new!N145)</f>
        <v>4239.5800191401049</v>
      </c>
      <c r="O147" s="98">
        <f>IF(RES_hhdet_in_tes!O147=0,0,RES_hhdet_in_tes!O147*1000*11630/RES_hhdet_in_new!O145)</f>
        <v>2565.232802575506</v>
      </c>
      <c r="P147" s="98">
        <f>IF(RES_hhdet_in_tes!P147=0,0,RES_hhdet_in_tes!P147*1000*11630/RES_hhdet_in_new!P145)</f>
        <v>1107.1325820026004</v>
      </c>
      <c r="Q147" s="98">
        <f>IF(RES_hhdet_in_tes!Q147=0,0,RES_hhdet_in_tes!Q147*1000*11630/RES_hhdet_in_new!Q145)</f>
        <v>2105.5426558917102</v>
      </c>
      <c r="R147" s="98">
        <f>IF(RES_hhdet_in_tes!R147=0,0,RES_hhdet_in_tes!R147*1000*11630/RES_hhdet_in_new!R145)</f>
        <v>1716.3425468929909</v>
      </c>
      <c r="S147" s="98">
        <f>IF(RES_hhdet_in_tes!S147=0,0,RES_hhdet_in_tes!S147*1000*11630/RES_hhdet_in_new!S145)</f>
        <v>3928.133550092824</v>
      </c>
      <c r="T147" s="98">
        <f>IF(RES_hhdet_in_tes!T147=0,0,RES_hhdet_in_tes!T147*1000*11630/RES_hhdet_in_new!T145)</f>
        <v>2493.0911423284956</v>
      </c>
      <c r="U147" s="98">
        <f>IF(RES_hhdet_in_tes!U147=0,0,RES_hhdet_in_tes!U147*1000*11630/RES_hhdet_in_new!U145)</f>
        <v>2985.1089524829445</v>
      </c>
      <c r="V147" s="98">
        <f>IF(RES_hhdet_in_tes!V147=0,0,RES_hhdet_in_tes!V147*1000*11630/RES_hhdet_in_new!V145)</f>
        <v>3920.9009513754804</v>
      </c>
      <c r="W147" s="98">
        <f>IF(RES_hhdet_in_tes!W147=0,0,RES_hhdet_in_tes!W147*1000*11630/RES_hhdet_in_new!W145)</f>
        <v>6328.3532950990175</v>
      </c>
      <c r="X147" s="98">
        <f>IF(RES_hhdet_in_tes!X147=0,0,RES_hhdet_in_tes!X147*1000*11630/RES_hhdet_in_new!X145)</f>
        <v>4451.4474285949636</v>
      </c>
      <c r="Y147" s="98">
        <f>IF(RES_hhdet_in_tes!Y147=0,0,RES_hhdet_in_tes!Y147*1000*11630/RES_hhdet_in_new!Y145)</f>
        <v>1782.8119981862051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629.6929907329818</v>
      </c>
      <c r="D148" s="122">
        <v>770.14784346903798</v>
      </c>
      <c r="E148" s="122">
        <v>751.10039052796617</v>
      </c>
      <c r="F148" s="122">
        <v>904.21741478330432</v>
      </c>
      <c r="G148" s="122">
        <v>930.28102601822877</v>
      </c>
      <c r="H148" s="122">
        <v>956.98393928654571</v>
      </c>
      <c r="I148" s="122">
        <v>939.32935728764505</v>
      </c>
      <c r="J148" s="122">
        <v>926.8686262709964</v>
      </c>
      <c r="K148" s="122">
        <v>630.30363243588863</v>
      </c>
      <c r="L148" s="122">
        <v>843.8039838569797</v>
      </c>
      <c r="M148" s="122">
        <v>843.57819107312616</v>
      </c>
      <c r="N148" s="122">
        <v>739.26366697775836</v>
      </c>
      <c r="O148" s="122">
        <v>815.32661987415383</v>
      </c>
      <c r="P148" s="122">
        <v>809.34955680911946</v>
      </c>
      <c r="Q148" s="122">
        <v>850.64696121144993</v>
      </c>
      <c r="R148" s="122">
        <v>826.94178615530222</v>
      </c>
      <c r="S148" s="122">
        <v>869.09326418541946</v>
      </c>
      <c r="T148" s="122">
        <v>1033.4546560736567</v>
      </c>
      <c r="U148" s="122">
        <v>1050.4570801848135</v>
      </c>
      <c r="V148" s="122">
        <v>1002.9615586413456</v>
      </c>
      <c r="W148" s="122">
        <v>870.09861110479926</v>
      </c>
      <c r="X148" s="122">
        <v>999.32444468893061</v>
      </c>
      <c r="Y148" s="122">
        <v>906.50411879885598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629.6929907329818</v>
      </c>
      <c r="D153" s="101">
        <v>769.99557610560964</v>
      </c>
      <c r="E153" s="101">
        <v>751.05349375373737</v>
      </c>
      <c r="F153" s="101">
        <v>904.2035612597449</v>
      </c>
      <c r="G153" s="101">
        <v>930.24892602758143</v>
      </c>
      <c r="H153" s="101">
        <v>956.97662586693605</v>
      </c>
      <c r="I153" s="101">
        <v>939.2881387086386</v>
      </c>
      <c r="J153" s="101">
        <v>926.7784163876662</v>
      </c>
      <c r="K153" s="101">
        <v>629.62360304718652</v>
      </c>
      <c r="L153" s="101">
        <v>839.09256216630604</v>
      </c>
      <c r="M153" s="101">
        <v>842.41907132699066</v>
      </c>
      <c r="N153" s="101">
        <v>738.62397262378272</v>
      </c>
      <c r="O153" s="101">
        <v>815.78358692150721</v>
      </c>
      <c r="P153" s="101">
        <v>811.09509840631881</v>
      </c>
      <c r="Q153" s="101">
        <v>852.92073936337215</v>
      </c>
      <c r="R153" s="101">
        <v>829.29895425916845</v>
      </c>
      <c r="S153" s="101">
        <v>869.05411234409814</v>
      </c>
      <c r="T153" s="101">
        <v>1032.5231745177884</v>
      </c>
      <c r="U153" s="101">
        <v>1050.6109577240629</v>
      </c>
      <c r="V153" s="101">
        <v>1003.692993738699</v>
      </c>
      <c r="W153" s="101">
        <v>870.19888823417807</v>
      </c>
      <c r="X153" s="101">
        <v>1000.4001454097828</v>
      </c>
      <c r="Y153" s="101">
        <v>907.03526628004875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770.78223053662293</v>
      </c>
      <c r="E154" s="104">
        <v>751.78469621063539</v>
      </c>
      <c r="F154" s="104">
        <v>904.80689997168702</v>
      </c>
      <c r="G154" s="104">
        <v>930.70083577245862</v>
      </c>
      <c r="H154" s="104">
        <v>957.08749730821785</v>
      </c>
      <c r="I154" s="104">
        <v>939.5660484791656</v>
      </c>
      <c r="J154" s="104">
        <v>927.37128479017963</v>
      </c>
      <c r="K154" s="104">
        <v>630.54928898539595</v>
      </c>
      <c r="L154" s="104">
        <v>843.97536493699772</v>
      </c>
      <c r="M154" s="104">
        <v>845.57283191773467</v>
      </c>
      <c r="N154" s="104">
        <v>740.30682259094726</v>
      </c>
      <c r="O154" s="104">
        <v>813.00456201827865</v>
      </c>
      <c r="P154" s="104">
        <v>806.09772879394404</v>
      </c>
      <c r="Q154" s="104">
        <v>845.86286826623189</v>
      </c>
      <c r="R154" s="104">
        <v>824.37618290671037</v>
      </c>
      <c r="S154" s="104">
        <v>869.13597388486244</v>
      </c>
      <c r="T154" s="104">
        <v>1035.0318132312664</v>
      </c>
      <c r="U154" s="104">
        <v>1049.6512165558897</v>
      </c>
      <c r="V154" s="104">
        <v>999.59403572844633</v>
      </c>
      <c r="W154" s="104">
        <v>864.09181443319142</v>
      </c>
      <c r="X154" s="104">
        <v>997.41074036254452</v>
      </c>
      <c r="Y154" s="104">
        <v>904.07368214850567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134.88044817917395</v>
      </c>
      <c r="E155" s="98">
        <v>130.79848488613464</v>
      </c>
      <c r="F155" s="98">
        <v>156.38528692883114</v>
      </c>
      <c r="G155" s="98">
        <v>160.37723080623331</v>
      </c>
      <c r="H155" s="98">
        <v>164.00824426784314</v>
      </c>
      <c r="I155" s="98">
        <v>159.51880044262049</v>
      </c>
      <c r="J155" s="98">
        <v>157.84110822731139</v>
      </c>
      <c r="K155" s="98">
        <v>281.7110332510415</v>
      </c>
      <c r="L155" s="98">
        <v>84.080022061343172</v>
      </c>
      <c r="M155" s="98">
        <v>143.98929587761307</v>
      </c>
      <c r="N155" s="98">
        <v>61.28290130455909</v>
      </c>
      <c r="O155" s="98">
        <v>102.91256063601334</v>
      </c>
      <c r="P155" s="98">
        <v>79.01245190505901</v>
      </c>
      <c r="Q155" s="98">
        <v>98.30546036635252</v>
      </c>
      <c r="R155" s="98">
        <v>79.713294703916375</v>
      </c>
      <c r="S155" s="98">
        <v>110.80470331586567</v>
      </c>
      <c r="T155" s="98">
        <v>255.41801251845311</v>
      </c>
      <c r="U155" s="98">
        <v>229.07100714471306</v>
      </c>
      <c r="V155" s="98">
        <v>144.52099010631963</v>
      </c>
      <c r="W155" s="98">
        <v>148.38419781739773</v>
      </c>
      <c r="X155" s="98">
        <v>384.82271600972041</v>
      </c>
      <c r="Y155" s="98">
        <v>315.4713040355158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635.90178235744884</v>
      </c>
      <c r="E156" s="98">
        <v>620.98621132450069</v>
      </c>
      <c r="F156" s="98">
        <v>748.42161304285605</v>
      </c>
      <c r="G156" s="98">
        <v>770.32360496622539</v>
      </c>
      <c r="H156" s="98">
        <v>793.07925304037474</v>
      </c>
      <c r="I156" s="98">
        <v>780.04724803654494</v>
      </c>
      <c r="J156" s="98">
        <v>769.53017656286841</v>
      </c>
      <c r="K156" s="98">
        <v>348.83825573435456</v>
      </c>
      <c r="L156" s="98">
        <v>759.89534287565436</v>
      </c>
      <c r="M156" s="98">
        <v>701.58353604012154</v>
      </c>
      <c r="N156" s="98">
        <v>679.02392128638814</v>
      </c>
      <c r="O156" s="98">
        <v>710.09200138226538</v>
      </c>
      <c r="P156" s="98">
        <v>727.08527688888489</v>
      </c>
      <c r="Q156" s="98">
        <v>747.55740789987931</v>
      </c>
      <c r="R156" s="98">
        <v>744.66288820279419</v>
      </c>
      <c r="S156" s="98">
        <v>758.33127056899673</v>
      </c>
      <c r="T156" s="98">
        <v>779.61380071281303</v>
      </c>
      <c r="U156" s="98">
        <v>820.58020941117661</v>
      </c>
      <c r="V156" s="98">
        <v>855.07304562212687</v>
      </c>
      <c r="W156" s="98">
        <v>715.70761661579354</v>
      </c>
      <c r="X156" s="98">
        <v>612.58802435282405</v>
      </c>
      <c r="Y156" s="98">
        <v>588.60237811298998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615.10427441306445</v>
      </c>
      <c r="D157" s="122">
        <v>631.14243848589831</v>
      </c>
      <c r="E157" s="122">
        <v>605.13777184222101</v>
      </c>
      <c r="F157" s="122">
        <v>668.63227399824291</v>
      </c>
      <c r="G157" s="122">
        <v>650.78721994846092</v>
      </c>
      <c r="H157" s="122">
        <v>575.7248744405681</v>
      </c>
      <c r="I157" s="122">
        <v>532.05472490743057</v>
      </c>
      <c r="J157" s="122">
        <v>601.62124081586444</v>
      </c>
      <c r="K157" s="122">
        <v>616.16940187451792</v>
      </c>
      <c r="L157" s="122">
        <v>654.50243288320496</v>
      </c>
      <c r="M157" s="122">
        <v>615.17484091523227</v>
      </c>
      <c r="N157" s="122">
        <v>555.55183540377504</v>
      </c>
      <c r="O157" s="122">
        <v>630.506127226986</v>
      </c>
      <c r="P157" s="122">
        <v>589.9162673970045</v>
      </c>
      <c r="Q157" s="122">
        <v>633.96062011681818</v>
      </c>
      <c r="R157" s="122">
        <v>652.41289204357213</v>
      </c>
      <c r="S157" s="122">
        <v>537.7003078172545</v>
      </c>
      <c r="T157" s="122">
        <v>534.21674057188238</v>
      </c>
      <c r="U157" s="122">
        <v>507.11101131341798</v>
      </c>
      <c r="V157" s="122">
        <v>485.06551147646206</v>
      </c>
      <c r="W157" s="122">
        <v>454.77810145226181</v>
      </c>
      <c r="X157" s="122">
        <v>425.60393377294298</v>
      </c>
      <c r="Y157" s="122">
        <v>419.42511950294033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647.98117119295739</v>
      </c>
      <c r="D158" s="98">
        <v>625.23173794768286</v>
      </c>
      <c r="E158" s="98">
        <v>572.30223992088702</v>
      </c>
      <c r="F158" s="98">
        <v>672.10240518531509</v>
      </c>
      <c r="G158" s="98">
        <v>651.1137945777258</v>
      </c>
      <c r="H158" s="98">
        <v>567.72724497735476</v>
      </c>
      <c r="I158" s="98">
        <v>530.15826218992493</v>
      </c>
      <c r="J158" s="98">
        <v>609.25117224726171</v>
      </c>
      <c r="K158" s="98">
        <v>654.68471685250427</v>
      </c>
      <c r="L158" s="98">
        <v>617.60400312770173</v>
      </c>
      <c r="M158" s="98">
        <v>577.2442800296667</v>
      </c>
      <c r="N158" s="98">
        <v>579.31412636264258</v>
      </c>
      <c r="O158" s="98">
        <v>632.21175816493928</v>
      </c>
      <c r="P158" s="98">
        <v>592.02802422785908</v>
      </c>
      <c r="Q158" s="98">
        <v>624.94958359728014</v>
      </c>
      <c r="R158" s="98">
        <v>596.43034047574429</v>
      </c>
      <c r="S158" s="98">
        <v>559.14133546865594</v>
      </c>
      <c r="T158" s="98">
        <v>542.76773735697384</v>
      </c>
      <c r="U158" s="98">
        <v>498.47680944346007</v>
      </c>
      <c r="V158" s="98">
        <v>492.16718931056658</v>
      </c>
      <c r="W158" s="98">
        <v>482.12688359932406</v>
      </c>
      <c r="X158" s="98">
        <v>390.99784868444243</v>
      </c>
      <c r="Y158" s="98">
        <v>415.04727446146615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478.96362866868378</v>
      </c>
      <c r="D159" s="33">
        <v>640.81449391206866</v>
      </c>
      <c r="E159" s="33">
        <v>667.2877488575798</v>
      </c>
      <c r="F159" s="33">
        <v>658.28290267361047</v>
      </c>
      <c r="G159" s="33">
        <v>649.47805254739603</v>
      </c>
      <c r="H159" s="33">
        <v>619.98761681455846</v>
      </c>
      <c r="I159" s="33">
        <v>560.87931625445265</v>
      </c>
      <c r="J159" s="33">
        <v>533.0790234571466</v>
      </c>
      <c r="K159" s="33">
        <v>493.37399176594243</v>
      </c>
      <c r="L159" s="33">
        <v>713.49096735137266</v>
      </c>
      <c r="M159" s="33">
        <v>699.63081162515527</v>
      </c>
      <c r="N159" s="33">
        <v>425.7949816713429</v>
      </c>
      <c r="O159" s="33">
        <v>626.18450845569669</v>
      </c>
      <c r="P159" s="33">
        <v>586.26172448764953</v>
      </c>
      <c r="Q159" s="33">
        <v>657.39810275052912</v>
      </c>
      <c r="R159" s="33">
        <v>855.6621860021661</v>
      </c>
      <c r="S159" s="33">
        <v>357.08626105872906</v>
      </c>
      <c r="T159" s="33">
        <v>507.88428570444921</v>
      </c>
      <c r="U159" s="33">
        <v>531.91993164705616</v>
      </c>
      <c r="V159" s="33">
        <v>472.75987256914794</v>
      </c>
      <c r="W159" s="33">
        <v>407.08685060570633</v>
      </c>
      <c r="X159" s="33">
        <v>479.53339590100057</v>
      </c>
      <c r="Y159" s="33">
        <v>424.62496239250487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5286.939383900024</v>
      </c>
      <c r="D161" s="117">
        <f t="shared" si="54"/>
        <v>2328.034606819725</v>
      </c>
      <c r="E161" s="117">
        <f t="shared" si="54"/>
        <v>2154.5540360719615</v>
      </c>
      <c r="F161" s="117">
        <f t="shared" si="54"/>
        <v>2703.0354309313661</v>
      </c>
      <c r="G161" s="117">
        <f t="shared" si="54"/>
        <v>2170.9911635258554</v>
      </c>
      <c r="H161" s="117">
        <f t="shared" si="54"/>
        <v>2312.9278816052929</v>
      </c>
      <c r="I161" s="117">
        <f t="shared" si="54"/>
        <v>2854.0019016253023</v>
      </c>
      <c r="J161" s="117">
        <f t="shared" si="54"/>
        <v>2955.8981318839083</v>
      </c>
      <c r="K161" s="117">
        <f t="shared" si="54"/>
        <v>3078.9685064178921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3294.0904345269887</v>
      </c>
      <c r="P161" s="117">
        <f t="shared" si="54"/>
        <v>0</v>
      </c>
      <c r="Q161" s="117">
        <f t="shared" si="54"/>
        <v>3073.6583704271566</v>
      </c>
      <c r="R161" s="117">
        <f t="shared" ref="R161:V161" si="55">R162+R164+R166+R175</f>
        <v>2755.7365781030076</v>
      </c>
      <c r="S161" s="117">
        <f t="shared" si="55"/>
        <v>4393.0409704398417</v>
      </c>
      <c r="T161" s="117">
        <f t="shared" si="55"/>
        <v>3702.6217434923415</v>
      </c>
      <c r="U161" s="117">
        <f t="shared" si="55"/>
        <v>3809.8397415226136</v>
      </c>
      <c r="V161" s="117">
        <f t="shared" si="55"/>
        <v>4369.4625317599812</v>
      </c>
      <c r="W161" s="117">
        <f t="shared" ref="W161:Y161" si="56">W162+W164+W166+W175</f>
        <v>8572.3504709690533</v>
      </c>
      <c r="X161" s="117">
        <f t="shared" si="56"/>
        <v>5030.4224261510944</v>
      </c>
      <c r="Y161" s="117">
        <f t="shared" si="56"/>
        <v>3430.6919242378895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199.64905919927901</v>
      </c>
      <c r="D162" s="122">
        <f t="shared" si="57"/>
        <v>278.83811231663503</v>
      </c>
      <c r="E162" s="122">
        <f t="shared" si="57"/>
        <v>373.79018428945022</v>
      </c>
      <c r="F162" s="122">
        <f t="shared" si="57"/>
        <v>414.69950818550399</v>
      </c>
      <c r="G162" s="122">
        <f t="shared" si="57"/>
        <v>369.09214399007487</v>
      </c>
      <c r="H162" s="122">
        <f t="shared" si="57"/>
        <v>430.52157522297847</v>
      </c>
      <c r="I162" s="122">
        <f t="shared" si="57"/>
        <v>423.79563174448782</v>
      </c>
      <c r="J162" s="122">
        <f t="shared" si="57"/>
        <v>442.34651456061061</v>
      </c>
      <c r="K162" s="122">
        <f t="shared" si="57"/>
        <v>332.01690460079163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522.84291203194289</v>
      </c>
      <c r="P162" s="122">
        <f t="shared" si="57"/>
        <v>0</v>
      </c>
      <c r="Q162" s="122">
        <f t="shared" si="57"/>
        <v>508.53044685460935</v>
      </c>
      <c r="R162" s="122">
        <f t="shared" si="57"/>
        <v>408.33086542278107</v>
      </c>
      <c r="S162" s="122">
        <f t="shared" si="57"/>
        <v>934.25496658511997</v>
      </c>
      <c r="T162" s="122">
        <f t="shared" si="57"/>
        <v>841.451334277353</v>
      </c>
      <c r="U162" s="122">
        <f t="shared" si="57"/>
        <v>707.92021001644252</v>
      </c>
      <c r="V162" s="122">
        <f t="shared" si="57"/>
        <v>861.37616624859618</v>
      </c>
      <c r="W162" s="122">
        <f t="shared" si="57"/>
        <v>987.67353908538155</v>
      </c>
      <c r="X162" s="122">
        <f t="shared" si="57"/>
        <v>1155.8394497894926</v>
      </c>
      <c r="Y162" s="122">
        <f t="shared" si="57"/>
        <v>1163.0114999744801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199.64905919927901</v>
      </c>
      <c r="D163" s="33">
        <v>278.83811231663503</v>
      </c>
      <c r="E163" s="33">
        <v>373.79018428945022</v>
      </c>
      <c r="F163" s="33">
        <v>414.69950818550399</v>
      </c>
      <c r="G163" s="33">
        <v>369.09214399007487</v>
      </c>
      <c r="H163" s="33">
        <v>430.52157522297847</v>
      </c>
      <c r="I163" s="33">
        <v>423.79563174448782</v>
      </c>
      <c r="J163" s="33">
        <v>442.34651456061061</v>
      </c>
      <c r="K163" s="33">
        <v>332.01690460079163</v>
      </c>
      <c r="L163" s="33">
        <v>0</v>
      </c>
      <c r="M163" s="33">
        <v>0</v>
      </c>
      <c r="N163" s="33">
        <v>0</v>
      </c>
      <c r="O163" s="33">
        <v>522.84291203194289</v>
      </c>
      <c r="P163" s="33">
        <v>0</v>
      </c>
      <c r="Q163" s="33">
        <v>508.53044685460935</v>
      </c>
      <c r="R163" s="33">
        <v>408.33086542278107</v>
      </c>
      <c r="S163" s="33">
        <v>934.25496658511997</v>
      </c>
      <c r="T163" s="33">
        <v>841.451334277353</v>
      </c>
      <c r="U163" s="33">
        <v>707.92021001644252</v>
      </c>
      <c r="V163" s="33">
        <v>861.37616624859618</v>
      </c>
      <c r="W163" s="33">
        <v>987.67353908538155</v>
      </c>
      <c r="X163" s="33">
        <v>1155.8394497894926</v>
      </c>
      <c r="Y163" s="33">
        <v>1163.0114999744801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3842.3751808483307</v>
      </c>
      <c r="D164" s="122">
        <f t="shared" si="58"/>
        <v>647.92274164868934</v>
      </c>
      <c r="E164" s="122">
        <f t="shared" si="58"/>
        <v>424.46522307849767</v>
      </c>
      <c r="F164" s="122">
        <f t="shared" si="58"/>
        <v>715.48585820216658</v>
      </c>
      <c r="G164" s="122">
        <f t="shared" si="58"/>
        <v>220.83209123596038</v>
      </c>
      <c r="H164" s="122">
        <f t="shared" si="58"/>
        <v>349.72507691588152</v>
      </c>
      <c r="I164" s="122">
        <f t="shared" si="58"/>
        <v>958.81165579400567</v>
      </c>
      <c r="J164" s="122">
        <f t="shared" si="58"/>
        <v>985.01436513478461</v>
      </c>
      <c r="K164" s="122">
        <f t="shared" si="58"/>
        <v>1500.389393172632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1325.3923145457481</v>
      </c>
      <c r="P164" s="122">
        <f t="shared" si="58"/>
        <v>0</v>
      </c>
      <c r="Q164" s="122">
        <f t="shared" si="58"/>
        <v>1080.5245435406096</v>
      </c>
      <c r="R164" s="122">
        <f t="shared" si="58"/>
        <v>868.05488467183181</v>
      </c>
      <c r="S164" s="122">
        <f t="shared" si="58"/>
        <v>2052.00949854289</v>
      </c>
      <c r="T164" s="122">
        <f t="shared" si="58"/>
        <v>1293.4978999287569</v>
      </c>
      <c r="U164" s="122">
        <f t="shared" si="58"/>
        <v>1544.356060560247</v>
      </c>
      <c r="V164" s="122">
        <f t="shared" si="58"/>
        <v>2020.0623122846096</v>
      </c>
      <c r="W164" s="122">
        <f t="shared" si="58"/>
        <v>6259.7992822971655</v>
      </c>
      <c r="X164" s="122">
        <f t="shared" si="58"/>
        <v>2449.668771233708</v>
      </c>
      <c r="Y164" s="122">
        <f t="shared" si="58"/>
        <v>941.75023664288199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3842.3751808483307</v>
      </c>
      <c r="D165" s="98">
        <f>IF(RES_hhdet_in_tes!D165=0,0,RES_hhdet_in_tes!D165*1000*11630/RES_hhdet_in_new!D163)</f>
        <v>647.92274164868934</v>
      </c>
      <c r="E165" s="98">
        <f>IF(RES_hhdet_in_tes!E165=0,0,RES_hhdet_in_tes!E165*1000*11630/RES_hhdet_in_new!E163)</f>
        <v>424.46522307849767</v>
      </c>
      <c r="F165" s="98">
        <f>IF(RES_hhdet_in_tes!F165=0,0,RES_hhdet_in_tes!F165*1000*11630/RES_hhdet_in_new!F163)</f>
        <v>715.48585820216658</v>
      </c>
      <c r="G165" s="98">
        <f>IF(RES_hhdet_in_tes!G165=0,0,RES_hhdet_in_tes!G165*1000*11630/RES_hhdet_in_new!G163)</f>
        <v>220.83209123596038</v>
      </c>
      <c r="H165" s="98">
        <f>IF(RES_hhdet_in_tes!H165=0,0,RES_hhdet_in_tes!H165*1000*11630/RES_hhdet_in_new!H163)</f>
        <v>349.72507691588152</v>
      </c>
      <c r="I165" s="98">
        <f>IF(RES_hhdet_in_tes!I165=0,0,RES_hhdet_in_tes!I165*1000*11630/RES_hhdet_in_new!I163)</f>
        <v>958.81165579400567</v>
      </c>
      <c r="J165" s="98">
        <f>IF(RES_hhdet_in_tes!J165=0,0,RES_hhdet_in_tes!J165*1000*11630/RES_hhdet_in_new!J163)</f>
        <v>985.01436513478461</v>
      </c>
      <c r="K165" s="98">
        <f>IF(RES_hhdet_in_tes!K165=0,0,RES_hhdet_in_tes!K165*1000*11630/RES_hhdet_in_new!K163)</f>
        <v>1500.389393172632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1325.3923145457481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1080.5245435406096</v>
      </c>
      <c r="R165" s="98">
        <f>IF(RES_hhdet_in_tes!R165=0,0,RES_hhdet_in_tes!R165*1000*11630/RES_hhdet_in_new!R163)</f>
        <v>868.05488467183181</v>
      </c>
      <c r="S165" s="98">
        <f>IF(RES_hhdet_in_tes!S165=0,0,RES_hhdet_in_tes!S165*1000*11630/RES_hhdet_in_new!S163)</f>
        <v>2052.00949854289</v>
      </c>
      <c r="T165" s="98">
        <f>IF(RES_hhdet_in_tes!T165=0,0,RES_hhdet_in_tes!T165*1000*11630/RES_hhdet_in_new!T163)</f>
        <v>1293.4978999287569</v>
      </c>
      <c r="U165" s="98">
        <f>IF(RES_hhdet_in_tes!U165=0,0,RES_hhdet_in_tes!U165*1000*11630/RES_hhdet_in_new!U163)</f>
        <v>1544.356060560247</v>
      </c>
      <c r="V165" s="98">
        <f>IF(RES_hhdet_in_tes!V165=0,0,RES_hhdet_in_tes!V165*1000*11630/RES_hhdet_in_new!V163)</f>
        <v>2020.0623122846096</v>
      </c>
      <c r="W165" s="98">
        <f>IF(RES_hhdet_in_tes!W165=0,0,RES_hhdet_in_tes!W165*1000*11630/RES_hhdet_in_new!W163)</f>
        <v>6259.7992822971655</v>
      </c>
      <c r="X165" s="98">
        <f>IF(RES_hhdet_in_tes!X165=0,0,RES_hhdet_in_tes!X165*1000*11630/RES_hhdet_in_new!X163)</f>
        <v>2449.668771233708</v>
      </c>
      <c r="Y165" s="98">
        <f>IF(RES_hhdet_in_tes!Y165=0,0,RES_hhdet_in_tes!Y165*1000*11630/RES_hhdet_in_new!Y163)</f>
        <v>941.75023664288199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629.69299073298157</v>
      </c>
      <c r="D166" s="122">
        <v>770.14853668941794</v>
      </c>
      <c r="E166" s="122">
        <v>751.10097443275686</v>
      </c>
      <c r="F166" s="122">
        <v>904.2174911578561</v>
      </c>
      <c r="G166" s="122">
        <v>930.28072481883135</v>
      </c>
      <c r="H166" s="122">
        <v>956.98399314135645</v>
      </c>
      <c r="I166" s="122">
        <v>939.32917236603214</v>
      </c>
      <c r="J166" s="122">
        <v>926.86829995864446</v>
      </c>
      <c r="K166" s="122">
        <v>630.2848072887648</v>
      </c>
      <c r="L166" s="122">
        <v>0</v>
      </c>
      <c r="M166" s="122">
        <v>0</v>
      </c>
      <c r="N166" s="122">
        <v>0</v>
      </c>
      <c r="O166" s="122">
        <v>815.31056140606415</v>
      </c>
      <c r="P166" s="122">
        <v>0</v>
      </c>
      <c r="Q166" s="122">
        <v>850.64542567823162</v>
      </c>
      <c r="R166" s="122">
        <v>826.9410577216978</v>
      </c>
      <c r="S166" s="122">
        <v>869.09325447309175</v>
      </c>
      <c r="T166" s="122">
        <v>1033.4547473905095</v>
      </c>
      <c r="U166" s="122">
        <v>1050.4571156341169</v>
      </c>
      <c r="V166" s="122">
        <v>1002.9614183773066</v>
      </c>
      <c r="W166" s="122">
        <v>870.09880793676234</v>
      </c>
      <c r="X166" s="122">
        <v>999.32474299850696</v>
      </c>
      <c r="Y166" s="122">
        <v>906.50413188040977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629.69299073298157</v>
      </c>
      <c r="D171" s="101">
        <v>769.99557610560987</v>
      </c>
      <c r="E171" s="101">
        <v>751.05349375373748</v>
      </c>
      <c r="F171" s="101">
        <v>904.20356125974502</v>
      </c>
      <c r="G171" s="101">
        <v>930.24892602758132</v>
      </c>
      <c r="H171" s="101">
        <v>956.97662586693582</v>
      </c>
      <c r="I171" s="101">
        <v>939.28813870863871</v>
      </c>
      <c r="J171" s="101">
        <v>926.77841638766643</v>
      </c>
      <c r="K171" s="101">
        <v>629.62360304718675</v>
      </c>
      <c r="L171" s="101">
        <v>0</v>
      </c>
      <c r="M171" s="101">
        <v>0</v>
      </c>
      <c r="N171" s="101">
        <v>0</v>
      </c>
      <c r="O171" s="101">
        <v>815.78358692150744</v>
      </c>
      <c r="P171" s="101">
        <v>0</v>
      </c>
      <c r="Q171" s="101">
        <v>852.92073936337215</v>
      </c>
      <c r="R171" s="101">
        <v>829.29895425916845</v>
      </c>
      <c r="S171" s="101">
        <v>869.05411234409814</v>
      </c>
      <c r="T171" s="101">
        <v>1032.5231745177887</v>
      </c>
      <c r="U171" s="101">
        <v>1050.6109577240629</v>
      </c>
      <c r="V171" s="101">
        <v>1003.6929937386989</v>
      </c>
      <c r="W171" s="101">
        <v>870.19888823417784</v>
      </c>
      <c r="X171" s="101">
        <v>1000.4001454097828</v>
      </c>
      <c r="Y171" s="101">
        <v>907.03526628004886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770.78223053662293</v>
      </c>
      <c r="E172" s="104">
        <v>751.78469621063539</v>
      </c>
      <c r="F172" s="104">
        <v>904.80689997168724</v>
      </c>
      <c r="G172" s="104">
        <v>930.70083577245884</v>
      </c>
      <c r="H172" s="104">
        <v>957.08749730821762</v>
      </c>
      <c r="I172" s="104">
        <v>939.5660484791656</v>
      </c>
      <c r="J172" s="104">
        <v>927.3712847901794</v>
      </c>
      <c r="K172" s="104">
        <v>630.54928898539606</v>
      </c>
      <c r="L172" s="104">
        <v>0</v>
      </c>
      <c r="M172" s="104">
        <v>0</v>
      </c>
      <c r="N172" s="104">
        <v>0</v>
      </c>
      <c r="O172" s="104">
        <v>813.00456201827865</v>
      </c>
      <c r="P172" s="104">
        <v>0</v>
      </c>
      <c r="Q172" s="104">
        <v>845.86286826623177</v>
      </c>
      <c r="R172" s="104">
        <v>824.37618290671048</v>
      </c>
      <c r="S172" s="104">
        <v>869.13597388486255</v>
      </c>
      <c r="T172" s="104">
        <v>1035.0318132312664</v>
      </c>
      <c r="U172" s="104">
        <v>1049.6512165558897</v>
      </c>
      <c r="V172" s="104">
        <v>999.59403572844656</v>
      </c>
      <c r="W172" s="104">
        <v>864.0918144331913</v>
      </c>
      <c r="X172" s="104">
        <v>997.41074036254429</v>
      </c>
      <c r="Y172" s="104">
        <v>904.07368214850567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134.88044817917395</v>
      </c>
      <c r="E173" s="98">
        <v>130.79848488613464</v>
      </c>
      <c r="F173" s="98">
        <v>156.38528692883114</v>
      </c>
      <c r="G173" s="98">
        <v>160.37723080623334</v>
      </c>
      <c r="H173" s="98">
        <v>164.00824426784311</v>
      </c>
      <c r="I173" s="98">
        <v>159.51880044262049</v>
      </c>
      <c r="J173" s="98">
        <v>157.84110822731134</v>
      </c>
      <c r="K173" s="98">
        <v>281.71103325104144</v>
      </c>
      <c r="L173" s="98">
        <v>0</v>
      </c>
      <c r="M173" s="98">
        <v>0</v>
      </c>
      <c r="N173" s="98">
        <v>0</v>
      </c>
      <c r="O173" s="98">
        <v>102.91256063601334</v>
      </c>
      <c r="P173" s="98">
        <v>0</v>
      </c>
      <c r="Q173" s="98">
        <v>98.305460366352506</v>
      </c>
      <c r="R173" s="98">
        <v>79.713294703916375</v>
      </c>
      <c r="S173" s="98">
        <v>110.80470331586569</v>
      </c>
      <c r="T173" s="98">
        <v>255.41801251845308</v>
      </c>
      <c r="U173" s="98">
        <v>229.07100714471312</v>
      </c>
      <c r="V173" s="98">
        <v>144.5209901063196</v>
      </c>
      <c r="W173" s="98">
        <v>148.38419781739779</v>
      </c>
      <c r="X173" s="98">
        <v>384.82271600972035</v>
      </c>
      <c r="Y173" s="98">
        <v>315.47130403551586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635.90178235744895</v>
      </c>
      <c r="E174" s="33">
        <v>620.98621132450057</v>
      </c>
      <c r="F174" s="33">
        <v>748.42161304285617</v>
      </c>
      <c r="G174" s="33">
        <v>770.32360496622528</v>
      </c>
      <c r="H174" s="33">
        <v>793.07925304037462</v>
      </c>
      <c r="I174" s="33">
        <v>780.04724803654528</v>
      </c>
      <c r="J174" s="33">
        <v>769.53017656286795</v>
      </c>
      <c r="K174" s="33">
        <v>348.83825573435462</v>
      </c>
      <c r="L174" s="33">
        <v>0</v>
      </c>
      <c r="M174" s="33">
        <v>0</v>
      </c>
      <c r="N174" s="33">
        <v>0</v>
      </c>
      <c r="O174" s="33">
        <v>710.09200138226527</v>
      </c>
      <c r="P174" s="33">
        <v>0</v>
      </c>
      <c r="Q174" s="33">
        <v>747.55740789987919</v>
      </c>
      <c r="R174" s="33">
        <v>744.66288820279397</v>
      </c>
      <c r="S174" s="33">
        <v>758.33127056899673</v>
      </c>
      <c r="T174" s="33">
        <v>779.61380071281303</v>
      </c>
      <c r="U174" s="33">
        <v>820.58020941117672</v>
      </c>
      <c r="V174" s="33">
        <v>855.07304562212687</v>
      </c>
      <c r="W174" s="33">
        <v>715.70761661579354</v>
      </c>
      <c r="X174" s="33">
        <v>612.58802435282394</v>
      </c>
      <c r="Y174" s="33">
        <v>588.60237811298987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615.22215311943251</v>
      </c>
      <c r="D175" s="122">
        <v>631.12521616498248</v>
      </c>
      <c r="E175" s="122">
        <v>605.19765427125685</v>
      </c>
      <c r="F175" s="122">
        <v>668.63257338583946</v>
      </c>
      <c r="G175" s="122">
        <v>650.78620348098866</v>
      </c>
      <c r="H175" s="122">
        <v>575.69723632507646</v>
      </c>
      <c r="I175" s="122">
        <v>532.06544172077645</v>
      </c>
      <c r="J175" s="122">
        <v>601.66895222986886</v>
      </c>
      <c r="K175" s="122">
        <v>616.27740135570389</v>
      </c>
      <c r="L175" s="122">
        <v>0</v>
      </c>
      <c r="M175" s="122">
        <v>0</v>
      </c>
      <c r="N175" s="122">
        <v>0</v>
      </c>
      <c r="O175" s="122">
        <v>630.54464654323374</v>
      </c>
      <c r="P175" s="122">
        <v>0</v>
      </c>
      <c r="Q175" s="122">
        <v>633.95795435370621</v>
      </c>
      <c r="R175" s="122">
        <v>652.40977028669715</v>
      </c>
      <c r="S175" s="122">
        <v>537.68325083873981</v>
      </c>
      <c r="T175" s="122">
        <v>534.21776189572222</v>
      </c>
      <c r="U175" s="122">
        <v>507.10635531180759</v>
      </c>
      <c r="V175" s="122">
        <v>485.06263484946879</v>
      </c>
      <c r="W175" s="122">
        <v>454.77884164974409</v>
      </c>
      <c r="X175" s="122">
        <v>425.58946212938713</v>
      </c>
      <c r="Y175" s="122">
        <v>419.42605574011776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647.98117119295739</v>
      </c>
      <c r="D176" s="98">
        <v>625.23173794768275</v>
      </c>
      <c r="E176" s="98">
        <v>572.30223992088702</v>
      </c>
      <c r="F176" s="98">
        <v>672.10240518531498</v>
      </c>
      <c r="G176" s="98">
        <v>651.11379457772591</v>
      </c>
      <c r="H176" s="98">
        <v>567.72724497735476</v>
      </c>
      <c r="I176" s="98">
        <v>530.15826218992493</v>
      </c>
      <c r="J176" s="98">
        <v>609.25117224726171</v>
      </c>
      <c r="K176" s="98">
        <v>654.68471685250438</v>
      </c>
      <c r="L176" s="98">
        <v>0</v>
      </c>
      <c r="M176" s="98">
        <v>0</v>
      </c>
      <c r="N176" s="98">
        <v>0</v>
      </c>
      <c r="O176" s="98">
        <v>632.21175816493917</v>
      </c>
      <c r="P176" s="98">
        <v>0</v>
      </c>
      <c r="Q176" s="98">
        <v>624.94958359728003</v>
      </c>
      <c r="R176" s="98">
        <v>596.43034047574417</v>
      </c>
      <c r="S176" s="98">
        <v>559.14133546865583</v>
      </c>
      <c r="T176" s="98">
        <v>542.76773735697373</v>
      </c>
      <c r="U176" s="98">
        <v>498.47680944346013</v>
      </c>
      <c r="V176" s="98">
        <v>492.16718931056664</v>
      </c>
      <c r="W176" s="98">
        <v>482.12688359932417</v>
      </c>
      <c r="X176" s="98">
        <v>390.99784868444243</v>
      </c>
      <c r="Y176" s="98">
        <v>415.04727446146615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478.96362866868384</v>
      </c>
      <c r="D177" s="33">
        <v>640.81449391206854</v>
      </c>
      <c r="E177" s="33">
        <v>667.28774885758003</v>
      </c>
      <c r="F177" s="33">
        <v>658.28290267361047</v>
      </c>
      <c r="G177" s="33">
        <v>649.47805254739615</v>
      </c>
      <c r="H177" s="33">
        <v>619.98761681455835</v>
      </c>
      <c r="I177" s="33">
        <v>560.87931625445242</v>
      </c>
      <c r="J177" s="33">
        <v>533.0790234571466</v>
      </c>
      <c r="K177" s="33">
        <v>493.37399176594255</v>
      </c>
      <c r="L177" s="33">
        <v>0</v>
      </c>
      <c r="M177" s="33">
        <v>0</v>
      </c>
      <c r="N177" s="33">
        <v>0</v>
      </c>
      <c r="O177" s="33">
        <v>626.18450845569657</v>
      </c>
      <c r="P177" s="33">
        <v>0</v>
      </c>
      <c r="Q177" s="33">
        <v>657.39810275052912</v>
      </c>
      <c r="R177" s="33">
        <v>855.66218600216621</v>
      </c>
      <c r="S177" s="33">
        <v>357.08626105872901</v>
      </c>
      <c r="T177" s="33">
        <v>507.8842857044491</v>
      </c>
      <c r="U177" s="33">
        <v>531.91993164705627</v>
      </c>
      <c r="V177" s="33">
        <v>472.75987256914783</v>
      </c>
      <c r="W177" s="33">
        <v>407.08685060570633</v>
      </c>
      <c r="X177" s="33">
        <v>479.53339590100063</v>
      </c>
      <c r="Y177" s="33">
        <v>424.62496239250493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326.83234239571931</v>
      </c>
      <c r="D24" s="117">
        <f t="shared" si="7"/>
        <v>323.96573168116225</v>
      </c>
      <c r="E24" s="117">
        <f t="shared" si="7"/>
        <v>363.16966720575641</v>
      </c>
      <c r="F24" s="117">
        <f t="shared" si="7"/>
        <v>0</v>
      </c>
      <c r="G24" s="117">
        <f t="shared" si="7"/>
        <v>400.33049128664834</v>
      </c>
      <c r="H24" s="117">
        <f t="shared" si="7"/>
        <v>398.20423500712297</v>
      </c>
      <c r="I24" s="117">
        <f t="shared" si="7"/>
        <v>388.92401933804916</v>
      </c>
      <c r="J24" s="117">
        <f t="shared" si="7"/>
        <v>393.67883744152294</v>
      </c>
      <c r="K24" s="117">
        <f t="shared" si="7"/>
        <v>389.49450016418558</v>
      </c>
      <c r="L24" s="117">
        <f t="shared" si="7"/>
        <v>344.59977875957054</v>
      </c>
      <c r="M24" s="117">
        <f t="shared" si="7"/>
        <v>341.66278686215185</v>
      </c>
      <c r="N24" s="117">
        <f t="shared" si="7"/>
        <v>427.10244250741476</v>
      </c>
      <c r="O24" s="117">
        <f t="shared" si="7"/>
        <v>417.98563072422314</v>
      </c>
      <c r="P24" s="117">
        <f t="shared" si="7"/>
        <v>357.23708066244205</v>
      </c>
      <c r="Q24" s="117">
        <f t="shared" si="7"/>
        <v>454.92096777922836</v>
      </c>
      <c r="R24" s="117">
        <f t="shared" ref="R24:V24" si="8">R25+R28+R30+R39</f>
        <v>0</v>
      </c>
      <c r="S24" s="117">
        <f t="shared" si="8"/>
        <v>583.55280491229348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542.26325347107831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122.98447635032062</v>
      </c>
      <c r="D25" s="122">
        <f t="shared" si="10"/>
        <v>172.46917652110213</v>
      </c>
      <c r="E25" s="122">
        <f t="shared" si="10"/>
        <v>217.23445864214975</v>
      </c>
      <c r="F25" s="122">
        <f t="shared" si="10"/>
        <v>0</v>
      </c>
      <c r="G25" s="122">
        <f t="shared" si="10"/>
        <v>194.70268934698146</v>
      </c>
      <c r="H25" s="122">
        <f t="shared" si="10"/>
        <v>212.13278830102385</v>
      </c>
      <c r="I25" s="122">
        <f t="shared" si="10"/>
        <v>195.45706450365171</v>
      </c>
      <c r="J25" s="122">
        <f t="shared" si="10"/>
        <v>180.59546368407862</v>
      </c>
      <c r="K25" s="122">
        <f t="shared" si="10"/>
        <v>195.95940607888917</v>
      </c>
      <c r="L25" s="122">
        <f t="shared" si="10"/>
        <v>197.24692097049657</v>
      </c>
      <c r="M25" s="122">
        <f t="shared" si="10"/>
        <v>187.1782713682546</v>
      </c>
      <c r="N25" s="122">
        <f t="shared" si="10"/>
        <v>237.21091608049545</v>
      </c>
      <c r="O25" s="122">
        <f t="shared" si="10"/>
        <v>242.22694860826539</v>
      </c>
      <c r="P25" s="122">
        <f t="shared" si="10"/>
        <v>211.75495049160247</v>
      </c>
      <c r="Q25" s="122">
        <f t="shared" si="10"/>
        <v>280.61838552289879</v>
      </c>
      <c r="R25" s="122">
        <f t="shared" ref="R25:V25" si="11">SUM(R26:R27)</f>
        <v>0</v>
      </c>
      <c r="S25" s="122">
        <f t="shared" si="11"/>
        <v>370.37750172680052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453.53121211676137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122.98447635032062</v>
      </c>
      <c r="D26" s="98">
        <v>172.46917652110213</v>
      </c>
      <c r="E26" s="98">
        <v>217.23445864214975</v>
      </c>
      <c r="F26" s="98">
        <v>0</v>
      </c>
      <c r="G26" s="98">
        <v>194.70268934698146</v>
      </c>
      <c r="H26" s="98">
        <v>212.13278830102385</v>
      </c>
      <c r="I26" s="98">
        <v>195.45706450365171</v>
      </c>
      <c r="J26" s="98">
        <v>180.59546368407862</v>
      </c>
      <c r="K26" s="98">
        <v>195.95940607888917</v>
      </c>
      <c r="L26" s="98">
        <v>197.24692097049657</v>
      </c>
      <c r="M26" s="98">
        <v>187.1782713682546</v>
      </c>
      <c r="N26" s="98">
        <v>237.21091608049545</v>
      </c>
      <c r="O26" s="98">
        <v>242.22694860826539</v>
      </c>
      <c r="P26" s="98">
        <v>211.75495049160247</v>
      </c>
      <c r="Q26" s="98">
        <v>280.61838552289879</v>
      </c>
      <c r="R26" s="98">
        <v>0</v>
      </c>
      <c r="S26" s="98">
        <v>370.37750172680052</v>
      </c>
      <c r="T26" s="98">
        <v>0</v>
      </c>
      <c r="U26" s="98">
        <v>0</v>
      </c>
      <c r="V26" s="98">
        <v>0</v>
      </c>
      <c r="W26" s="98">
        <v>0</v>
      </c>
      <c r="X26" s="98">
        <v>453.53121211676137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203.84786604539869</v>
      </c>
      <c r="D39" s="122">
        <v>151.49655516006013</v>
      </c>
      <c r="E39" s="122">
        <v>145.93520856360666</v>
      </c>
      <c r="F39" s="122">
        <v>0</v>
      </c>
      <c r="G39" s="122">
        <v>205.62780193966691</v>
      </c>
      <c r="H39" s="122">
        <v>186.07144670609915</v>
      </c>
      <c r="I39" s="122">
        <v>193.46695483439746</v>
      </c>
      <c r="J39" s="122">
        <v>213.08337375744432</v>
      </c>
      <c r="K39" s="122">
        <v>193.53509408529641</v>
      </c>
      <c r="L39" s="122">
        <v>147.35285778907399</v>
      </c>
      <c r="M39" s="122">
        <v>154.48451549389722</v>
      </c>
      <c r="N39" s="122">
        <v>189.89152642691931</v>
      </c>
      <c r="O39" s="122">
        <v>175.75868211595775</v>
      </c>
      <c r="P39" s="122">
        <v>145.48213017083961</v>
      </c>
      <c r="Q39" s="122">
        <v>174.30258225632957</v>
      </c>
      <c r="R39" s="122">
        <v>0</v>
      </c>
      <c r="S39" s="122">
        <v>213.17530318549299</v>
      </c>
      <c r="T39" s="122">
        <v>0</v>
      </c>
      <c r="U39" s="122">
        <v>0</v>
      </c>
      <c r="V39" s="122">
        <v>0</v>
      </c>
      <c r="W39" s="122">
        <v>0</v>
      </c>
      <c r="X39" s="122">
        <v>88.732041354316934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253.16127386510135</v>
      </c>
      <c r="D40" s="98">
        <v>244.08617461481271</v>
      </c>
      <c r="E40" s="98">
        <v>223.25187535227244</v>
      </c>
      <c r="F40" s="98">
        <v>0</v>
      </c>
      <c r="G40" s="98">
        <v>253.60762239225585</v>
      </c>
      <c r="H40" s="98">
        <v>220.95984296349275</v>
      </c>
      <c r="I40" s="98">
        <v>206.18049758065789</v>
      </c>
      <c r="J40" s="98">
        <v>236.75930417493814</v>
      </c>
      <c r="K40" s="98">
        <v>254.22115933056401</v>
      </c>
      <c r="L40" s="98">
        <v>239.63959571233488</v>
      </c>
      <c r="M40" s="98">
        <v>223.84989478285658</v>
      </c>
      <c r="N40" s="98">
        <v>224.57996953991582</v>
      </c>
      <c r="O40" s="98">
        <v>245.03922083362366</v>
      </c>
      <c r="P40" s="98">
        <v>229.34082529114892</v>
      </c>
      <c r="Q40" s="98">
        <v>241.56457457931151</v>
      </c>
      <c r="R40" s="98">
        <v>0</v>
      </c>
      <c r="S40" s="98">
        <v>213.17530318549299</v>
      </c>
      <c r="T40" s="98">
        <v>0</v>
      </c>
      <c r="U40" s="98">
        <v>0</v>
      </c>
      <c r="V40" s="98">
        <v>0</v>
      </c>
      <c r="W40" s="98">
        <v>0</v>
      </c>
      <c r="X40" s="98">
        <v>145.31479236286685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331.0459746931167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385.59419083025989</v>
      </c>
      <c r="I43" s="117">
        <f t="shared" si="14"/>
        <v>391.75227950430281</v>
      </c>
      <c r="J43" s="117">
        <f t="shared" si="14"/>
        <v>411.71215940643685</v>
      </c>
      <c r="K43" s="117">
        <f t="shared" si="14"/>
        <v>397.94751568102788</v>
      </c>
      <c r="L43" s="117">
        <f t="shared" si="14"/>
        <v>368.4519407602894</v>
      </c>
      <c r="M43" s="117">
        <f t="shared" si="14"/>
        <v>381.61434129984656</v>
      </c>
      <c r="N43" s="117">
        <f t="shared" si="14"/>
        <v>434.86694296003725</v>
      </c>
      <c r="O43" s="117">
        <f t="shared" si="14"/>
        <v>422.96987787746696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560.85934102208455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128.51695560103568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201.46098836068259</v>
      </c>
      <c r="I44" s="122">
        <f t="shared" si="17"/>
        <v>198.14376348344118</v>
      </c>
      <c r="J44" s="122">
        <f t="shared" si="17"/>
        <v>198.14062213522982</v>
      </c>
      <c r="K44" s="122">
        <f t="shared" si="17"/>
        <v>204.85056952283995</v>
      </c>
      <c r="L44" s="122">
        <f t="shared" si="17"/>
        <v>220.31109977448241</v>
      </c>
      <c r="M44" s="122">
        <f t="shared" si="17"/>
        <v>226.82452043936064</v>
      </c>
      <c r="N44" s="122">
        <f t="shared" si="17"/>
        <v>243.84489990309734</v>
      </c>
      <c r="O44" s="122">
        <f t="shared" si="17"/>
        <v>247.94186299630721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347.68403783659159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128.51695560103568</v>
      </c>
      <c r="D45" s="98">
        <v>0</v>
      </c>
      <c r="E45" s="98">
        <v>0</v>
      </c>
      <c r="F45" s="98">
        <v>0</v>
      </c>
      <c r="G45" s="98">
        <v>0</v>
      </c>
      <c r="H45" s="98">
        <v>201.46098836068259</v>
      </c>
      <c r="I45" s="98">
        <v>198.14376348344118</v>
      </c>
      <c r="J45" s="98">
        <v>198.14062213522982</v>
      </c>
      <c r="K45" s="98">
        <v>204.85056952283995</v>
      </c>
      <c r="L45" s="98">
        <v>220.31109977448241</v>
      </c>
      <c r="M45" s="98">
        <v>226.82452043936064</v>
      </c>
      <c r="N45" s="98">
        <v>243.84489990309734</v>
      </c>
      <c r="O45" s="98">
        <v>247.94186299630721</v>
      </c>
      <c r="P45" s="98">
        <v>0</v>
      </c>
      <c r="Q45" s="98">
        <v>0</v>
      </c>
      <c r="R45" s="98">
        <v>0</v>
      </c>
      <c r="S45" s="98">
        <v>347.68403783659159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202.52901909208106</v>
      </c>
      <c r="D58" s="122">
        <v>0</v>
      </c>
      <c r="E58" s="122">
        <v>0</v>
      </c>
      <c r="F58" s="122">
        <v>0</v>
      </c>
      <c r="G58" s="122">
        <v>0</v>
      </c>
      <c r="H58" s="122">
        <v>184.1332024695773</v>
      </c>
      <c r="I58" s="122">
        <v>193.60851602086166</v>
      </c>
      <c r="J58" s="122">
        <v>213.57153727120706</v>
      </c>
      <c r="K58" s="122">
        <v>193.09694615818793</v>
      </c>
      <c r="L58" s="122">
        <v>148.14084098580699</v>
      </c>
      <c r="M58" s="122">
        <v>154.78982086048592</v>
      </c>
      <c r="N58" s="122">
        <v>191.02204305693991</v>
      </c>
      <c r="O58" s="122">
        <v>175.02801488115975</v>
      </c>
      <c r="P58" s="122">
        <v>0</v>
      </c>
      <c r="Q58" s="122">
        <v>0</v>
      </c>
      <c r="R58" s="122">
        <v>0</v>
      </c>
      <c r="S58" s="122">
        <v>213.17530318549299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253.16127386510132</v>
      </c>
      <c r="D59" s="98">
        <v>0</v>
      </c>
      <c r="E59" s="98">
        <v>0</v>
      </c>
      <c r="F59" s="98">
        <v>0</v>
      </c>
      <c r="G59" s="98">
        <v>0</v>
      </c>
      <c r="H59" s="98">
        <v>220.95984296349275</v>
      </c>
      <c r="I59" s="98">
        <v>206.18049758065789</v>
      </c>
      <c r="J59" s="98">
        <v>236.75930417493814</v>
      </c>
      <c r="K59" s="98">
        <v>254.22115933056398</v>
      </c>
      <c r="L59" s="98">
        <v>239.63959571233482</v>
      </c>
      <c r="M59" s="98">
        <v>223.84989478285658</v>
      </c>
      <c r="N59" s="98">
        <v>224.57996953991582</v>
      </c>
      <c r="O59" s="98">
        <v>245.03922083362363</v>
      </c>
      <c r="P59" s="98">
        <v>0</v>
      </c>
      <c r="Q59" s="98">
        <v>0</v>
      </c>
      <c r="R59" s="98">
        <v>0</v>
      </c>
      <c r="S59" s="98">
        <v>213.17530318549299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</v>
      </c>
      <c r="Y62" s="117">
        <f t="shared" si="23"/>
        <v>0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</v>
      </c>
      <c r="Y63" s="122">
        <f t="shared" si="26"/>
        <v>0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0</v>
      </c>
      <c r="Y68" s="122">
        <v>0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0</v>
      </c>
      <c r="Y77" s="122">
        <v>0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147.37631013995383</v>
      </c>
      <c r="M81" s="117">
        <f t="shared" si="28"/>
        <v>154.55168267454673</v>
      </c>
      <c r="N81" s="117">
        <f t="shared" si="28"/>
        <v>189.87518970016657</v>
      </c>
      <c r="O81" s="117">
        <f t="shared" si="28"/>
        <v>177.33101507696449</v>
      </c>
      <c r="P81" s="117">
        <f t="shared" si="28"/>
        <v>145.2784793670624</v>
      </c>
      <c r="Q81" s="117">
        <f t="shared" si="28"/>
        <v>0</v>
      </c>
      <c r="R81" s="117">
        <f t="shared" ref="R81:V81" si="29">R82+R85+R87+R100</f>
        <v>179.55885995055732</v>
      </c>
      <c r="S81" s="117">
        <f t="shared" si="29"/>
        <v>0</v>
      </c>
      <c r="T81" s="117">
        <f t="shared" si="29"/>
        <v>154.63933784097512</v>
      </c>
      <c r="U81" s="117">
        <f t="shared" si="29"/>
        <v>138.70113811748467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147.37631013995383</v>
      </c>
      <c r="M100" s="122">
        <v>154.55168267454673</v>
      </c>
      <c r="N100" s="122">
        <v>189.87518970016657</v>
      </c>
      <c r="O100" s="122">
        <v>177.33101507696449</v>
      </c>
      <c r="P100" s="122">
        <v>145.2784793670624</v>
      </c>
      <c r="Q100" s="122">
        <v>0</v>
      </c>
      <c r="R100" s="122">
        <v>179.55885995055732</v>
      </c>
      <c r="S100" s="122">
        <v>0</v>
      </c>
      <c r="T100" s="122">
        <v>154.63933784097512</v>
      </c>
      <c r="U100" s="122">
        <v>138.70113811748467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239.63959571233488</v>
      </c>
      <c r="M102" s="98">
        <v>223.84989478285658</v>
      </c>
      <c r="N102" s="98">
        <v>224.57996953991582</v>
      </c>
      <c r="O102" s="98">
        <v>245.03922083362366</v>
      </c>
      <c r="P102" s="98">
        <v>229.34082529114892</v>
      </c>
      <c r="Q102" s="98">
        <v>0</v>
      </c>
      <c r="R102" s="98">
        <v>229.22407653262636</v>
      </c>
      <c r="S102" s="98">
        <v>0</v>
      </c>
      <c r="T102" s="98">
        <v>205.13381550333435</v>
      </c>
      <c r="U102" s="98">
        <v>186.91276366634298</v>
      </c>
      <c r="V102" s="98">
        <v>0</v>
      </c>
      <c r="W102" s="98">
        <v>0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203.91693540636524</v>
      </c>
      <c r="D143" s="117">
        <f t="shared" si="49"/>
        <v>151.50176355402169</v>
      </c>
      <c r="E143" s="117">
        <f t="shared" si="49"/>
        <v>146.07595492305205</v>
      </c>
      <c r="F143" s="117">
        <f t="shared" si="49"/>
        <v>196.19793608485926</v>
      </c>
      <c r="G143" s="117">
        <f t="shared" si="49"/>
        <v>202.97505703303028</v>
      </c>
      <c r="H143" s="117">
        <f t="shared" si="49"/>
        <v>187.14540789256247</v>
      </c>
      <c r="I143" s="117">
        <f t="shared" si="49"/>
        <v>193.45262613727678</v>
      </c>
      <c r="J143" s="117">
        <f t="shared" si="49"/>
        <v>213.04384799714796</v>
      </c>
      <c r="K143" s="117">
        <f t="shared" si="49"/>
        <v>193.52210773042177</v>
      </c>
      <c r="L143" s="117">
        <f t="shared" si="49"/>
        <v>147.42346539035788</v>
      </c>
      <c r="M143" s="117">
        <f t="shared" si="49"/>
        <v>154.47337146285435</v>
      </c>
      <c r="N143" s="117">
        <f t="shared" si="49"/>
        <v>189.81860742790079</v>
      </c>
      <c r="O143" s="117">
        <f t="shared" si="49"/>
        <v>175.69640342473554</v>
      </c>
      <c r="P143" s="117">
        <f t="shared" si="49"/>
        <v>145.35073177845112</v>
      </c>
      <c r="Q143" s="117">
        <f t="shared" si="49"/>
        <v>174.48147617718044</v>
      </c>
      <c r="R143" s="117">
        <f t="shared" ref="R143:V143" si="50">R144+R146+R148+R157</f>
        <v>179.72186873475169</v>
      </c>
      <c r="S143" s="117">
        <f t="shared" si="50"/>
        <v>190.55425502056019</v>
      </c>
      <c r="T143" s="117">
        <f t="shared" si="50"/>
        <v>154.84926756481025</v>
      </c>
      <c r="U143" s="117">
        <f t="shared" si="50"/>
        <v>138.65642791688316</v>
      </c>
      <c r="V143" s="117">
        <f t="shared" si="50"/>
        <v>116.36662011749256</v>
      </c>
      <c r="W143" s="117">
        <f t="shared" ref="W143:Y143" si="51">W144+W146+W148+W157</f>
        <v>113.95340779897346</v>
      </c>
      <c r="X143" s="117">
        <f t="shared" si="51"/>
        <v>88.515278187766569</v>
      </c>
      <c r="Y143" s="117">
        <f t="shared" si="51"/>
        <v>83.740219025287402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203.91693540636524</v>
      </c>
      <c r="D157" s="122">
        <v>151.50176355402169</v>
      </c>
      <c r="E157" s="122">
        <v>146.07595492305205</v>
      </c>
      <c r="F157" s="122">
        <v>196.19793608485926</v>
      </c>
      <c r="G157" s="122">
        <v>202.97505703303028</v>
      </c>
      <c r="H157" s="122">
        <v>187.14540789256247</v>
      </c>
      <c r="I157" s="122">
        <v>193.45262613727678</v>
      </c>
      <c r="J157" s="122">
        <v>213.04384799714796</v>
      </c>
      <c r="K157" s="122">
        <v>193.52210773042177</v>
      </c>
      <c r="L157" s="122">
        <v>147.42346539035788</v>
      </c>
      <c r="M157" s="122">
        <v>154.47337146285435</v>
      </c>
      <c r="N157" s="122">
        <v>189.81860742790079</v>
      </c>
      <c r="O157" s="122">
        <v>175.69640342473554</v>
      </c>
      <c r="P157" s="122">
        <v>145.35073177845112</v>
      </c>
      <c r="Q157" s="122">
        <v>174.48147617718044</v>
      </c>
      <c r="R157" s="122">
        <v>179.72186873475169</v>
      </c>
      <c r="S157" s="122">
        <v>190.55425502056019</v>
      </c>
      <c r="T157" s="122">
        <v>154.84926756481025</v>
      </c>
      <c r="U157" s="122">
        <v>138.65642791688316</v>
      </c>
      <c r="V157" s="122">
        <v>116.36662011749256</v>
      </c>
      <c r="W157" s="122">
        <v>113.95340779897346</v>
      </c>
      <c r="X157" s="122">
        <v>88.515278187766569</v>
      </c>
      <c r="Y157" s="122">
        <v>83.740219025287402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253.16127386510138</v>
      </c>
      <c r="D158" s="98">
        <v>244.08617461481273</v>
      </c>
      <c r="E158" s="98">
        <v>223.25187535227244</v>
      </c>
      <c r="F158" s="98">
        <v>261.98285726425587</v>
      </c>
      <c r="G158" s="98">
        <v>253.60762239225588</v>
      </c>
      <c r="H158" s="98">
        <v>220.95984296349278</v>
      </c>
      <c r="I158" s="98">
        <v>206.18049758065786</v>
      </c>
      <c r="J158" s="98">
        <v>236.75930417493811</v>
      </c>
      <c r="K158" s="98">
        <v>254.22115933056395</v>
      </c>
      <c r="L158" s="98">
        <v>239.63959571233485</v>
      </c>
      <c r="M158" s="98">
        <v>223.84989478285655</v>
      </c>
      <c r="N158" s="98">
        <v>224.57996953991582</v>
      </c>
      <c r="O158" s="98">
        <v>245.03922083362363</v>
      </c>
      <c r="P158" s="98">
        <v>229.34082529114895</v>
      </c>
      <c r="Q158" s="98">
        <v>241.56457457931151</v>
      </c>
      <c r="R158" s="98">
        <v>229.22407653262638</v>
      </c>
      <c r="S158" s="98">
        <v>213.17530318549305</v>
      </c>
      <c r="T158" s="98">
        <v>205.13381550333432</v>
      </c>
      <c r="U158" s="98">
        <v>186.91276366634293</v>
      </c>
      <c r="V158" s="98">
        <v>183.52268189880081</v>
      </c>
      <c r="W158" s="98">
        <v>179.3005494547171</v>
      </c>
      <c r="X158" s="98">
        <v>145.31479236286685</v>
      </c>
      <c r="Y158" s="98">
        <v>154.24267658367563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204.09349887439348</v>
      </c>
      <c r="D161" s="117">
        <f t="shared" si="54"/>
        <v>151.77153165151819</v>
      </c>
      <c r="E161" s="117">
        <f t="shared" si="54"/>
        <v>145.93520856360666</v>
      </c>
      <c r="F161" s="117">
        <f t="shared" si="54"/>
        <v>196.20361171738642</v>
      </c>
      <c r="G161" s="117">
        <f t="shared" si="54"/>
        <v>202.81746256268366</v>
      </c>
      <c r="H161" s="117">
        <f t="shared" si="54"/>
        <v>187.26226342657665</v>
      </c>
      <c r="I161" s="117">
        <f t="shared" si="54"/>
        <v>193.38070158991235</v>
      </c>
      <c r="J161" s="117">
        <f t="shared" si="54"/>
        <v>213.19214526012803</v>
      </c>
      <c r="K161" s="117">
        <f t="shared" si="54"/>
        <v>193.69231187090585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177.26241507113201</v>
      </c>
      <c r="P161" s="117">
        <f t="shared" si="54"/>
        <v>0</v>
      </c>
      <c r="Q161" s="117">
        <f t="shared" si="54"/>
        <v>174.50132157995588</v>
      </c>
      <c r="R161" s="117">
        <f t="shared" ref="R161:V161" si="55">R162+R164+R166+R175</f>
        <v>179.72462912800276</v>
      </c>
      <c r="S161" s="117">
        <f t="shared" si="55"/>
        <v>190.53625930044825</v>
      </c>
      <c r="T161" s="117">
        <f t="shared" si="55"/>
        <v>154.85527350878112</v>
      </c>
      <c r="U161" s="117">
        <f t="shared" si="55"/>
        <v>138.68245019205636</v>
      </c>
      <c r="V161" s="117">
        <f t="shared" si="55"/>
        <v>116.33941768102717</v>
      </c>
      <c r="W161" s="117">
        <f t="shared" ref="W161:Y161" si="56">W162+W164+W166+W175</f>
        <v>113.95517642579813</v>
      </c>
      <c r="X161" s="117">
        <f t="shared" si="56"/>
        <v>88.539030724962942</v>
      </c>
      <c r="Y161" s="117">
        <f t="shared" si="56"/>
        <v>83.725141510839521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204.09349887439348</v>
      </c>
      <c r="D175" s="122">
        <v>151.77153165151819</v>
      </c>
      <c r="E175" s="122">
        <v>145.93520856360666</v>
      </c>
      <c r="F175" s="122">
        <v>196.20361171738642</v>
      </c>
      <c r="G175" s="122">
        <v>202.81746256268366</v>
      </c>
      <c r="H175" s="122">
        <v>187.26226342657665</v>
      </c>
      <c r="I175" s="122">
        <v>193.38070158991235</v>
      </c>
      <c r="J175" s="122">
        <v>213.19214526012803</v>
      </c>
      <c r="K175" s="122">
        <v>193.69231187090585</v>
      </c>
      <c r="L175" s="122">
        <v>0</v>
      </c>
      <c r="M175" s="122">
        <v>0</v>
      </c>
      <c r="N175" s="122">
        <v>0</v>
      </c>
      <c r="O175" s="122">
        <v>177.26241507113201</v>
      </c>
      <c r="P175" s="122">
        <v>0</v>
      </c>
      <c r="Q175" s="122">
        <v>174.50132157995588</v>
      </c>
      <c r="R175" s="122">
        <v>179.72462912800276</v>
      </c>
      <c r="S175" s="122">
        <v>190.53625930044825</v>
      </c>
      <c r="T175" s="122">
        <v>154.85527350878112</v>
      </c>
      <c r="U175" s="122">
        <v>138.68245019205636</v>
      </c>
      <c r="V175" s="122">
        <v>116.33941768102717</v>
      </c>
      <c r="W175" s="122">
        <v>113.95517642579813</v>
      </c>
      <c r="X175" s="122">
        <v>88.539030724962942</v>
      </c>
      <c r="Y175" s="122">
        <v>83.725141510839521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253.16127386510132</v>
      </c>
      <c r="D176" s="98">
        <v>244.08617461481276</v>
      </c>
      <c r="E176" s="98">
        <v>223.25187535227244</v>
      </c>
      <c r="F176" s="98">
        <v>261.98285726425587</v>
      </c>
      <c r="G176" s="98">
        <v>253.60762239225588</v>
      </c>
      <c r="H176" s="98">
        <v>220.95984296349275</v>
      </c>
      <c r="I176" s="98">
        <v>206.18049758065789</v>
      </c>
      <c r="J176" s="98">
        <v>236.75930417493811</v>
      </c>
      <c r="K176" s="98">
        <v>254.22115933056395</v>
      </c>
      <c r="L176" s="98">
        <v>0</v>
      </c>
      <c r="M176" s="98">
        <v>0</v>
      </c>
      <c r="N176" s="98">
        <v>0</v>
      </c>
      <c r="O176" s="98">
        <v>245.03922083362366</v>
      </c>
      <c r="P176" s="98">
        <v>0</v>
      </c>
      <c r="Q176" s="98">
        <v>241.56457457931145</v>
      </c>
      <c r="R176" s="98">
        <v>229.22407653262641</v>
      </c>
      <c r="S176" s="98">
        <v>213.17530318549299</v>
      </c>
      <c r="T176" s="98">
        <v>205.13381550333432</v>
      </c>
      <c r="U176" s="98">
        <v>186.91276366634295</v>
      </c>
      <c r="V176" s="98">
        <v>183.52268189880078</v>
      </c>
      <c r="W176" s="98">
        <v>179.30054945471713</v>
      </c>
      <c r="X176" s="98">
        <v>145.31479236286683</v>
      </c>
      <c r="Y176" s="98">
        <v>154.24267658367569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27.646226892299538</v>
      </c>
      <c r="D24" s="118">
        <f t="shared" si="7"/>
        <v>28.296580202546082</v>
      </c>
      <c r="E24" s="118">
        <f t="shared" si="7"/>
        <v>29.638584289618279</v>
      </c>
      <c r="F24" s="118">
        <f t="shared" si="7"/>
        <v>0</v>
      </c>
      <c r="G24" s="118">
        <f t="shared" si="7"/>
        <v>31.917505673172926</v>
      </c>
      <c r="H24" s="118">
        <f t="shared" si="7"/>
        <v>32.069440561084733</v>
      </c>
      <c r="I24" s="118">
        <f t="shared" si="7"/>
        <v>30.299533969249239</v>
      </c>
      <c r="J24" s="118">
        <f t="shared" si="7"/>
        <v>30.3178765342887</v>
      </c>
      <c r="K24" s="118">
        <f t="shared" si="7"/>
        <v>25.280647278571671</v>
      </c>
      <c r="L24" s="118">
        <f t="shared" si="7"/>
        <v>25.555221228087206</v>
      </c>
      <c r="M24" s="118">
        <f t="shared" si="7"/>
        <v>27.375433599088481</v>
      </c>
      <c r="N24" s="118">
        <f t="shared" si="7"/>
        <v>27.530388171790406</v>
      </c>
      <c r="O24" s="118">
        <f t="shared" si="7"/>
        <v>29.697620559053711</v>
      </c>
      <c r="P24" s="118">
        <f t="shared" si="7"/>
        <v>26.092225681008436</v>
      </c>
      <c r="Q24" s="118">
        <f t="shared" si="7"/>
        <v>29.845212309358118</v>
      </c>
      <c r="R24" s="118">
        <f t="shared" ref="R24:V24" si="8">R25+R28+R30+R39</f>
        <v>0</v>
      </c>
      <c r="S24" s="118">
        <f t="shared" si="8"/>
        <v>31.167671947051055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32.466291474934934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4.9523867994293935</v>
      </c>
      <c r="D25" s="123">
        <f t="shared" si="10"/>
        <v>6.9155272175845841</v>
      </c>
      <c r="E25" s="123">
        <f t="shared" si="10"/>
        <v>8.6448025029550841</v>
      </c>
      <c r="F25" s="123">
        <f t="shared" si="10"/>
        <v>0</v>
      </c>
      <c r="G25" s="123">
        <f t="shared" si="10"/>
        <v>7.676509370717457</v>
      </c>
      <c r="H25" s="123">
        <f t="shared" si="10"/>
        <v>8.3354554272018362</v>
      </c>
      <c r="I25" s="123">
        <f t="shared" si="10"/>
        <v>7.6191880031298744</v>
      </c>
      <c r="J25" s="123">
        <f t="shared" si="10"/>
        <v>7.0209578093855178</v>
      </c>
      <c r="K25" s="123">
        <f t="shared" si="10"/>
        <v>7.5976845551833394</v>
      </c>
      <c r="L25" s="123">
        <f t="shared" si="10"/>
        <v>7.6220999678579382</v>
      </c>
      <c r="M25" s="123">
        <f t="shared" si="10"/>
        <v>7.2026337559227009</v>
      </c>
      <c r="N25" s="123">
        <f t="shared" si="10"/>
        <v>9.0681774824279575</v>
      </c>
      <c r="O25" s="123">
        <f t="shared" si="10"/>
        <v>9.242394896487955</v>
      </c>
      <c r="P25" s="123">
        <f t="shared" si="10"/>
        <v>8.0348787544942635</v>
      </c>
      <c r="Q25" s="123">
        <f t="shared" si="10"/>
        <v>10.585623424064451</v>
      </c>
      <c r="R25" s="123">
        <f t="shared" ref="R25:V25" si="11">SUM(R26:R27)</f>
        <v>0</v>
      </c>
      <c r="S25" s="123">
        <f t="shared" si="11"/>
        <v>13.791210591427497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16.111235926007875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4.9100447652395003</v>
      </c>
      <c r="D26" s="99">
        <v>6.84824691953835</v>
      </c>
      <c r="E26" s="99">
        <v>8.573162208632624</v>
      </c>
      <c r="F26" s="99">
        <v>0</v>
      </c>
      <c r="G26" s="99">
        <v>7.595677310710335</v>
      </c>
      <c r="H26" s="99">
        <v>8.2528563812969828</v>
      </c>
      <c r="I26" s="99">
        <v>7.5450647720284127</v>
      </c>
      <c r="J26" s="99">
        <v>6.9493920102096522</v>
      </c>
      <c r="K26" s="99">
        <v>7.5200998996011519</v>
      </c>
      <c r="L26" s="99">
        <v>7.5384168397591527</v>
      </c>
      <c r="M26" s="99">
        <v>7.1239715444676932</v>
      </c>
      <c r="N26" s="99">
        <v>8.9919541794774922</v>
      </c>
      <c r="O26" s="99">
        <v>9.142977952880802</v>
      </c>
      <c r="P26" s="99">
        <v>7.9455648233389002</v>
      </c>
      <c r="Q26" s="99">
        <v>10.460991254612622</v>
      </c>
      <c r="R26" s="99">
        <v>0</v>
      </c>
      <c r="S26" s="99">
        <v>13.62699080313025</v>
      </c>
      <c r="T26" s="99">
        <v>0</v>
      </c>
      <c r="U26" s="99">
        <v>0</v>
      </c>
      <c r="V26" s="99">
        <v>0</v>
      </c>
      <c r="W26" s="99">
        <v>0</v>
      </c>
      <c r="X26" s="99">
        <v>15.919008760767632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4.2342034189892852E-2</v>
      </c>
      <c r="D27" s="99">
        <v>6.7280298046234061E-2</v>
      </c>
      <c r="E27" s="99">
        <v>7.1640294322459816E-2</v>
      </c>
      <c r="F27" s="99">
        <v>0</v>
      </c>
      <c r="G27" s="99">
        <v>8.0832060007121842E-2</v>
      </c>
      <c r="H27" s="99">
        <v>8.259904590485373E-2</v>
      </c>
      <c r="I27" s="99">
        <v>7.4123231101461559E-2</v>
      </c>
      <c r="J27" s="99">
        <v>7.1565799175865433E-2</v>
      </c>
      <c r="K27" s="99">
        <v>7.7584655582187551E-2</v>
      </c>
      <c r="L27" s="99">
        <v>8.3683128098785781E-2</v>
      </c>
      <c r="M27" s="99">
        <v>7.8662211455007708E-2</v>
      </c>
      <c r="N27" s="99">
        <v>7.6223302950464825E-2</v>
      </c>
      <c r="O27" s="99">
        <v>9.9416943607153266E-2</v>
      </c>
      <c r="P27" s="99">
        <v>8.9313931155362805E-2</v>
      </c>
      <c r="Q27" s="99">
        <v>0.12463216945182928</v>
      </c>
      <c r="R27" s="99">
        <v>0</v>
      </c>
      <c r="S27" s="99">
        <v>0.16421978829724682</v>
      </c>
      <c r="T27" s="99">
        <v>0</v>
      </c>
      <c r="U27" s="99">
        <v>0</v>
      </c>
      <c r="V27" s="99">
        <v>0</v>
      </c>
      <c r="W27" s="99">
        <v>0</v>
      </c>
      <c r="X27" s="99">
        <v>0.19222716524024236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2.737049462878324</v>
      </c>
      <c r="D28" s="123">
        <f t="shared" si="13"/>
        <v>0.43738964772714539</v>
      </c>
      <c r="E28" s="123">
        <f t="shared" si="13"/>
        <v>0.25659144203599699</v>
      </c>
      <c r="F28" s="123">
        <f t="shared" si="13"/>
        <v>0</v>
      </c>
      <c r="G28" s="123">
        <f t="shared" si="13"/>
        <v>0</v>
      </c>
      <c r="H28" s="123">
        <f t="shared" si="13"/>
        <v>0.13785400367303208</v>
      </c>
      <c r="I28" s="123">
        <f t="shared" si="13"/>
        <v>0.53242810525646611</v>
      </c>
      <c r="J28" s="123">
        <f t="shared" si="13"/>
        <v>0.51725224499100708</v>
      </c>
      <c r="K28" s="123">
        <f t="shared" si="13"/>
        <v>0.73846453345077778</v>
      </c>
      <c r="L28" s="123">
        <f t="shared" si="13"/>
        <v>1.0682391900644945</v>
      </c>
      <c r="M28" s="123">
        <f t="shared" si="13"/>
        <v>0.54513306665711103</v>
      </c>
      <c r="N28" s="123">
        <f t="shared" si="13"/>
        <v>1.0095578531832992</v>
      </c>
      <c r="O28" s="123">
        <f t="shared" si="13"/>
        <v>0.57405129858451842</v>
      </c>
      <c r="P28" s="123">
        <f t="shared" si="13"/>
        <v>0.21919971380192171</v>
      </c>
      <c r="Q28" s="123">
        <f t="shared" si="13"/>
        <v>0.42736838297465929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0.91868713257555379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2.737049462878324</v>
      </c>
      <c r="D29" s="99">
        <f>RES_hhdet_in_fech!D29/RES_summary!D$21</f>
        <v>0.43738964772714539</v>
      </c>
      <c r="E29" s="99">
        <f>RES_hhdet_in_fech!E29/RES_summary!E$21</f>
        <v>0.25659144203599699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0.13785400367303208</v>
      </c>
      <c r="I29" s="99">
        <f>RES_hhdet_in_fech!I29/RES_summary!I$21</f>
        <v>0.53242810525646611</v>
      </c>
      <c r="J29" s="99">
        <f>RES_hhdet_in_fech!J29/RES_summary!J$21</f>
        <v>0.51725224499100708</v>
      </c>
      <c r="K29" s="99">
        <f>RES_hhdet_in_fech!K29/RES_summary!K$21</f>
        <v>0.73846453345077778</v>
      </c>
      <c r="L29" s="99">
        <f>RES_hhdet_in_fech!L29/RES_summary!L$21</f>
        <v>1.0682391900644945</v>
      </c>
      <c r="M29" s="99">
        <f>RES_hhdet_in_fech!M29/RES_summary!M$21</f>
        <v>0.54513306665711103</v>
      </c>
      <c r="N29" s="99">
        <f>RES_hhdet_in_fech!N29/RES_summary!N$21</f>
        <v>1.0095578531832992</v>
      </c>
      <c r="O29" s="99">
        <f>RES_hhdet_in_fech!O29/RES_summary!O$21</f>
        <v>0.57405129858451842</v>
      </c>
      <c r="P29" s="99">
        <f>RES_hhdet_in_fech!P29/RES_summary!P$21</f>
        <v>0.21919971380192171</v>
      </c>
      <c r="Q29" s="99">
        <f>RES_hhdet_in_fech!Q29/RES_summary!Q$21</f>
        <v>0.42736838297465929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0.91868713257555379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10.6870641913365</v>
      </c>
      <c r="D30" s="123">
        <v>12.001855439048455</v>
      </c>
      <c r="E30" s="123">
        <v>12.217857740416475</v>
      </c>
      <c r="F30" s="123">
        <v>0</v>
      </c>
      <c r="G30" s="123">
        <v>14.773916381221284</v>
      </c>
      <c r="H30" s="123">
        <v>15.211240583766299</v>
      </c>
      <c r="I30" s="123">
        <v>14.27879424497236</v>
      </c>
      <c r="J30" s="123">
        <v>13.965529276612168</v>
      </c>
      <c r="K30" s="123">
        <v>8.1665245978446048</v>
      </c>
      <c r="L30" s="123">
        <v>8.1027873273836502</v>
      </c>
      <c r="M30" s="123">
        <v>11.297350805469945</v>
      </c>
      <c r="N30" s="123">
        <v>9.517736349446059</v>
      </c>
      <c r="O30" s="123">
        <v>11.286187531997591</v>
      </c>
      <c r="P30" s="123">
        <v>10.040666344168589</v>
      </c>
      <c r="Q30" s="123">
        <v>10.373780465330601</v>
      </c>
      <c r="R30" s="123">
        <v>0</v>
      </c>
      <c r="S30" s="123">
        <v>9.533280054330671</v>
      </c>
      <c r="T30" s="123">
        <v>0</v>
      </c>
      <c r="U30" s="123">
        <v>0</v>
      </c>
      <c r="V30" s="123">
        <v>0</v>
      </c>
      <c r="W30" s="123">
        <v>0</v>
      </c>
      <c r="X30" s="123">
        <v>10.636649623843267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10.6870641913365</v>
      </c>
      <c r="D35" s="102">
        <v>12.961660703152344</v>
      </c>
      <c r="E35" s="102">
        <v>12.528202612800902</v>
      </c>
      <c r="F35" s="102">
        <v>0</v>
      </c>
      <c r="G35" s="102">
        <v>15.243276402084511</v>
      </c>
      <c r="H35" s="102">
        <v>15.58415619237133</v>
      </c>
      <c r="I35" s="102">
        <v>15.121200308923637</v>
      </c>
      <c r="J35" s="102">
        <v>14.810926669741436</v>
      </c>
      <c r="K35" s="102">
        <v>9.9866179457412958</v>
      </c>
      <c r="L35" s="102">
        <v>13.181753416451244</v>
      </c>
      <c r="M35" s="102">
        <v>13.043287711581318</v>
      </c>
      <c r="N35" s="102">
        <v>11.199875260448156</v>
      </c>
      <c r="O35" s="102">
        <v>12.010971974429177</v>
      </c>
      <c r="P35" s="102">
        <v>11.500632870642896</v>
      </c>
      <c r="Q35" s="102">
        <v>11.663585604417712</v>
      </c>
      <c r="R35" s="102">
        <v>0</v>
      </c>
      <c r="S35" s="102">
        <v>11.289263307531142</v>
      </c>
      <c r="T35" s="102">
        <v>0</v>
      </c>
      <c r="U35" s="102">
        <v>0</v>
      </c>
      <c r="V35" s="102">
        <v>0</v>
      </c>
      <c r="W35" s="102">
        <v>0</v>
      </c>
      <c r="X35" s="102">
        <v>11.40025597037943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8.0062443875233278</v>
      </c>
      <c r="E36" s="105">
        <v>7.7488915780807295</v>
      </c>
      <c r="F36" s="105">
        <v>0</v>
      </c>
      <c r="G36" s="105">
        <v>9.4545028114380738</v>
      </c>
      <c r="H36" s="105">
        <v>9.6796590561250095</v>
      </c>
      <c r="I36" s="105">
        <v>9.4081555479450003</v>
      </c>
      <c r="J36" s="105">
        <v>9.249101714943631</v>
      </c>
      <c r="K36" s="105">
        <v>7.5092686666596915</v>
      </c>
      <c r="L36" s="105">
        <v>7.9179958379247406</v>
      </c>
      <c r="M36" s="105">
        <v>8.2950646419935605</v>
      </c>
      <c r="N36" s="105">
        <v>6.7762864076632026</v>
      </c>
      <c r="O36" s="105">
        <v>7.6037250379509516</v>
      </c>
      <c r="P36" s="105">
        <v>7.3177129019347582</v>
      </c>
      <c r="Q36" s="105">
        <v>7.6747437853890625</v>
      </c>
      <c r="R36" s="105">
        <v>0</v>
      </c>
      <c r="S36" s="105">
        <v>7.7772968011301984</v>
      </c>
      <c r="T36" s="105">
        <v>0</v>
      </c>
      <c r="U36" s="105">
        <v>0</v>
      </c>
      <c r="V36" s="105">
        <v>0</v>
      </c>
      <c r="W36" s="105">
        <v>0</v>
      </c>
      <c r="X36" s="105">
        <v>9.2696999911550826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2.2704995444646396</v>
      </c>
      <c r="E37" s="99">
        <v>2.1818285032013627</v>
      </c>
      <c r="F37" s="99">
        <v>0</v>
      </c>
      <c r="G37" s="99">
        <v>2.6279788015663184</v>
      </c>
      <c r="H37" s="99">
        <v>2.6708385831171277</v>
      </c>
      <c r="I37" s="99">
        <v>2.5680253322993414</v>
      </c>
      <c r="J37" s="99">
        <v>2.5224725113230866</v>
      </c>
      <c r="K37" s="99">
        <v>4.4682893820410516</v>
      </c>
      <c r="L37" s="99">
        <v>1.3208579935460558</v>
      </c>
      <c r="M37" s="99">
        <v>2.2294056217902543</v>
      </c>
      <c r="N37" s="99">
        <v>0.92924258573856833</v>
      </c>
      <c r="O37" s="99">
        <v>1.5152056273655232</v>
      </c>
      <c r="P37" s="99">
        <v>1.1203288040512875</v>
      </c>
      <c r="Q37" s="99">
        <v>1.344315010115094</v>
      </c>
      <c r="R37" s="99">
        <v>0</v>
      </c>
      <c r="S37" s="99">
        <v>1.4393850206537973</v>
      </c>
      <c r="T37" s="99">
        <v>0</v>
      </c>
      <c r="U37" s="99">
        <v>0</v>
      </c>
      <c r="V37" s="99">
        <v>0</v>
      </c>
      <c r="W37" s="99">
        <v>0</v>
      </c>
      <c r="X37" s="99">
        <v>4.3853226989790279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5.7357448430586881</v>
      </c>
      <c r="E38" s="99">
        <v>5.5670630748793668</v>
      </c>
      <c r="F38" s="99">
        <v>0</v>
      </c>
      <c r="G38" s="99">
        <v>6.8265240098717559</v>
      </c>
      <c r="H38" s="99">
        <v>7.0088204730078782</v>
      </c>
      <c r="I38" s="99">
        <v>6.8401302156456598</v>
      </c>
      <c r="J38" s="99">
        <v>6.7266292036205426</v>
      </c>
      <c r="K38" s="99">
        <v>3.0409792846186399</v>
      </c>
      <c r="L38" s="99">
        <v>6.5971378443786834</v>
      </c>
      <c r="M38" s="99">
        <v>6.0656590202033058</v>
      </c>
      <c r="N38" s="99">
        <v>5.8470438219246343</v>
      </c>
      <c r="O38" s="99">
        <v>6.0885194105854268</v>
      </c>
      <c r="P38" s="99">
        <v>6.1973840978834707</v>
      </c>
      <c r="Q38" s="99">
        <v>6.3304287752739681</v>
      </c>
      <c r="R38" s="99">
        <v>0</v>
      </c>
      <c r="S38" s="99">
        <v>6.3379117804764009</v>
      </c>
      <c r="T38" s="99">
        <v>0</v>
      </c>
      <c r="U38" s="99">
        <v>0</v>
      </c>
      <c r="V38" s="99">
        <v>0</v>
      </c>
      <c r="W38" s="99">
        <v>0</v>
      </c>
      <c r="X38" s="99">
        <v>4.884377292176052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9.2697264386553204</v>
      </c>
      <c r="D39" s="123">
        <v>8.9418078981858979</v>
      </c>
      <c r="E39" s="123">
        <v>8.5193326042107262</v>
      </c>
      <c r="F39" s="123">
        <v>0</v>
      </c>
      <c r="G39" s="123">
        <v>9.4670799212341841</v>
      </c>
      <c r="H39" s="123">
        <v>8.384890546443561</v>
      </c>
      <c r="I39" s="123">
        <v>7.8691236158905378</v>
      </c>
      <c r="J39" s="123">
        <v>8.8141372033000085</v>
      </c>
      <c r="K39" s="123">
        <v>8.77797359209295</v>
      </c>
      <c r="L39" s="123">
        <v>8.7620947427811213</v>
      </c>
      <c r="M39" s="123">
        <v>8.3303159710387238</v>
      </c>
      <c r="N39" s="123">
        <v>7.9349164867330897</v>
      </c>
      <c r="O39" s="123">
        <v>8.5949868319836469</v>
      </c>
      <c r="P39" s="123">
        <v>7.7974808685436621</v>
      </c>
      <c r="Q39" s="123">
        <v>8.4584400369884065</v>
      </c>
      <c r="R39" s="123">
        <v>0</v>
      </c>
      <c r="S39" s="123">
        <v>7.8431813012928879</v>
      </c>
      <c r="T39" s="123">
        <v>0</v>
      </c>
      <c r="U39" s="123">
        <v>0</v>
      </c>
      <c r="V39" s="123">
        <v>0</v>
      </c>
      <c r="W39" s="123">
        <v>0</v>
      </c>
      <c r="X39" s="123">
        <v>4.7997187925082399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10.107236493506147</v>
      </c>
      <c r="D40" s="99">
        <v>9.6919485969904322</v>
      </c>
      <c r="E40" s="99">
        <v>8.8106396781615199</v>
      </c>
      <c r="F40" s="99">
        <v>0</v>
      </c>
      <c r="G40" s="99">
        <v>9.893657194406476</v>
      </c>
      <c r="H40" s="99">
        <v>8.5962658795770857</v>
      </c>
      <c r="I40" s="99">
        <v>7.9590124456517017</v>
      </c>
      <c r="J40" s="99">
        <v>9.1106010262491726</v>
      </c>
      <c r="K40" s="99">
        <v>9.7559415646964354</v>
      </c>
      <c r="L40" s="99">
        <v>9.1585873934181716</v>
      </c>
      <c r="M40" s="99">
        <v>8.5196869754595799</v>
      </c>
      <c r="N40" s="99">
        <v>8.5131528898362507</v>
      </c>
      <c r="O40" s="99">
        <v>9.2491285818743254</v>
      </c>
      <c r="P40" s="99">
        <v>8.6054299545697255</v>
      </c>
      <c r="Q40" s="99">
        <v>9.0051295013675769</v>
      </c>
      <c r="R40" s="99">
        <v>0</v>
      </c>
      <c r="S40" s="99">
        <v>7.8431813012928879</v>
      </c>
      <c r="T40" s="99">
        <v>0</v>
      </c>
      <c r="U40" s="99">
        <v>0</v>
      </c>
      <c r="V40" s="99">
        <v>0</v>
      </c>
      <c r="W40" s="99">
        <v>0</v>
      </c>
      <c r="X40" s="99">
        <v>5.1005694666457861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5.8076935956382476</v>
      </c>
      <c r="D41" s="110">
        <v>7.7144161838287282</v>
      </c>
      <c r="E41" s="110">
        <v>7.9694905021286031</v>
      </c>
      <c r="F41" s="110">
        <v>0</v>
      </c>
      <c r="G41" s="110">
        <v>7.6388916076386408</v>
      </c>
      <c r="H41" s="110">
        <v>7.2575554363980981</v>
      </c>
      <c r="I41" s="110">
        <v>6.5012501195250119</v>
      </c>
      <c r="J41" s="110">
        <v>6.1459627967575416</v>
      </c>
      <c r="K41" s="110">
        <v>5.6591171820543709</v>
      </c>
      <c r="L41" s="110">
        <v>8.129020842040191</v>
      </c>
      <c r="M41" s="110">
        <v>7.9085654066155184</v>
      </c>
      <c r="N41" s="110">
        <v>4.7695339164288084</v>
      </c>
      <c r="O41" s="110">
        <v>6.9354862852811205</v>
      </c>
      <c r="P41" s="110">
        <v>6.3958116208166249</v>
      </c>
      <c r="Q41" s="110">
        <v>7.0417501346724878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4.3279302353379983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26.824709601422065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30.91310639354565</v>
      </c>
      <c r="I43" s="118">
        <f t="shared" si="14"/>
        <v>29.507091335418906</v>
      </c>
      <c r="J43" s="118">
        <f t="shared" si="14"/>
        <v>30.039732759521343</v>
      </c>
      <c r="K43" s="118">
        <f t="shared" si="14"/>
        <v>24.447085062373283</v>
      </c>
      <c r="L43" s="118">
        <f t="shared" si="14"/>
        <v>25.265034618090525</v>
      </c>
      <c r="M43" s="118">
        <f t="shared" si="14"/>
        <v>27.644759596035115</v>
      </c>
      <c r="N43" s="118">
        <f t="shared" si="14"/>
        <v>26.507049402367144</v>
      </c>
      <c r="O43" s="118">
        <f t="shared" si="14"/>
        <v>28.497893429135761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30.170814346860674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4.5467396287866357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6.9558027287937341</v>
      </c>
      <c r="I44" s="123">
        <f t="shared" si="17"/>
        <v>6.7867121906186352</v>
      </c>
      <c r="J44" s="123">
        <f t="shared" si="17"/>
        <v>6.7687106257392982</v>
      </c>
      <c r="K44" s="123">
        <f t="shared" si="17"/>
        <v>6.7717804086779028</v>
      </c>
      <c r="L44" s="123">
        <f t="shared" si="17"/>
        <v>7.2591735658382941</v>
      </c>
      <c r="M44" s="123">
        <f t="shared" si="17"/>
        <v>7.4421977302941205</v>
      </c>
      <c r="N44" s="123">
        <f t="shared" si="17"/>
        <v>7.9457573778890307</v>
      </c>
      <c r="O44" s="123">
        <f t="shared" si="17"/>
        <v>8.0658858111582603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11.038369738036646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4.5029388919221249</v>
      </c>
      <c r="D45" s="99">
        <v>0</v>
      </c>
      <c r="E45" s="99">
        <v>0</v>
      </c>
      <c r="F45" s="99">
        <v>0</v>
      </c>
      <c r="G45" s="99">
        <v>0</v>
      </c>
      <c r="H45" s="99">
        <v>6.8784077348405219</v>
      </c>
      <c r="I45" s="99">
        <v>6.7126264039958201</v>
      </c>
      <c r="J45" s="99">
        <v>6.6913533543628567</v>
      </c>
      <c r="K45" s="99">
        <v>6.6943100404386184</v>
      </c>
      <c r="L45" s="99">
        <v>7.1699717641370651</v>
      </c>
      <c r="M45" s="99">
        <v>7.3513634807897299</v>
      </c>
      <c r="N45" s="99">
        <v>7.8712597152318331</v>
      </c>
      <c r="O45" s="99">
        <v>7.9694110122916673</v>
      </c>
      <c r="P45" s="99">
        <v>0</v>
      </c>
      <c r="Q45" s="99">
        <v>0</v>
      </c>
      <c r="R45" s="99">
        <v>0</v>
      </c>
      <c r="S45" s="99">
        <v>10.893094439031993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4.3800736864511067E-2</v>
      </c>
      <c r="D46" s="99">
        <v>0</v>
      </c>
      <c r="E46" s="99">
        <v>0</v>
      </c>
      <c r="F46" s="99">
        <v>0</v>
      </c>
      <c r="G46" s="99">
        <v>0</v>
      </c>
      <c r="H46" s="99">
        <v>7.7394993953212435E-2</v>
      </c>
      <c r="I46" s="99">
        <v>7.4085786622814981E-2</v>
      </c>
      <c r="J46" s="99">
        <v>7.7357271376441425E-2</v>
      </c>
      <c r="K46" s="99">
        <v>7.7470368239284326E-2</v>
      </c>
      <c r="L46" s="99">
        <v>8.9201801701229391E-2</v>
      </c>
      <c r="M46" s="99">
        <v>9.0834249504390244E-2</v>
      </c>
      <c r="N46" s="99">
        <v>7.4497662657198024E-2</v>
      </c>
      <c r="O46" s="99">
        <v>9.6474798866593769E-2</v>
      </c>
      <c r="P46" s="99">
        <v>0</v>
      </c>
      <c r="Q46" s="99">
        <v>0</v>
      </c>
      <c r="R46" s="99">
        <v>0</v>
      </c>
      <c r="S46" s="99">
        <v>0.14527529900465422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2.3435778673663616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0.56510966781489147</v>
      </c>
      <c r="J47" s="123">
        <f t="shared" si="20"/>
        <v>0.49992162853512284</v>
      </c>
      <c r="K47" s="123">
        <f t="shared" si="20"/>
        <v>0.73178927567942853</v>
      </c>
      <c r="L47" s="123">
        <f t="shared" si="20"/>
        <v>1.1309756831254025</v>
      </c>
      <c r="M47" s="123">
        <f t="shared" si="20"/>
        <v>0.59608008223254194</v>
      </c>
      <c r="N47" s="123">
        <f t="shared" si="20"/>
        <v>1.085568228173023</v>
      </c>
      <c r="O47" s="123">
        <f t="shared" si="20"/>
        <v>0.56196600808800234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2.3435778673663616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0.56510966781489147</v>
      </c>
      <c r="J48" s="99">
        <f>RES_hhdet_in_fech!J48/RES_summary!J$21</f>
        <v>0.49992162853512284</v>
      </c>
      <c r="K48" s="99">
        <f>RES_hhdet_in_fech!K48/RES_summary!K$21</f>
        <v>0.73178927567942853</v>
      </c>
      <c r="L48" s="99">
        <f>RES_hhdet_in_fech!L48/RES_summary!L$21</f>
        <v>1.1309756831254025</v>
      </c>
      <c r="M48" s="99">
        <f>RES_hhdet_in_fech!M48/RES_summary!M$21</f>
        <v>0.59608008223254194</v>
      </c>
      <c r="N48" s="99">
        <f>RES_hhdet_in_fech!N48/RES_summary!N$21</f>
        <v>1.085568228173023</v>
      </c>
      <c r="O48" s="99">
        <f>RES_hhdet_in_fech!O48/RES_summary!O$21</f>
        <v>0.56196600808800234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10.6870641913365</v>
      </c>
      <c r="D49" s="123">
        <v>0</v>
      </c>
      <c r="E49" s="123">
        <v>0</v>
      </c>
      <c r="F49" s="123">
        <v>0</v>
      </c>
      <c r="G49" s="123">
        <v>0</v>
      </c>
      <c r="H49" s="123">
        <v>15.58415619237133</v>
      </c>
      <c r="I49" s="123">
        <v>14.285144978048717</v>
      </c>
      <c r="J49" s="123">
        <v>13.950850645803627</v>
      </c>
      <c r="K49" s="123">
        <v>8.1726026266323633</v>
      </c>
      <c r="L49" s="123">
        <v>8.1094052044166123</v>
      </c>
      <c r="M49" s="123">
        <v>11.275332313330557</v>
      </c>
      <c r="N49" s="123">
        <v>9.5219622473228256</v>
      </c>
      <c r="O49" s="123">
        <v>11.281953684184661</v>
      </c>
      <c r="P49" s="123">
        <v>0</v>
      </c>
      <c r="Q49" s="123">
        <v>0</v>
      </c>
      <c r="R49" s="123">
        <v>0</v>
      </c>
      <c r="S49" s="123">
        <v>11.289263307531142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10.6870641913365</v>
      </c>
      <c r="D54" s="102">
        <v>0</v>
      </c>
      <c r="E54" s="102">
        <v>0</v>
      </c>
      <c r="F54" s="102">
        <v>0</v>
      </c>
      <c r="G54" s="102">
        <v>0</v>
      </c>
      <c r="H54" s="102">
        <v>15.58415619237133</v>
      </c>
      <c r="I54" s="102">
        <v>15.12120030892364</v>
      </c>
      <c r="J54" s="102">
        <v>14.810926669741429</v>
      </c>
      <c r="K54" s="102">
        <v>9.9866179457412958</v>
      </c>
      <c r="L54" s="102">
        <v>13.181753416451244</v>
      </c>
      <c r="M54" s="102">
        <v>13.043287711581316</v>
      </c>
      <c r="N54" s="102">
        <v>11.199875260448156</v>
      </c>
      <c r="O54" s="102">
        <v>12.010971974429177</v>
      </c>
      <c r="P54" s="102">
        <v>0</v>
      </c>
      <c r="Q54" s="102">
        <v>0</v>
      </c>
      <c r="R54" s="102">
        <v>0</v>
      </c>
      <c r="S54" s="102">
        <v>11.289263307531142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9.4081555479450003</v>
      </c>
      <c r="J55" s="105">
        <v>9.2491017149436292</v>
      </c>
      <c r="K55" s="105">
        <v>7.5092686666596942</v>
      </c>
      <c r="L55" s="105">
        <v>7.9179958379247388</v>
      </c>
      <c r="M55" s="105">
        <v>8.2950646419935588</v>
      </c>
      <c r="N55" s="105">
        <v>6.7762864076632026</v>
      </c>
      <c r="O55" s="105">
        <v>7.6037250379509524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2.56802533229934</v>
      </c>
      <c r="J56" s="99">
        <v>2.5224725113230866</v>
      </c>
      <c r="K56" s="99">
        <v>4.4682893820410525</v>
      </c>
      <c r="L56" s="99">
        <v>1.3208579935460558</v>
      </c>
      <c r="M56" s="99">
        <v>2.2294056217902538</v>
      </c>
      <c r="N56" s="99">
        <v>0.92924258573856833</v>
      </c>
      <c r="O56" s="99">
        <v>1.5152056273655237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6.8401302156456598</v>
      </c>
      <c r="J57" s="99">
        <v>6.7266292036205426</v>
      </c>
      <c r="K57" s="99">
        <v>3.0409792846186412</v>
      </c>
      <c r="L57" s="99">
        <v>6.5971378443786834</v>
      </c>
      <c r="M57" s="99">
        <v>6.0656590202033058</v>
      </c>
      <c r="N57" s="99">
        <v>5.8470438219246343</v>
      </c>
      <c r="O57" s="99">
        <v>6.0885194105854277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9.2473279139325655</v>
      </c>
      <c r="D58" s="123">
        <v>0</v>
      </c>
      <c r="E58" s="123">
        <v>0</v>
      </c>
      <c r="F58" s="123">
        <v>0</v>
      </c>
      <c r="G58" s="123">
        <v>0</v>
      </c>
      <c r="H58" s="123">
        <v>8.3731474723805874</v>
      </c>
      <c r="I58" s="123">
        <v>7.8701244989366606</v>
      </c>
      <c r="J58" s="123">
        <v>8.8202498594432921</v>
      </c>
      <c r="K58" s="123">
        <v>8.7709127513835892</v>
      </c>
      <c r="L58" s="123">
        <v>8.7654801647102136</v>
      </c>
      <c r="M58" s="123">
        <v>8.3311494701779001</v>
      </c>
      <c r="N58" s="123">
        <v>7.9537615489822642</v>
      </c>
      <c r="O58" s="123">
        <v>8.588087925704837</v>
      </c>
      <c r="P58" s="123">
        <v>0</v>
      </c>
      <c r="Q58" s="123">
        <v>0</v>
      </c>
      <c r="R58" s="123">
        <v>0</v>
      </c>
      <c r="S58" s="123">
        <v>7.8431813012928879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10.107236493506147</v>
      </c>
      <c r="D59" s="99">
        <v>0</v>
      </c>
      <c r="E59" s="99">
        <v>0</v>
      </c>
      <c r="F59" s="99">
        <v>0</v>
      </c>
      <c r="G59" s="99">
        <v>0</v>
      </c>
      <c r="H59" s="99">
        <v>8.5962658795770857</v>
      </c>
      <c r="I59" s="99">
        <v>7.9590124456517026</v>
      </c>
      <c r="J59" s="99">
        <v>9.1106010262491743</v>
      </c>
      <c r="K59" s="99">
        <v>9.7559415646964336</v>
      </c>
      <c r="L59" s="99">
        <v>9.1585873934181699</v>
      </c>
      <c r="M59" s="99">
        <v>8.5196869754595781</v>
      </c>
      <c r="N59" s="99">
        <v>8.5131528898362472</v>
      </c>
      <c r="O59" s="99">
        <v>9.2491285818743254</v>
      </c>
      <c r="P59" s="99">
        <v>0</v>
      </c>
      <c r="Q59" s="99">
        <v>0</v>
      </c>
      <c r="R59" s="99">
        <v>0</v>
      </c>
      <c r="S59" s="99">
        <v>7.8431813012928879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5.8076935956382476</v>
      </c>
      <c r="D60" s="110">
        <v>0</v>
      </c>
      <c r="E60" s="110">
        <v>0</v>
      </c>
      <c r="F60" s="110">
        <v>0</v>
      </c>
      <c r="G60" s="110">
        <v>0</v>
      </c>
      <c r="H60" s="110">
        <v>7.2575554363980981</v>
      </c>
      <c r="I60" s="110">
        <v>6.5012501195250119</v>
      </c>
      <c r="J60" s="110">
        <v>6.145962796757539</v>
      </c>
      <c r="K60" s="110">
        <v>5.65911718205437</v>
      </c>
      <c r="L60" s="110">
        <v>8.129020842040191</v>
      </c>
      <c r="M60" s="110">
        <v>7.9085654066155184</v>
      </c>
      <c r="N60" s="110">
        <v>4.7695339164288075</v>
      </c>
      <c r="O60" s="110">
        <v>6.9354862852811205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X67" s="99">
        <f>RES_hhdet_in_fech!X67/RES_summary!X$21</f>
        <v>0</v>
      </c>
      <c r="Y67" s="99">
        <f>RES_hhdet_in_fech!Y67/RES_summary!Y$21</f>
        <v>0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25.794292027174194</v>
      </c>
      <c r="M81" s="118">
        <f t="shared" si="28"/>
        <v>25.826067386776685</v>
      </c>
      <c r="N81" s="118">
        <f t="shared" si="28"/>
        <v>24.740280526492889</v>
      </c>
      <c r="O81" s="118">
        <f t="shared" si="28"/>
        <v>25.854595276497378</v>
      </c>
      <c r="P81" s="118">
        <f t="shared" si="28"/>
        <v>24.237388425774938</v>
      </c>
      <c r="Q81" s="118">
        <f t="shared" si="28"/>
        <v>0</v>
      </c>
      <c r="R81" s="118">
        <f t="shared" ref="R81:V81" si="29">R82+R85+R87+R100</f>
        <v>24.003266900589306</v>
      </c>
      <c r="S81" s="118">
        <f t="shared" si="29"/>
        <v>0</v>
      </c>
      <c r="T81" s="118">
        <f t="shared" si="29"/>
        <v>25.812996576995843</v>
      </c>
      <c r="U81" s="118">
        <f t="shared" si="29"/>
        <v>27.468748432719167</v>
      </c>
      <c r="V81" s="118">
        <f t="shared" si="29"/>
        <v>0</v>
      </c>
      <c r="W81" s="118">
        <f t="shared" ref="W81:Y81" si="30">W82+W85+W87+W100</f>
        <v>0</v>
      </c>
      <c r="X81" s="118">
        <f t="shared" si="30"/>
        <v>0</v>
      </c>
      <c r="Y81" s="118">
        <f t="shared" si="30"/>
        <v>0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7.868062024021425</v>
      </c>
      <c r="M82" s="123">
        <f t="shared" si="31"/>
        <v>5.6536237859988523</v>
      </c>
      <c r="N82" s="123">
        <f t="shared" si="31"/>
        <v>6.2827105177856621</v>
      </c>
      <c r="O82" s="123">
        <f t="shared" si="31"/>
        <v>5.4256957963515822</v>
      </c>
      <c r="P82" s="123">
        <f t="shared" si="31"/>
        <v>6.1840517908413339</v>
      </c>
      <c r="Q82" s="123">
        <f t="shared" si="31"/>
        <v>0</v>
      </c>
      <c r="R82" s="123">
        <f t="shared" ref="R82:V82" si="32">SUM(R83:R84)</f>
        <v>5.8188477102644667</v>
      </c>
      <c r="S82" s="123">
        <f t="shared" si="32"/>
        <v>0</v>
      </c>
      <c r="T82" s="123">
        <f t="shared" si="32"/>
        <v>6.6988680973279857</v>
      </c>
      <c r="U82" s="123">
        <f t="shared" si="32"/>
        <v>8.1178877203457276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7.8117219317175826</v>
      </c>
      <c r="M83" s="99">
        <v>5.6137271864989859</v>
      </c>
      <c r="N83" s="99">
        <v>6.2494378908265595</v>
      </c>
      <c r="O83" s="99">
        <v>5.3903192247978433</v>
      </c>
      <c r="P83" s="99">
        <v>6.1442421209860116</v>
      </c>
      <c r="Q83" s="99">
        <v>0</v>
      </c>
      <c r="R83" s="99">
        <v>5.7799908049925257</v>
      </c>
      <c r="S83" s="99">
        <v>0</v>
      </c>
      <c r="T83" s="99">
        <v>6.5995973915290689</v>
      </c>
      <c r="U83" s="99">
        <v>8.02876486490179</v>
      </c>
      <c r="V83" s="99">
        <v>0</v>
      </c>
      <c r="W83" s="99">
        <v>0</v>
      </c>
      <c r="X83" s="99">
        <v>0</v>
      </c>
      <c r="Y83" s="99">
        <v>0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5.6340092303842085E-2</v>
      </c>
      <c r="M84" s="99">
        <v>3.9896599499866466E-2</v>
      </c>
      <c r="N84" s="99">
        <v>3.3272626959102963E-2</v>
      </c>
      <c r="O84" s="99">
        <v>3.5376571553739022E-2</v>
      </c>
      <c r="P84" s="99">
        <v>3.9809669855321944E-2</v>
      </c>
      <c r="Q84" s="99">
        <v>0</v>
      </c>
      <c r="R84" s="99">
        <v>3.8856905271941203E-2</v>
      </c>
      <c r="S84" s="99">
        <v>0</v>
      </c>
      <c r="T84" s="99">
        <v>9.9270705798916711E-2</v>
      </c>
      <c r="U84" s="99">
        <v>8.9122855443938387E-2</v>
      </c>
      <c r="V84" s="99">
        <v>0</v>
      </c>
      <c r="W84" s="99">
        <v>0</v>
      </c>
      <c r="X84" s="99">
        <v>0</v>
      </c>
      <c r="Y84" s="99">
        <v>0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1.0622106734310333</v>
      </c>
      <c r="M85" s="123">
        <f t="shared" si="34"/>
        <v>0.54640674204649664</v>
      </c>
      <c r="N85" s="123">
        <f t="shared" si="34"/>
        <v>1.005723313916612</v>
      </c>
      <c r="O85" s="123">
        <f t="shared" si="34"/>
        <v>0.56196600808800234</v>
      </c>
      <c r="P85" s="123">
        <f t="shared" si="34"/>
        <v>0.21559770913919113</v>
      </c>
      <c r="Q85" s="123">
        <f t="shared" si="34"/>
        <v>0</v>
      </c>
      <c r="R85" s="123">
        <f t="shared" si="34"/>
        <v>0.30099880619758579</v>
      </c>
      <c r="S85" s="123">
        <f t="shared" si="34"/>
        <v>0</v>
      </c>
      <c r="T85" s="123">
        <f t="shared" si="34"/>
        <v>0.46678790484666105</v>
      </c>
      <c r="U85" s="123">
        <f t="shared" si="34"/>
        <v>0.58632995458139681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0</v>
      </c>
      <c r="F86" s="99">
        <f>RES_hhdet_in_fech!F86/RES_summary!F$21</f>
        <v>0</v>
      </c>
      <c r="G86" s="99">
        <f>RES_hhdet_in_fech!G86/RES_summary!G$21</f>
        <v>0</v>
      </c>
      <c r="H86" s="99">
        <f>RES_hhdet_in_fech!H86/RES_summary!H$21</f>
        <v>0</v>
      </c>
      <c r="I86" s="99">
        <f>RES_hhdet_in_fech!I86/RES_summary!I$21</f>
        <v>0</v>
      </c>
      <c r="J86" s="99">
        <f>RES_hhdet_in_fech!J86/RES_summary!J$21</f>
        <v>0</v>
      </c>
      <c r="K86" s="99">
        <f>RES_hhdet_in_fech!K86/RES_summary!K$21</f>
        <v>0</v>
      </c>
      <c r="L86" s="99">
        <f>RES_hhdet_in_fech!L86/RES_summary!L$21</f>
        <v>1.0622106734310333</v>
      </c>
      <c r="M86" s="99">
        <f>RES_hhdet_in_fech!M86/RES_summary!M$21</f>
        <v>0.54640674204649664</v>
      </c>
      <c r="N86" s="99">
        <f>RES_hhdet_in_fech!N86/RES_summary!N$21</f>
        <v>1.005723313916612</v>
      </c>
      <c r="O86" s="99">
        <f>RES_hhdet_in_fech!O86/RES_summary!O$21</f>
        <v>0.56196600808800234</v>
      </c>
      <c r="P86" s="99">
        <f>RES_hhdet_in_fech!P86/RES_summary!P$21</f>
        <v>0.21559770913919113</v>
      </c>
      <c r="Q86" s="99">
        <f>RES_hhdet_in_fech!Q86/RES_summary!Q$21</f>
        <v>0</v>
      </c>
      <c r="R86" s="99">
        <f>RES_hhdet_in_fech!R86/RES_summary!R$21</f>
        <v>0.30099880619758579</v>
      </c>
      <c r="S86" s="99">
        <f>RES_hhdet_in_fech!S86/RES_summary!S$21</f>
        <v>0</v>
      </c>
      <c r="T86" s="99">
        <f>RES_hhdet_in_fech!T86/RES_summary!T$21</f>
        <v>0.46678790484666105</v>
      </c>
      <c r="U86" s="99">
        <f>RES_hhdet_in_fech!U86/RES_summary!U$21</f>
        <v>0.58632995458139681</v>
      </c>
      <c r="V86" s="99">
        <f>RES_hhdet_in_fech!V86/RES_summary!V$21</f>
        <v>0</v>
      </c>
      <c r="W86" s="99">
        <f>RES_hhdet_in_fech!W86/RES_summary!W$21</f>
        <v>0</v>
      </c>
      <c r="X86" s="99">
        <f>RES_hhdet_in_fech!X86/RES_summary!X$21</f>
        <v>0</v>
      </c>
      <c r="Y86" s="99">
        <f>RES_hhdet_in_fech!Y86/RES_summary!Y$21</f>
        <v>0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8.1018238283162098</v>
      </c>
      <c r="M87" s="123">
        <v>11.295537517881995</v>
      </c>
      <c r="N87" s="123">
        <v>9.5172025318999403</v>
      </c>
      <c r="O87" s="123">
        <v>11.257100787926325</v>
      </c>
      <c r="P87" s="123">
        <v>10.042220161246576</v>
      </c>
      <c r="Q87" s="123">
        <v>0</v>
      </c>
      <c r="R87" s="123">
        <v>9.2811526575106367</v>
      </c>
      <c r="S87" s="123">
        <v>0</v>
      </c>
      <c r="T87" s="123">
        <v>11.78009854042844</v>
      </c>
      <c r="U87" s="123">
        <v>12.418483150443944</v>
      </c>
      <c r="V87" s="123">
        <v>0</v>
      </c>
      <c r="W87" s="123">
        <v>0</v>
      </c>
      <c r="X87" s="123">
        <v>0</v>
      </c>
      <c r="Y87" s="123">
        <v>0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13.181753416451244</v>
      </c>
      <c r="M96" s="102">
        <v>13.043287711581316</v>
      </c>
      <c r="N96" s="102">
        <v>11.199875260448156</v>
      </c>
      <c r="O96" s="102">
        <v>12.010971974429182</v>
      </c>
      <c r="P96" s="102">
        <v>11.500632870642896</v>
      </c>
      <c r="Q96" s="102">
        <v>0</v>
      </c>
      <c r="R96" s="102">
        <v>11.061188604619165</v>
      </c>
      <c r="S96" s="102">
        <v>0</v>
      </c>
      <c r="T96" s="102">
        <v>13.034424774842714</v>
      </c>
      <c r="U96" s="102">
        <v>12.955249688459757</v>
      </c>
      <c r="V96" s="102">
        <v>0</v>
      </c>
      <c r="W96" s="102">
        <v>0</v>
      </c>
      <c r="X96" s="102">
        <v>0</v>
      </c>
      <c r="Y96" s="102">
        <v>0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7.9179958379247379</v>
      </c>
      <c r="M97" s="105">
        <v>8.2950646419935605</v>
      </c>
      <c r="N97" s="105">
        <v>6.7762864076632034</v>
      </c>
      <c r="O97" s="105">
        <v>7.6037250379509516</v>
      </c>
      <c r="P97" s="105">
        <v>7.3177129019347609</v>
      </c>
      <c r="Q97" s="105">
        <v>0</v>
      </c>
      <c r="R97" s="105">
        <v>7.3355319711362013</v>
      </c>
      <c r="S97" s="105">
        <v>0</v>
      </c>
      <c r="T97" s="105">
        <v>9.6723132186807419</v>
      </c>
      <c r="U97" s="105">
        <v>9.5736204989601266</v>
      </c>
      <c r="V97" s="105">
        <v>0</v>
      </c>
      <c r="W97" s="105">
        <v>0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1.3208579935460558</v>
      </c>
      <c r="M98" s="99">
        <v>2.2294056217902534</v>
      </c>
      <c r="N98" s="99">
        <v>0.92924258573856833</v>
      </c>
      <c r="O98" s="99">
        <v>1.5152056273655239</v>
      </c>
      <c r="P98" s="99">
        <v>1.1203288040512875</v>
      </c>
      <c r="Q98" s="99">
        <v>0</v>
      </c>
      <c r="R98" s="99">
        <v>1.0632158433182552</v>
      </c>
      <c r="S98" s="99">
        <v>0</v>
      </c>
      <c r="T98" s="99">
        <v>3.2243604332333113</v>
      </c>
      <c r="U98" s="99">
        <v>2.8247107762663837</v>
      </c>
      <c r="V98" s="99">
        <v>0</v>
      </c>
      <c r="W98" s="99">
        <v>0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6.5971378443786834</v>
      </c>
      <c r="M99" s="99">
        <v>6.0656590202033058</v>
      </c>
      <c r="N99" s="99">
        <v>5.8470438219246352</v>
      </c>
      <c r="O99" s="99">
        <v>6.0885194105854277</v>
      </c>
      <c r="P99" s="99">
        <v>6.1973840978834724</v>
      </c>
      <c r="Q99" s="99">
        <v>0</v>
      </c>
      <c r="R99" s="99">
        <v>6.2723161278179465</v>
      </c>
      <c r="S99" s="99">
        <v>0</v>
      </c>
      <c r="T99" s="99">
        <v>6.4479527854474297</v>
      </c>
      <c r="U99" s="99">
        <v>6.7489097226937442</v>
      </c>
      <c r="V99" s="99">
        <v>0</v>
      </c>
      <c r="W99" s="99">
        <v>0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8.7621955014055253</v>
      </c>
      <c r="M100" s="123">
        <v>8.3304993408493448</v>
      </c>
      <c r="N100" s="123">
        <v>7.9346441628906721</v>
      </c>
      <c r="O100" s="123">
        <v>8.609832684131467</v>
      </c>
      <c r="P100" s="123">
        <v>7.7955187645478361</v>
      </c>
      <c r="Q100" s="123">
        <v>0</v>
      </c>
      <c r="R100" s="123">
        <v>8.602267726616617</v>
      </c>
      <c r="S100" s="123">
        <v>0</v>
      </c>
      <c r="T100" s="123">
        <v>6.867242034392758</v>
      </c>
      <c r="U100" s="123">
        <v>6.3460476073480967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9.1585873934181699</v>
      </c>
      <c r="M102" s="99">
        <v>8.5196869754595799</v>
      </c>
      <c r="N102" s="99">
        <v>8.5131528898362507</v>
      </c>
      <c r="O102" s="99">
        <v>9.249128581874329</v>
      </c>
      <c r="P102" s="99">
        <v>8.6054299545697255</v>
      </c>
      <c r="Q102" s="99">
        <v>0</v>
      </c>
      <c r="R102" s="99">
        <v>8.4995630572554521</v>
      </c>
      <c r="S102" s="99">
        <v>0</v>
      </c>
      <c r="T102" s="99">
        <v>7.4687466586549238</v>
      </c>
      <c r="U102" s="99">
        <v>6.7673662199668314</v>
      </c>
      <c r="V102" s="99">
        <v>0</v>
      </c>
      <c r="W102" s="99">
        <v>0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8.129020842040191</v>
      </c>
      <c r="M103" s="110">
        <v>7.9085654066155184</v>
      </c>
      <c r="N103" s="110">
        <v>4.7695339164288075</v>
      </c>
      <c r="O103" s="110">
        <v>6.9354862852811223</v>
      </c>
      <c r="P103" s="110">
        <v>6.3958116208166258</v>
      </c>
      <c r="Q103" s="110">
        <v>0</v>
      </c>
      <c r="R103" s="110">
        <v>8.973584608153141</v>
      </c>
      <c r="S103" s="110">
        <v>0</v>
      </c>
      <c r="T103" s="110">
        <v>5.0251341225898765</v>
      </c>
      <c r="U103" s="110">
        <v>5.1339463679680417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35.798918173052307</v>
      </c>
      <c r="D143" s="118">
        <f t="shared" si="49"/>
        <v>26.71232666940665</v>
      </c>
      <c r="E143" s="118">
        <f t="shared" si="49"/>
        <v>25.32037415703671</v>
      </c>
      <c r="F143" s="118">
        <f t="shared" si="49"/>
        <v>30.443295635769211</v>
      </c>
      <c r="G143" s="118">
        <f t="shared" si="49"/>
        <v>27.042045175401444</v>
      </c>
      <c r="H143" s="118">
        <f t="shared" si="49"/>
        <v>27.127471395421992</v>
      </c>
      <c r="I143" s="118">
        <f t="shared" si="49"/>
        <v>28.771829538575776</v>
      </c>
      <c r="J143" s="118">
        <f t="shared" si="49"/>
        <v>29.124118155225009</v>
      </c>
      <c r="K143" s="118">
        <f t="shared" si="49"/>
        <v>24.882747084133317</v>
      </c>
      <c r="L143" s="118">
        <f t="shared" si="49"/>
        <v>26.160489182293347</v>
      </c>
      <c r="M143" s="118">
        <f t="shared" si="49"/>
        <v>26.156864439723797</v>
      </c>
      <c r="N143" s="118">
        <f t="shared" si="49"/>
        <v>28.213574140255876</v>
      </c>
      <c r="O143" s="118">
        <f t="shared" si="49"/>
        <v>26.587023282289781</v>
      </c>
      <c r="P143" s="118">
        <f t="shared" si="49"/>
        <v>21.2625625301668</v>
      </c>
      <c r="Q143" s="118">
        <f t="shared" si="49"/>
        <v>24.362932157359577</v>
      </c>
      <c r="R143" s="118">
        <f t="shared" ref="R143:V143" si="50">R144+R146+R148+R157</f>
        <v>22.333376705913956</v>
      </c>
      <c r="S143" s="118">
        <f t="shared" si="50"/>
        <v>25.908470160289827</v>
      </c>
      <c r="T143" s="118">
        <f t="shared" si="50"/>
        <v>24.808893798791111</v>
      </c>
      <c r="U143" s="118">
        <f t="shared" si="50"/>
        <v>25.999381952761684</v>
      </c>
      <c r="V143" s="118">
        <f t="shared" si="50"/>
        <v>26.196637969501587</v>
      </c>
      <c r="W143" s="118">
        <f t="shared" ref="W143:Y143" si="51">W144+W146+W148+W157</f>
        <v>28.750546337245677</v>
      </c>
      <c r="X143" s="118">
        <f t="shared" si="51"/>
        <v>25.180406563670552</v>
      </c>
      <c r="Y143" s="118">
        <f t="shared" si="51"/>
        <v>19.445366127946588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1.0623302404200734</v>
      </c>
      <c r="D144" s="123">
        <f t="shared" si="52"/>
        <v>1.3655041784947741</v>
      </c>
      <c r="E144" s="123">
        <f t="shared" si="52"/>
        <v>1.9340352246140107</v>
      </c>
      <c r="F144" s="123">
        <f t="shared" si="52"/>
        <v>1.7059432565313883</v>
      </c>
      <c r="G144" s="123">
        <f t="shared" si="52"/>
        <v>1.4717157545178887</v>
      </c>
      <c r="H144" s="123">
        <f t="shared" si="52"/>
        <v>1.5959820291868392</v>
      </c>
      <c r="I144" s="123">
        <f t="shared" si="52"/>
        <v>1.6012511717035518</v>
      </c>
      <c r="J144" s="123">
        <f t="shared" si="52"/>
        <v>1.380551231154141</v>
      </c>
      <c r="K144" s="123">
        <f t="shared" si="52"/>
        <v>1.1213684764404106</v>
      </c>
      <c r="L144" s="123">
        <f t="shared" si="52"/>
        <v>1.5716318441685835</v>
      </c>
      <c r="M144" s="123">
        <f t="shared" si="52"/>
        <v>1.3996709511095138</v>
      </c>
      <c r="N144" s="123">
        <f t="shared" si="52"/>
        <v>1.5682742620885635</v>
      </c>
      <c r="O144" s="123">
        <f t="shared" si="52"/>
        <v>1.4300564337086088</v>
      </c>
      <c r="P144" s="123">
        <f t="shared" si="52"/>
        <v>1.2676397153649588</v>
      </c>
      <c r="Q144" s="123">
        <f t="shared" si="52"/>
        <v>1.5847114830697124</v>
      </c>
      <c r="R144" s="123">
        <f t="shared" si="52"/>
        <v>1.2833170073160005</v>
      </c>
      <c r="S144" s="123">
        <f t="shared" si="52"/>
        <v>1.7063065442994285</v>
      </c>
      <c r="T144" s="123">
        <f t="shared" si="52"/>
        <v>1.6382922249120448</v>
      </c>
      <c r="U144" s="123">
        <f t="shared" si="52"/>
        <v>1.8704081571147486</v>
      </c>
      <c r="V144" s="123">
        <f t="shared" si="52"/>
        <v>1.8781089947618348</v>
      </c>
      <c r="W144" s="123">
        <f t="shared" si="52"/>
        <v>2.1229642012692023</v>
      </c>
      <c r="X144" s="123">
        <f t="shared" si="52"/>
        <v>2.1616559912336299</v>
      </c>
      <c r="Y144" s="123">
        <f t="shared" si="52"/>
        <v>2.1484530964969593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1.0623302404200734</v>
      </c>
      <c r="D145" s="99">
        <v>1.3655041784947741</v>
      </c>
      <c r="E145" s="99">
        <v>1.9340352246140107</v>
      </c>
      <c r="F145" s="99">
        <v>1.7059432565313883</v>
      </c>
      <c r="G145" s="99">
        <v>1.4717157545178887</v>
      </c>
      <c r="H145" s="99">
        <v>1.5959820291868392</v>
      </c>
      <c r="I145" s="99">
        <v>1.6012511717035518</v>
      </c>
      <c r="J145" s="99">
        <v>1.380551231154141</v>
      </c>
      <c r="K145" s="99">
        <v>1.1213684764404106</v>
      </c>
      <c r="L145" s="99">
        <v>1.5716318441685835</v>
      </c>
      <c r="M145" s="99">
        <v>1.3996709511095138</v>
      </c>
      <c r="N145" s="99">
        <v>1.5682742620885635</v>
      </c>
      <c r="O145" s="99">
        <v>1.4300564337086088</v>
      </c>
      <c r="P145" s="99">
        <v>1.2676397153649588</v>
      </c>
      <c r="Q145" s="99">
        <v>1.5847114830697124</v>
      </c>
      <c r="R145" s="99">
        <v>1.2833170073160005</v>
      </c>
      <c r="S145" s="99">
        <v>1.7063065442994285</v>
      </c>
      <c r="T145" s="99">
        <v>1.6382922249120448</v>
      </c>
      <c r="U145" s="99">
        <v>1.8704081571147486</v>
      </c>
      <c r="V145" s="99">
        <v>1.8781089947618348</v>
      </c>
      <c r="W145" s="99">
        <v>2.1229642012692023</v>
      </c>
      <c r="X145" s="99">
        <v>2.1616559912336299</v>
      </c>
      <c r="Y145" s="99">
        <v>2.1484530964969593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14.778624269040643</v>
      </c>
      <c r="D146" s="123">
        <f t="shared" si="53"/>
        <v>4.4024980228326518</v>
      </c>
      <c r="E146" s="123">
        <f t="shared" si="53"/>
        <v>2.6448017569082531</v>
      </c>
      <c r="F146" s="123">
        <f t="shared" si="53"/>
        <v>4.1881862694747314</v>
      </c>
      <c r="G146" s="123">
        <f t="shared" si="53"/>
        <v>1.2947453941936542</v>
      </c>
      <c r="H146" s="123">
        <f t="shared" si="53"/>
        <v>1.94541461383961</v>
      </c>
      <c r="I146" s="123">
        <f t="shared" si="53"/>
        <v>5.0276940301692576</v>
      </c>
      <c r="J146" s="123">
        <f t="shared" si="53"/>
        <v>4.9652761413994835</v>
      </c>
      <c r="K146" s="123">
        <f t="shared" si="53"/>
        <v>6.8169119866564785</v>
      </c>
      <c r="L146" s="123">
        <f t="shared" si="53"/>
        <v>7.7237112246261175</v>
      </c>
      <c r="M146" s="123">
        <f t="shared" si="53"/>
        <v>5.1287619298567284</v>
      </c>
      <c r="N146" s="123">
        <f t="shared" si="53"/>
        <v>9.1932430169015387</v>
      </c>
      <c r="O146" s="123">
        <f t="shared" si="53"/>
        <v>5.2762986897883506</v>
      </c>
      <c r="P146" s="123">
        <f t="shared" si="53"/>
        <v>2.1591358448665638</v>
      </c>
      <c r="Q146" s="123">
        <f t="shared" si="53"/>
        <v>3.9397944440138741</v>
      </c>
      <c r="R146" s="123">
        <f t="shared" si="53"/>
        <v>3.1708947313016882</v>
      </c>
      <c r="S146" s="123">
        <f t="shared" si="53"/>
        <v>7.1949494269718581</v>
      </c>
      <c r="T146" s="123">
        <f t="shared" si="53"/>
        <v>4.5148182098893432</v>
      </c>
      <c r="U146" s="123">
        <f t="shared" si="53"/>
        <v>5.3702517123432782</v>
      </c>
      <c r="V146" s="123">
        <f t="shared" si="53"/>
        <v>6.9950710516212347</v>
      </c>
      <c r="W146" s="123">
        <f t="shared" si="53"/>
        <v>11.047855260889532</v>
      </c>
      <c r="X146" s="123">
        <f t="shared" si="53"/>
        <v>7.5865827633780558</v>
      </c>
      <c r="Y146" s="123">
        <f t="shared" si="53"/>
        <v>2.9634075382576315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14.778624269040643</v>
      </c>
      <c r="D147" s="99">
        <f>RES_hhdet_in_fech!D147/RES_summary!D$21</f>
        <v>4.4024980228326518</v>
      </c>
      <c r="E147" s="99">
        <f>RES_hhdet_in_fech!E147/RES_summary!E$21</f>
        <v>2.6448017569082531</v>
      </c>
      <c r="F147" s="99">
        <f>RES_hhdet_in_fech!F147/RES_summary!F$21</f>
        <v>4.1881862694747314</v>
      </c>
      <c r="G147" s="99">
        <f>RES_hhdet_in_fech!G147/RES_summary!G$21</f>
        <v>1.2947453941936542</v>
      </c>
      <c r="H147" s="99">
        <f>RES_hhdet_in_fech!H147/RES_summary!H$21</f>
        <v>1.94541461383961</v>
      </c>
      <c r="I147" s="99">
        <f>RES_hhdet_in_fech!I147/RES_summary!I$21</f>
        <v>5.0276940301692576</v>
      </c>
      <c r="J147" s="99">
        <f>RES_hhdet_in_fech!J147/RES_summary!J$21</f>
        <v>4.9652761413994835</v>
      </c>
      <c r="K147" s="99">
        <f>RES_hhdet_in_fech!K147/RES_summary!K$21</f>
        <v>6.8169119866564785</v>
      </c>
      <c r="L147" s="99">
        <f>RES_hhdet_in_fech!L147/RES_summary!L$21</f>
        <v>7.7237112246261175</v>
      </c>
      <c r="M147" s="99">
        <f>RES_hhdet_in_fech!M147/RES_summary!M$21</f>
        <v>5.1287619298567284</v>
      </c>
      <c r="N147" s="99">
        <f>RES_hhdet_in_fech!N147/RES_summary!N$21</f>
        <v>9.1932430169015387</v>
      </c>
      <c r="O147" s="99">
        <f>RES_hhdet_in_fech!O147/RES_summary!O$21</f>
        <v>5.2762986897883506</v>
      </c>
      <c r="P147" s="99">
        <f>RES_hhdet_in_fech!P147/RES_summary!P$21</f>
        <v>2.1591358448665638</v>
      </c>
      <c r="Q147" s="99">
        <f>RES_hhdet_in_fech!Q147/RES_summary!Q$21</f>
        <v>3.9397944440138741</v>
      </c>
      <c r="R147" s="99">
        <f>RES_hhdet_in_fech!R147/RES_summary!R$21</f>
        <v>3.1708947313016882</v>
      </c>
      <c r="S147" s="99">
        <f>RES_hhdet_in_fech!S147/RES_summary!S$21</f>
        <v>7.1949494269718581</v>
      </c>
      <c r="T147" s="99">
        <f>RES_hhdet_in_fech!T147/RES_summary!T$21</f>
        <v>4.5148182098893432</v>
      </c>
      <c r="U147" s="99">
        <f>RES_hhdet_in_fech!U147/RES_summary!U$21</f>
        <v>5.3702517123432782</v>
      </c>
      <c r="V147" s="99">
        <f>RES_hhdet_in_fech!V147/RES_summary!V$21</f>
        <v>6.9950710516212347</v>
      </c>
      <c r="W147" s="99">
        <f>RES_hhdet_in_fech!W147/RES_summary!W$21</f>
        <v>11.047855260889532</v>
      </c>
      <c r="X147" s="99">
        <f>RES_hhdet_in_fech!X147/RES_summary!X$21</f>
        <v>7.5865827633780558</v>
      </c>
      <c r="Y147" s="99">
        <f>RES_hhdet_in_fech!Y147/RES_summary!Y$21</f>
        <v>2.9634075382576315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10.6870641913365</v>
      </c>
      <c r="D148" s="123">
        <v>12.002474372632886</v>
      </c>
      <c r="E148" s="123">
        <v>12.221674279300167</v>
      </c>
      <c r="F148" s="123">
        <v>14.863395752616647</v>
      </c>
      <c r="G148" s="123">
        <v>14.83208903507864</v>
      </c>
      <c r="H148" s="123">
        <v>15.194677489452708</v>
      </c>
      <c r="I148" s="123">
        <v>14.273862029302274</v>
      </c>
      <c r="J148" s="123">
        <v>13.964648510628388</v>
      </c>
      <c r="K148" s="123">
        <v>8.1667023066268651</v>
      </c>
      <c r="L148" s="123">
        <v>8.102748018409077</v>
      </c>
      <c r="M148" s="123">
        <v>11.298146011488926</v>
      </c>
      <c r="N148" s="123">
        <v>9.5183558923226599</v>
      </c>
      <c r="O148" s="123">
        <v>11.286269357630108</v>
      </c>
      <c r="P148" s="123">
        <v>10.039572078770387</v>
      </c>
      <c r="Q148" s="123">
        <v>10.378532186077971</v>
      </c>
      <c r="R148" s="123">
        <v>9.2772343330037312</v>
      </c>
      <c r="S148" s="123">
        <v>9.6095984233785163</v>
      </c>
      <c r="T148" s="123">
        <v>11.786040586832552</v>
      </c>
      <c r="U148" s="123">
        <v>12.413065195817691</v>
      </c>
      <c r="V148" s="123">
        <v>11.498635196923493</v>
      </c>
      <c r="W148" s="123">
        <v>10.157875235608465</v>
      </c>
      <c r="X148" s="123">
        <v>10.633601547023646</v>
      </c>
      <c r="Y148" s="123">
        <v>9.7161133059186824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10.6870641913365</v>
      </c>
      <c r="D153" s="102">
        <v>12.961660703152342</v>
      </c>
      <c r="E153" s="102">
        <v>12.528202612800898</v>
      </c>
      <c r="F153" s="102">
        <v>14.994523991020298</v>
      </c>
      <c r="G153" s="102">
        <v>15.243276402084515</v>
      </c>
      <c r="H153" s="102">
        <v>15.584156192371331</v>
      </c>
      <c r="I153" s="102">
        <v>15.121200308923637</v>
      </c>
      <c r="J153" s="102">
        <v>14.810926669741434</v>
      </c>
      <c r="K153" s="102">
        <v>9.986617945741294</v>
      </c>
      <c r="L153" s="102">
        <v>13.181753416451242</v>
      </c>
      <c r="M153" s="102">
        <v>13.043287711581316</v>
      </c>
      <c r="N153" s="102">
        <v>11.199875260448152</v>
      </c>
      <c r="O153" s="102">
        <v>12.010971974429175</v>
      </c>
      <c r="P153" s="102">
        <v>11.500632870642898</v>
      </c>
      <c r="Q153" s="102">
        <v>11.663585604417714</v>
      </c>
      <c r="R153" s="102">
        <v>11.061188604619163</v>
      </c>
      <c r="S153" s="102">
        <v>11.289263307531142</v>
      </c>
      <c r="T153" s="102">
        <v>13.034424774842716</v>
      </c>
      <c r="U153" s="102">
        <v>12.955249688459757</v>
      </c>
      <c r="V153" s="102">
        <v>12.098633139435206</v>
      </c>
      <c r="W153" s="102">
        <v>10.201874875345503</v>
      </c>
      <c r="X153" s="102">
        <v>11.400255970379428</v>
      </c>
      <c r="Y153" s="102">
        <v>10.062218156548161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8.006244387523326</v>
      </c>
      <c r="E154" s="105">
        <v>7.7488915780807321</v>
      </c>
      <c r="F154" s="105">
        <v>9.2837210954152933</v>
      </c>
      <c r="G154" s="105">
        <v>9.454502811438072</v>
      </c>
      <c r="H154" s="105">
        <v>9.6796590561250095</v>
      </c>
      <c r="I154" s="105">
        <v>9.4081555479450003</v>
      </c>
      <c r="J154" s="105">
        <v>9.2491017149436328</v>
      </c>
      <c r="K154" s="105">
        <v>7.5092686666596915</v>
      </c>
      <c r="L154" s="105">
        <v>7.9179958379247388</v>
      </c>
      <c r="M154" s="105">
        <v>8.2950646419935588</v>
      </c>
      <c r="N154" s="105">
        <v>6.7762864076632026</v>
      </c>
      <c r="O154" s="105">
        <v>7.6037250379509524</v>
      </c>
      <c r="P154" s="105">
        <v>7.31771290193476</v>
      </c>
      <c r="Q154" s="105">
        <v>7.6747437853890643</v>
      </c>
      <c r="R154" s="105">
        <v>7.3355319711362013</v>
      </c>
      <c r="S154" s="105">
        <v>7.7772968011301966</v>
      </c>
      <c r="T154" s="105">
        <v>9.6723132186807401</v>
      </c>
      <c r="U154" s="105">
        <v>9.5736204989601248</v>
      </c>
      <c r="V154" s="105">
        <v>8.7362481766503635</v>
      </c>
      <c r="W154" s="105">
        <v>7.522210541556559</v>
      </c>
      <c r="X154" s="105">
        <v>9.2696999911550844</v>
      </c>
      <c r="Y154" s="105">
        <v>8.1323989071513303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2.2704995444646396</v>
      </c>
      <c r="E155" s="99">
        <v>2.1818285032013627</v>
      </c>
      <c r="F155" s="99">
        <v>2.5933573336406486</v>
      </c>
      <c r="G155" s="99">
        <v>2.6279788015663179</v>
      </c>
      <c r="H155" s="99">
        <v>2.6708385831171282</v>
      </c>
      <c r="I155" s="99">
        <v>2.56802533229934</v>
      </c>
      <c r="J155" s="99">
        <v>2.522472511323087</v>
      </c>
      <c r="K155" s="99">
        <v>4.4682893820410516</v>
      </c>
      <c r="L155" s="99">
        <v>1.3208579935460556</v>
      </c>
      <c r="M155" s="99">
        <v>2.2294056217902534</v>
      </c>
      <c r="N155" s="99">
        <v>0.92924258573856833</v>
      </c>
      <c r="O155" s="99">
        <v>1.5152056273655237</v>
      </c>
      <c r="P155" s="99">
        <v>1.1203288040512875</v>
      </c>
      <c r="Q155" s="99">
        <v>1.344315010115094</v>
      </c>
      <c r="R155" s="99">
        <v>1.0632158433182552</v>
      </c>
      <c r="S155" s="99">
        <v>1.4393850206537968</v>
      </c>
      <c r="T155" s="99">
        <v>3.2243604332333113</v>
      </c>
      <c r="U155" s="99">
        <v>2.8247107762663837</v>
      </c>
      <c r="V155" s="99">
        <v>1.7420729756528641</v>
      </c>
      <c r="W155" s="99">
        <v>1.7395988894945951</v>
      </c>
      <c r="X155" s="99">
        <v>4.3853226989790288</v>
      </c>
      <c r="Y155" s="99">
        <v>3.4996887126062521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5.7357448430586855</v>
      </c>
      <c r="E156" s="99">
        <v>5.5670630748793677</v>
      </c>
      <c r="F156" s="99">
        <v>6.6903637617746439</v>
      </c>
      <c r="G156" s="99">
        <v>6.8265240098717541</v>
      </c>
      <c r="H156" s="99">
        <v>7.0088204730078809</v>
      </c>
      <c r="I156" s="99">
        <v>6.8401302156456589</v>
      </c>
      <c r="J156" s="99">
        <v>6.7266292036205453</v>
      </c>
      <c r="K156" s="99">
        <v>3.0409792846186408</v>
      </c>
      <c r="L156" s="99">
        <v>6.5971378443786834</v>
      </c>
      <c r="M156" s="99">
        <v>6.0656590202033067</v>
      </c>
      <c r="N156" s="99">
        <v>5.8470438219246352</v>
      </c>
      <c r="O156" s="99">
        <v>6.0885194105854286</v>
      </c>
      <c r="P156" s="99">
        <v>6.1973840978834716</v>
      </c>
      <c r="Q156" s="99">
        <v>6.330428775273969</v>
      </c>
      <c r="R156" s="99">
        <v>6.2723161278179456</v>
      </c>
      <c r="S156" s="99">
        <v>6.3379117804764</v>
      </c>
      <c r="T156" s="99">
        <v>6.4479527854474288</v>
      </c>
      <c r="U156" s="99">
        <v>6.7489097226937425</v>
      </c>
      <c r="V156" s="99">
        <v>6.9941752009974989</v>
      </c>
      <c r="W156" s="99">
        <v>5.7826116520619637</v>
      </c>
      <c r="X156" s="99">
        <v>4.8843772921760547</v>
      </c>
      <c r="Y156" s="99">
        <v>4.6327101945450782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9.2708994722550919</v>
      </c>
      <c r="D157" s="123">
        <v>8.9418500954463376</v>
      </c>
      <c r="E157" s="123">
        <v>8.5198628962142795</v>
      </c>
      <c r="F157" s="123">
        <v>9.6857703571464473</v>
      </c>
      <c r="G157" s="123">
        <v>9.44349499161126</v>
      </c>
      <c r="H157" s="123">
        <v>8.3913972629428351</v>
      </c>
      <c r="I157" s="123">
        <v>7.8690223074006953</v>
      </c>
      <c r="J157" s="123">
        <v>8.8136422720429977</v>
      </c>
      <c r="K157" s="123">
        <v>8.7777643144095627</v>
      </c>
      <c r="L157" s="123">
        <v>8.7623980950895675</v>
      </c>
      <c r="M157" s="123">
        <v>8.3302855472686321</v>
      </c>
      <c r="N157" s="123">
        <v>7.9337009689431133</v>
      </c>
      <c r="O157" s="123">
        <v>8.5943988011627148</v>
      </c>
      <c r="P157" s="123">
        <v>7.7962148911648912</v>
      </c>
      <c r="Q157" s="123">
        <v>8.4598940441980197</v>
      </c>
      <c r="R157" s="123">
        <v>8.6019306342925361</v>
      </c>
      <c r="S157" s="123">
        <v>7.3976157656400225</v>
      </c>
      <c r="T157" s="123">
        <v>6.8697427771571702</v>
      </c>
      <c r="U157" s="123">
        <v>6.3456568874859691</v>
      </c>
      <c r="V157" s="123">
        <v>5.8248227261950234</v>
      </c>
      <c r="W157" s="123">
        <v>5.4218516394784801</v>
      </c>
      <c r="X157" s="123">
        <v>4.7985662620352176</v>
      </c>
      <c r="Y157" s="123">
        <v>4.6173921872733157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10.107236493506148</v>
      </c>
      <c r="D158" s="99">
        <v>9.691948596990434</v>
      </c>
      <c r="E158" s="99">
        <v>8.8106396781615199</v>
      </c>
      <c r="F158" s="99">
        <v>10.309661950052158</v>
      </c>
      <c r="G158" s="99">
        <v>9.893657194406476</v>
      </c>
      <c r="H158" s="99">
        <v>8.5962658795770857</v>
      </c>
      <c r="I158" s="99">
        <v>7.9590124456517009</v>
      </c>
      <c r="J158" s="99">
        <v>9.1106010262491726</v>
      </c>
      <c r="K158" s="99">
        <v>9.7559415646964336</v>
      </c>
      <c r="L158" s="99">
        <v>9.1585873934181699</v>
      </c>
      <c r="M158" s="99">
        <v>8.5196869754595799</v>
      </c>
      <c r="N158" s="99">
        <v>8.513152889836249</v>
      </c>
      <c r="O158" s="99">
        <v>9.2491285818743254</v>
      </c>
      <c r="P158" s="99">
        <v>8.6054299545697273</v>
      </c>
      <c r="Q158" s="99">
        <v>9.0051295013675787</v>
      </c>
      <c r="R158" s="99">
        <v>8.4995630572554521</v>
      </c>
      <c r="S158" s="99">
        <v>7.843181301292887</v>
      </c>
      <c r="T158" s="99">
        <v>7.4687466586549229</v>
      </c>
      <c r="U158" s="99">
        <v>6.7673662199668314</v>
      </c>
      <c r="V158" s="99">
        <v>6.6083217145929298</v>
      </c>
      <c r="W158" s="99">
        <v>6.3773191026210281</v>
      </c>
      <c r="X158" s="99">
        <v>5.100569466645787</v>
      </c>
      <c r="Y158" s="99">
        <v>5.3442382824038104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5.8076935956382449</v>
      </c>
      <c r="D159" s="110">
        <v>7.7144161838287291</v>
      </c>
      <c r="E159" s="110">
        <v>7.9694905021285996</v>
      </c>
      <c r="F159" s="110">
        <v>7.8250667084335115</v>
      </c>
      <c r="G159" s="110">
        <v>7.6388916076386408</v>
      </c>
      <c r="H159" s="110">
        <v>7.257555436398099</v>
      </c>
      <c r="I159" s="110">
        <v>6.501250119525011</v>
      </c>
      <c r="J159" s="110">
        <v>6.1459627967575408</v>
      </c>
      <c r="K159" s="110">
        <v>5.65911718205437</v>
      </c>
      <c r="L159" s="110">
        <v>8.1290208420401928</v>
      </c>
      <c r="M159" s="110">
        <v>7.9085654066155193</v>
      </c>
      <c r="N159" s="110">
        <v>4.7695339164288084</v>
      </c>
      <c r="O159" s="110">
        <v>6.9354862852811223</v>
      </c>
      <c r="P159" s="110">
        <v>6.3958116208166258</v>
      </c>
      <c r="Q159" s="110">
        <v>7.0417501346724887</v>
      </c>
      <c r="R159" s="110">
        <v>8.973584608153141</v>
      </c>
      <c r="S159" s="110">
        <v>3.6442791346351204</v>
      </c>
      <c r="T159" s="110">
        <v>5.0251341225898756</v>
      </c>
      <c r="U159" s="110">
        <v>5.1339463679680417</v>
      </c>
      <c r="V159" s="110">
        <v>4.4671920562751364</v>
      </c>
      <c r="W159" s="110">
        <v>3.755691946683966</v>
      </c>
      <c r="X159" s="110">
        <v>4.3279302353379974</v>
      </c>
      <c r="Y159" s="110">
        <v>3.7540712008595465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36.674835867622498</v>
      </c>
      <c r="D161" s="118">
        <f t="shared" si="54"/>
        <v>27.307246861364312</v>
      </c>
      <c r="E161" s="118">
        <f t="shared" si="54"/>
        <v>27.599975460180708</v>
      </c>
      <c r="F161" s="118">
        <f t="shared" si="54"/>
        <v>32.765247324166722</v>
      </c>
      <c r="G161" s="118">
        <f t="shared" si="54"/>
        <v>30.170934037751863</v>
      </c>
      <c r="H161" s="118">
        <f t="shared" si="54"/>
        <v>30.602514091499167</v>
      </c>
      <c r="I161" s="118">
        <f t="shared" si="54"/>
        <v>30.553668444558387</v>
      </c>
      <c r="J161" s="118">
        <f t="shared" si="54"/>
        <v>31.32717765470283</v>
      </c>
      <c r="K161" s="118">
        <f t="shared" si="54"/>
        <v>25.164055661758162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29.294098492572388</v>
      </c>
      <c r="P161" s="118">
        <f t="shared" si="54"/>
        <v>0</v>
      </c>
      <c r="Q161" s="118">
        <f t="shared" si="54"/>
        <v>27.138929720837513</v>
      </c>
      <c r="R161" s="118">
        <f t="shared" ref="R161:V161" si="55">R162+R164+R166+R175</f>
        <v>24.292586206055837</v>
      </c>
      <c r="S161" s="118">
        <f t="shared" si="55"/>
        <v>31.11641903788491</v>
      </c>
      <c r="T161" s="118">
        <f t="shared" si="55"/>
        <v>29.71397762921756</v>
      </c>
      <c r="U161" s="118">
        <f t="shared" si="55"/>
        <v>28.45260979205856</v>
      </c>
      <c r="V161" s="118">
        <f t="shared" si="55"/>
        <v>28.938432359402547</v>
      </c>
      <c r="W161" s="118">
        <f t="shared" ref="W161:Y161" si="56">W162+W164+W166+W175</f>
        <v>35.278276920755793</v>
      </c>
      <c r="X161" s="118">
        <f t="shared" si="56"/>
        <v>29.58738251589422</v>
      </c>
      <c r="Y161" s="118">
        <f t="shared" si="56"/>
        <v>25.675936023390214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3.0375167572160011</v>
      </c>
      <c r="D162" s="123">
        <f t="shared" si="57"/>
        <v>4.1708902548259834</v>
      </c>
      <c r="E162" s="123">
        <f t="shared" si="57"/>
        <v>5.4942974246948557</v>
      </c>
      <c r="F162" s="123">
        <f t="shared" si="57"/>
        <v>6.0103265466191491</v>
      </c>
      <c r="G162" s="123">
        <f t="shared" si="57"/>
        <v>5.2445707155628263</v>
      </c>
      <c r="H162" s="123">
        <f t="shared" si="57"/>
        <v>6.0342497464345852</v>
      </c>
      <c r="I162" s="123">
        <f t="shared" si="57"/>
        <v>5.8306344279310727</v>
      </c>
      <c r="J162" s="123">
        <f t="shared" si="57"/>
        <v>6.0025941181238505</v>
      </c>
      <c r="K162" s="123">
        <f t="shared" si="57"/>
        <v>4.4465369094468823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6.6979782661300105</v>
      </c>
      <c r="P162" s="123">
        <f t="shared" si="57"/>
        <v>0</v>
      </c>
      <c r="Q162" s="123">
        <f t="shared" si="57"/>
        <v>6.2793822563380592</v>
      </c>
      <c r="R162" s="123">
        <f t="shared" si="57"/>
        <v>4.8102711806540324</v>
      </c>
      <c r="S162" s="123">
        <f t="shared" si="57"/>
        <v>10.350588002043544</v>
      </c>
      <c r="T162" s="123">
        <f t="shared" si="57"/>
        <v>8.7158085312144991</v>
      </c>
      <c r="U162" s="123">
        <f t="shared" si="57"/>
        <v>6.9152177839094549</v>
      </c>
      <c r="V162" s="123">
        <f t="shared" si="57"/>
        <v>8.0115210256366289</v>
      </c>
      <c r="W162" s="123">
        <f t="shared" si="57"/>
        <v>8.7702621621051531</v>
      </c>
      <c r="X162" s="123">
        <f t="shared" si="57"/>
        <v>9.9799158267026513</v>
      </c>
      <c r="Y162" s="123">
        <f t="shared" si="57"/>
        <v>9.7771909947617406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3.0375167572160011</v>
      </c>
      <c r="D163" s="110">
        <v>4.1708902548259834</v>
      </c>
      <c r="E163" s="110">
        <v>5.4942974246948557</v>
      </c>
      <c r="F163" s="110">
        <v>6.0103265466191491</v>
      </c>
      <c r="G163" s="110">
        <v>5.2445707155628263</v>
      </c>
      <c r="H163" s="110">
        <v>6.0342497464345852</v>
      </c>
      <c r="I163" s="110">
        <v>5.8306344279310727</v>
      </c>
      <c r="J163" s="110">
        <v>6.0025941181238505</v>
      </c>
      <c r="K163" s="110">
        <v>4.4465369094468823</v>
      </c>
      <c r="L163" s="110">
        <v>0</v>
      </c>
      <c r="M163" s="110">
        <v>0</v>
      </c>
      <c r="N163" s="110">
        <v>0</v>
      </c>
      <c r="O163" s="110">
        <v>6.6979782661300105</v>
      </c>
      <c r="P163" s="110">
        <v>0</v>
      </c>
      <c r="Q163" s="110">
        <v>6.2793822563380592</v>
      </c>
      <c r="R163" s="110">
        <v>4.8102711806540324</v>
      </c>
      <c r="S163" s="110">
        <v>10.350588002043544</v>
      </c>
      <c r="T163" s="110">
        <v>8.7158085312144991</v>
      </c>
      <c r="U163" s="110">
        <v>6.9152177839094549</v>
      </c>
      <c r="V163" s="110">
        <v>8.0115210256366289</v>
      </c>
      <c r="W163" s="110">
        <v>8.7702621621051531</v>
      </c>
      <c r="X163" s="110">
        <v>9.9799158267026513</v>
      </c>
      <c r="Y163" s="110">
        <v>9.7771909947617406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13.676356796218023</v>
      </c>
      <c r="D164" s="123">
        <f t="shared" si="58"/>
        <v>2.1942133787285982</v>
      </c>
      <c r="E164" s="123">
        <f t="shared" si="58"/>
        <v>1.3684876908586503</v>
      </c>
      <c r="F164" s="123">
        <f t="shared" si="58"/>
        <v>2.2064237518738534</v>
      </c>
      <c r="G164" s="123">
        <f t="shared" si="58"/>
        <v>0.64832219329649621</v>
      </c>
      <c r="H164" s="123">
        <f t="shared" si="58"/>
        <v>0.98434966675024549</v>
      </c>
      <c r="I164" s="123">
        <f t="shared" si="58"/>
        <v>2.5768567402949407</v>
      </c>
      <c r="J164" s="123">
        <f t="shared" si="58"/>
        <v>2.5413746084933342</v>
      </c>
      <c r="K164" s="123">
        <f t="shared" si="58"/>
        <v>3.7199288180370953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2.7261329754056276</v>
      </c>
      <c r="P164" s="123">
        <f t="shared" si="58"/>
        <v>0</v>
      </c>
      <c r="Q164" s="123">
        <f t="shared" si="58"/>
        <v>2.0218277608149609</v>
      </c>
      <c r="R164" s="123">
        <f t="shared" si="58"/>
        <v>1.6037070602656434</v>
      </c>
      <c r="S164" s="123">
        <f t="shared" si="58"/>
        <v>3.7585546360390651</v>
      </c>
      <c r="T164" s="123">
        <f t="shared" si="58"/>
        <v>2.3424365735773396</v>
      </c>
      <c r="U164" s="123">
        <f t="shared" si="58"/>
        <v>2.7783176127601554</v>
      </c>
      <c r="V164" s="123">
        <f t="shared" si="58"/>
        <v>3.6038858360285926</v>
      </c>
      <c r="W164" s="123">
        <f t="shared" si="58"/>
        <v>10.928175657733595</v>
      </c>
      <c r="X164" s="123">
        <f t="shared" si="58"/>
        <v>4.1749599818801233</v>
      </c>
      <c r="Y164" s="123">
        <f t="shared" si="58"/>
        <v>1.5653864531216497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13.676356796218023</v>
      </c>
      <c r="D165" s="99">
        <f>RES_hhdet_in_fech!D165/RES_summary!D$21</f>
        <v>2.1942133787285982</v>
      </c>
      <c r="E165" s="99">
        <f>RES_hhdet_in_fech!E165/RES_summary!E$21</f>
        <v>1.3684876908586503</v>
      </c>
      <c r="F165" s="99">
        <f>RES_hhdet_in_fech!F165/RES_summary!F$21</f>
        <v>2.2064237518738534</v>
      </c>
      <c r="G165" s="99">
        <f>RES_hhdet_in_fech!G165/RES_summary!G$21</f>
        <v>0.64832219329649621</v>
      </c>
      <c r="H165" s="99">
        <f>RES_hhdet_in_fech!H165/RES_summary!H$21</f>
        <v>0.98434966675024549</v>
      </c>
      <c r="I165" s="99">
        <f>RES_hhdet_in_fech!I165/RES_summary!I$21</f>
        <v>2.5768567402949407</v>
      </c>
      <c r="J165" s="99">
        <f>RES_hhdet_in_fech!J165/RES_summary!J$21</f>
        <v>2.5413746084933342</v>
      </c>
      <c r="K165" s="99">
        <f>RES_hhdet_in_fech!K165/RES_summary!K$21</f>
        <v>3.7199288180370953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2.7261329754056276</v>
      </c>
      <c r="P165" s="99">
        <f>RES_hhdet_in_fech!P165/RES_summary!P$21</f>
        <v>0</v>
      </c>
      <c r="Q165" s="99">
        <f>RES_hhdet_in_fech!Q165/RES_summary!Q$21</f>
        <v>2.0218277608149609</v>
      </c>
      <c r="R165" s="99">
        <f>RES_hhdet_in_fech!R165/RES_summary!R$21</f>
        <v>1.6037070602656434</v>
      </c>
      <c r="S165" s="99">
        <f>RES_hhdet_in_fech!S165/RES_summary!S$21</f>
        <v>3.7585546360390651</v>
      </c>
      <c r="T165" s="99">
        <f>RES_hhdet_in_fech!T165/RES_summary!T$21</f>
        <v>2.3424365735773396</v>
      </c>
      <c r="U165" s="99">
        <f>RES_hhdet_in_fech!U165/RES_summary!U$21</f>
        <v>2.7783176127601554</v>
      </c>
      <c r="V165" s="99">
        <f>RES_hhdet_in_fech!V165/RES_summary!V$21</f>
        <v>3.6038858360285926</v>
      </c>
      <c r="W165" s="99">
        <f>RES_hhdet_in_fech!W165/RES_summary!W$21</f>
        <v>10.928175657733595</v>
      </c>
      <c r="X165" s="99">
        <f>RES_hhdet_in_fech!X165/RES_summary!X$21</f>
        <v>4.1749599818801233</v>
      </c>
      <c r="Y165" s="99">
        <f>RES_hhdet_in_fech!Y165/RES_summary!Y$21</f>
        <v>1.5653864531216497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10.687064191336498</v>
      </c>
      <c r="D166" s="123">
        <v>11.99810753066892</v>
      </c>
      <c r="E166" s="123">
        <v>12.217857740416475</v>
      </c>
      <c r="F166" s="123">
        <v>14.862672841915417</v>
      </c>
      <c r="G166" s="123">
        <v>14.835947272566768</v>
      </c>
      <c r="H166" s="123">
        <v>15.191809432773262</v>
      </c>
      <c r="I166" s="123">
        <v>14.277663498577798</v>
      </c>
      <c r="J166" s="123">
        <v>13.967709716410679</v>
      </c>
      <c r="K166" s="123">
        <v>8.2170827463972937</v>
      </c>
      <c r="L166" s="123">
        <v>0</v>
      </c>
      <c r="M166" s="123">
        <v>0</v>
      </c>
      <c r="N166" s="123">
        <v>0</v>
      </c>
      <c r="O166" s="123">
        <v>11.260802283113737</v>
      </c>
      <c r="P166" s="123">
        <v>0</v>
      </c>
      <c r="Q166" s="123">
        <v>10.377664360776178</v>
      </c>
      <c r="R166" s="123">
        <v>9.2766830391702104</v>
      </c>
      <c r="S166" s="123">
        <v>9.6100150948668706</v>
      </c>
      <c r="T166" s="123">
        <v>11.785918202750443</v>
      </c>
      <c r="U166" s="123">
        <v>12.413190100742398</v>
      </c>
      <c r="V166" s="123">
        <v>11.498520138000183</v>
      </c>
      <c r="W166" s="123">
        <v>10.157961601617574</v>
      </c>
      <c r="X166" s="123">
        <v>10.633814152957445</v>
      </c>
      <c r="Y166" s="123">
        <v>9.7161218300844769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10.687064191336498</v>
      </c>
      <c r="D171" s="102">
        <v>12.961660703152338</v>
      </c>
      <c r="E171" s="102">
        <v>12.528202612800902</v>
      </c>
      <c r="F171" s="102">
        <v>14.994523991020296</v>
      </c>
      <c r="G171" s="102">
        <v>15.243276402084515</v>
      </c>
      <c r="H171" s="102">
        <v>15.58415619237133</v>
      </c>
      <c r="I171" s="102">
        <v>15.121200308923639</v>
      </c>
      <c r="J171" s="102">
        <v>14.810926669741434</v>
      </c>
      <c r="K171" s="102">
        <v>9.9866179457412958</v>
      </c>
      <c r="L171" s="102">
        <v>0</v>
      </c>
      <c r="M171" s="102">
        <v>0</v>
      </c>
      <c r="N171" s="102">
        <v>0</v>
      </c>
      <c r="O171" s="102">
        <v>12.010971974429177</v>
      </c>
      <c r="P171" s="102">
        <v>0</v>
      </c>
      <c r="Q171" s="102">
        <v>11.66358560441771</v>
      </c>
      <c r="R171" s="102">
        <v>11.061188604619163</v>
      </c>
      <c r="S171" s="102">
        <v>11.289263307531142</v>
      </c>
      <c r="T171" s="102">
        <v>13.034424774842714</v>
      </c>
      <c r="U171" s="102">
        <v>12.955249688459757</v>
      </c>
      <c r="V171" s="102">
        <v>12.098633139435206</v>
      </c>
      <c r="W171" s="102">
        <v>10.201874875345501</v>
      </c>
      <c r="X171" s="102">
        <v>11.400255970379426</v>
      </c>
      <c r="Y171" s="102">
        <v>10.062218156548163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8.006244387523326</v>
      </c>
      <c r="E172" s="105">
        <v>7.7488915780807295</v>
      </c>
      <c r="F172" s="105">
        <v>9.2837210954152933</v>
      </c>
      <c r="G172" s="105">
        <v>9.454502811438072</v>
      </c>
      <c r="H172" s="105">
        <v>9.6796590561250078</v>
      </c>
      <c r="I172" s="105">
        <v>9.4081555479450003</v>
      </c>
      <c r="J172" s="105">
        <v>9.2491017149436292</v>
      </c>
      <c r="K172" s="105">
        <v>7.5092686666596933</v>
      </c>
      <c r="L172" s="105">
        <v>0</v>
      </c>
      <c r="M172" s="105">
        <v>0</v>
      </c>
      <c r="N172" s="105">
        <v>0</v>
      </c>
      <c r="O172" s="105">
        <v>7.6037250379509498</v>
      </c>
      <c r="P172" s="105">
        <v>0</v>
      </c>
      <c r="Q172" s="105">
        <v>7.6747437853890634</v>
      </c>
      <c r="R172" s="105">
        <v>7.3355319711362004</v>
      </c>
      <c r="S172" s="105">
        <v>7.7772968011301966</v>
      </c>
      <c r="T172" s="105">
        <v>9.6723132186807401</v>
      </c>
      <c r="U172" s="105">
        <v>9.5736204989601301</v>
      </c>
      <c r="V172" s="105">
        <v>8.7362481766503652</v>
      </c>
      <c r="W172" s="105">
        <v>7.522210541556559</v>
      </c>
      <c r="X172" s="105">
        <v>9.2696999911550826</v>
      </c>
      <c r="Y172" s="105">
        <v>8.1323989071513303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2.2704995444646396</v>
      </c>
      <c r="E173" s="99">
        <v>2.1818285032013627</v>
      </c>
      <c r="F173" s="99">
        <v>2.5933573336406486</v>
      </c>
      <c r="G173" s="99">
        <v>2.6279788015663188</v>
      </c>
      <c r="H173" s="99">
        <v>2.6708385831171277</v>
      </c>
      <c r="I173" s="99">
        <v>2.5680253322993414</v>
      </c>
      <c r="J173" s="99">
        <v>2.5224725113230866</v>
      </c>
      <c r="K173" s="99">
        <v>4.4682893820410525</v>
      </c>
      <c r="L173" s="99">
        <v>0</v>
      </c>
      <c r="M173" s="99">
        <v>0</v>
      </c>
      <c r="N173" s="99">
        <v>0</v>
      </c>
      <c r="O173" s="99">
        <v>1.5152056273655237</v>
      </c>
      <c r="P173" s="99">
        <v>0</v>
      </c>
      <c r="Q173" s="99">
        <v>1.344315010115094</v>
      </c>
      <c r="R173" s="99">
        <v>1.0632158433182552</v>
      </c>
      <c r="S173" s="99">
        <v>1.4393850206537973</v>
      </c>
      <c r="T173" s="99">
        <v>3.2243604332333109</v>
      </c>
      <c r="U173" s="99">
        <v>2.8247107762663846</v>
      </c>
      <c r="V173" s="99">
        <v>1.7420729756528641</v>
      </c>
      <c r="W173" s="99">
        <v>1.7395988894945953</v>
      </c>
      <c r="X173" s="99">
        <v>4.3853226989790279</v>
      </c>
      <c r="Y173" s="99">
        <v>3.4996887126062521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5.7357448430586873</v>
      </c>
      <c r="E174" s="110">
        <v>5.5670630748793668</v>
      </c>
      <c r="F174" s="110">
        <v>6.6903637617746448</v>
      </c>
      <c r="G174" s="110">
        <v>6.8265240098717532</v>
      </c>
      <c r="H174" s="110">
        <v>7.00882047300788</v>
      </c>
      <c r="I174" s="110">
        <v>6.8401302156456616</v>
      </c>
      <c r="J174" s="110">
        <v>6.7266292036205408</v>
      </c>
      <c r="K174" s="110">
        <v>3.0409792846186412</v>
      </c>
      <c r="L174" s="110">
        <v>0</v>
      </c>
      <c r="M174" s="110">
        <v>0</v>
      </c>
      <c r="N174" s="110">
        <v>0</v>
      </c>
      <c r="O174" s="110">
        <v>6.0885194105854277</v>
      </c>
      <c r="P174" s="110">
        <v>0</v>
      </c>
      <c r="Q174" s="110">
        <v>6.3304287752739681</v>
      </c>
      <c r="R174" s="110">
        <v>6.2723161278179429</v>
      </c>
      <c r="S174" s="110">
        <v>6.3379117804764</v>
      </c>
      <c r="T174" s="110">
        <v>6.4479527854474288</v>
      </c>
      <c r="U174" s="110">
        <v>6.7489097226937433</v>
      </c>
      <c r="V174" s="110">
        <v>6.9941752009974989</v>
      </c>
      <c r="W174" s="110">
        <v>5.7826116520619637</v>
      </c>
      <c r="X174" s="110">
        <v>4.8843772921760538</v>
      </c>
      <c r="Y174" s="110">
        <v>4.6327101945450773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9.2738981228519766</v>
      </c>
      <c r="D175" s="123">
        <v>8.9440356971408121</v>
      </c>
      <c r="E175" s="123">
        <v>8.5193326042107262</v>
      </c>
      <c r="F175" s="123">
        <v>9.6858241837582995</v>
      </c>
      <c r="G175" s="123">
        <v>9.4420938563257746</v>
      </c>
      <c r="H175" s="123">
        <v>8.3921052455410727</v>
      </c>
      <c r="I175" s="123">
        <v>7.8685137777545755</v>
      </c>
      <c r="J175" s="123">
        <v>8.8154992116749682</v>
      </c>
      <c r="K175" s="123">
        <v>8.7805071878768945</v>
      </c>
      <c r="L175" s="123">
        <v>0</v>
      </c>
      <c r="M175" s="123">
        <v>0</v>
      </c>
      <c r="N175" s="123">
        <v>0</v>
      </c>
      <c r="O175" s="123">
        <v>8.6091849679230155</v>
      </c>
      <c r="P175" s="123">
        <v>0</v>
      </c>
      <c r="Q175" s="123">
        <v>8.4600553429083156</v>
      </c>
      <c r="R175" s="123">
        <v>8.6019249259659514</v>
      </c>
      <c r="S175" s="123">
        <v>7.397261304935431</v>
      </c>
      <c r="T175" s="123">
        <v>6.8698143216752783</v>
      </c>
      <c r="U175" s="123">
        <v>6.3458842946465541</v>
      </c>
      <c r="V175" s="123">
        <v>5.8245053597371452</v>
      </c>
      <c r="W175" s="123">
        <v>5.4218774992994705</v>
      </c>
      <c r="X175" s="123">
        <v>4.798692554354</v>
      </c>
      <c r="Y175" s="123">
        <v>4.6172367454223471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10.107236493506147</v>
      </c>
      <c r="D176" s="99">
        <v>9.6919485969904322</v>
      </c>
      <c r="E176" s="99">
        <v>8.8106396781615199</v>
      </c>
      <c r="F176" s="99">
        <v>10.309661950052158</v>
      </c>
      <c r="G176" s="99">
        <v>9.893657194406476</v>
      </c>
      <c r="H176" s="99">
        <v>8.5962658795770857</v>
      </c>
      <c r="I176" s="99">
        <v>7.9590124456517017</v>
      </c>
      <c r="J176" s="99">
        <v>9.1106010262491726</v>
      </c>
      <c r="K176" s="99">
        <v>9.7559415646964354</v>
      </c>
      <c r="L176" s="99">
        <v>0</v>
      </c>
      <c r="M176" s="99">
        <v>0</v>
      </c>
      <c r="N176" s="99">
        <v>0</v>
      </c>
      <c r="O176" s="99">
        <v>9.2491285818743307</v>
      </c>
      <c r="P176" s="99">
        <v>0</v>
      </c>
      <c r="Q176" s="99">
        <v>9.0051295013675752</v>
      </c>
      <c r="R176" s="99">
        <v>8.4995630572554539</v>
      </c>
      <c r="S176" s="99">
        <v>7.843181301292887</v>
      </c>
      <c r="T176" s="99">
        <v>7.468746658654922</v>
      </c>
      <c r="U176" s="99">
        <v>6.7673662199668323</v>
      </c>
      <c r="V176" s="99">
        <v>6.6083217145929289</v>
      </c>
      <c r="W176" s="99">
        <v>6.3773191026210299</v>
      </c>
      <c r="X176" s="99">
        <v>5.100569466645787</v>
      </c>
      <c r="Y176" s="99">
        <v>5.3442382824038095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5.8076935956382476</v>
      </c>
      <c r="D177" s="110">
        <v>7.7144161838287291</v>
      </c>
      <c r="E177" s="110">
        <v>7.9694905021286031</v>
      </c>
      <c r="F177" s="110">
        <v>7.8250667084335124</v>
      </c>
      <c r="G177" s="110">
        <v>7.6388916076386408</v>
      </c>
      <c r="H177" s="110">
        <v>7.2575554363980981</v>
      </c>
      <c r="I177" s="110">
        <v>6.5012501195250101</v>
      </c>
      <c r="J177" s="110">
        <v>6.1459627967575425</v>
      </c>
      <c r="K177" s="110">
        <v>5.65911718205437</v>
      </c>
      <c r="L177" s="110">
        <v>0</v>
      </c>
      <c r="M177" s="110">
        <v>0</v>
      </c>
      <c r="N177" s="110">
        <v>0</v>
      </c>
      <c r="O177" s="110">
        <v>6.9354862852811214</v>
      </c>
      <c r="P177" s="110">
        <v>0</v>
      </c>
      <c r="Q177" s="110">
        <v>7.0417501346724887</v>
      </c>
      <c r="R177" s="110">
        <v>8.973584608153141</v>
      </c>
      <c r="S177" s="110">
        <v>3.6442791346351204</v>
      </c>
      <c r="T177" s="110">
        <v>5.0251341225898756</v>
      </c>
      <c r="U177" s="110">
        <v>5.1339463679680426</v>
      </c>
      <c r="V177" s="110">
        <v>4.4671920562751364</v>
      </c>
      <c r="W177" s="110">
        <v>3.7556919466839656</v>
      </c>
      <c r="X177" s="110">
        <v>4.3279302353379983</v>
      </c>
      <c r="Y177" s="110">
        <v>3.7540712008595478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20.423534222563255</v>
      </c>
      <c r="D24" s="118">
        <f t="shared" si="7"/>
        <v>16.854798550227258</v>
      </c>
      <c r="E24" s="118">
        <f t="shared" si="7"/>
        <v>16.716232539679989</v>
      </c>
      <c r="F24" s="118">
        <f t="shared" si="7"/>
        <v>0</v>
      </c>
      <c r="G24" s="118">
        <f t="shared" si="7"/>
        <v>17.501951008107188</v>
      </c>
      <c r="H24" s="118">
        <f t="shared" si="7"/>
        <v>17.806580280025386</v>
      </c>
      <c r="I24" s="118">
        <f t="shared" si="7"/>
        <v>18.173454347520611</v>
      </c>
      <c r="J24" s="118">
        <f t="shared" si="7"/>
        <v>18.408934874277826</v>
      </c>
      <c r="K24" s="118">
        <f t="shared" si="7"/>
        <v>17.073870504767772</v>
      </c>
      <c r="L24" s="118">
        <f t="shared" si="7"/>
        <v>20.579802767113136</v>
      </c>
      <c r="M24" s="118">
        <f t="shared" si="7"/>
        <v>18.240594122812272</v>
      </c>
      <c r="N24" s="118">
        <f t="shared" si="7"/>
        <v>19.796740429544393</v>
      </c>
      <c r="O24" s="118">
        <f t="shared" si="7"/>
        <v>19.767618366360789</v>
      </c>
      <c r="P24" s="118">
        <f t="shared" si="7"/>
        <v>17.453999396290744</v>
      </c>
      <c r="Q24" s="118">
        <f t="shared" si="7"/>
        <v>20.781641564297384</v>
      </c>
      <c r="R24" s="118">
        <f t="shared" ref="R24:V24" si="8">R25+R28+R30+R39</f>
        <v>0</v>
      </c>
      <c r="S24" s="118">
        <f t="shared" si="8"/>
        <v>20.295316864019302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25.539652574698653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2.1607352658648531</v>
      </c>
      <c r="D25" s="123">
        <f t="shared" si="10"/>
        <v>3.0503885816706182</v>
      </c>
      <c r="E25" s="123">
        <f t="shared" si="10"/>
        <v>3.8436968952290953</v>
      </c>
      <c r="F25" s="123">
        <f t="shared" si="10"/>
        <v>0</v>
      </c>
      <c r="G25" s="123">
        <f t="shared" si="10"/>
        <v>3.4905042919408791</v>
      </c>
      <c r="H25" s="123">
        <f t="shared" si="10"/>
        <v>3.8262200466419971</v>
      </c>
      <c r="I25" s="123">
        <f t="shared" si="10"/>
        <v>3.5339139523000149</v>
      </c>
      <c r="J25" s="123">
        <f t="shared" si="10"/>
        <v>3.2955051023079021</v>
      </c>
      <c r="K25" s="123">
        <f t="shared" si="10"/>
        <v>3.6112343255887365</v>
      </c>
      <c r="L25" s="123">
        <f t="shared" si="10"/>
        <v>3.6759080999683063</v>
      </c>
      <c r="M25" s="123">
        <f t="shared" si="10"/>
        <v>3.5588357925053402</v>
      </c>
      <c r="N25" s="123">
        <f t="shared" si="10"/>
        <v>4.6377074580691238</v>
      </c>
      <c r="O25" s="123">
        <f t="shared" si="10"/>
        <v>4.9776339077365162</v>
      </c>
      <c r="P25" s="123">
        <f t="shared" si="10"/>
        <v>4.5691399086808886</v>
      </c>
      <c r="Q25" s="123">
        <f t="shared" si="10"/>
        <v>6.2755173300293041</v>
      </c>
      <c r="R25" s="123">
        <f t="shared" ref="R25:V25" si="11">SUM(R26:R27)</f>
        <v>0</v>
      </c>
      <c r="S25" s="123">
        <f t="shared" si="11"/>
        <v>8.3585334021754836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9.8812520962198622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2.1183932316749603</v>
      </c>
      <c r="D26" s="99">
        <v>2.9831082836243841</v>
      </c>
      <c r="E26" s="99">
        <v>3.7720566009066356</v>
      </c>
      <c r="F26" s="99">
        <v>0</v>
      </c>
      <c r="G26" s="99">
        <v>3.4096722319337571</v>
      </c>
      <c r="H26" s="99">
        <v>3.7436210007371433</v>
      </c>
      <c r="I26" s="99">
        <v>3.4597907211985532</v>
      </c>
      <c r="J26" s="99">
        <v>3.2239393031320365</v>
      </c>
      <c r="K26" s="99">
        <v>3.5336496700065489</v>
      </c>
      <c r="L26" s="99">
        <v>3.5922249718695203</v>
      </c>
      <c r="M26" s="99">
        <v>3.4801735810503325</v>
      </c>
      <c r="N26" s="99">
        <v>4.5614841551186593</v>
      </c>
      <c r="O26" s="99">
        <v>4.8782169641293631</v>
      </c>
      <c r="P26" s="99">
        <v>4.4798259775255254</v>
      </c>
      <c r="Q26" s="99">
        <v>6.1508851605774746</v>
      </c>
      <c r="R26" s="99">
        <v>0</v>
      </c>
      <c r="S26" s="99">
        <v>8.1943136138782364</v>
      </c>
      <c r="T26" s="99">
        <v>0</v>
      </c>
      <c r="U26" s="99">
        <v>0</v>
      </c>
      <c r="V26" s="99">
        <v>0</v>
      </c>
      <c r="W26" s="99">
        <v>0</v>
      </c>
      <c r="X26" s="99">
        <v>9.6890249309796204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4.2342034189892852E-2</v>
      </c>
      <c r="D27" s="99">
        <v>6.7280298046234061E-2</v>
      </c>
      <c r="E27" s="99">
        <v>7.1640294322459816E-2</v>
      </c>
      <c r="F27" s="99">
        <v>0</v>
      </c>
      <c r="G27" s="99">
        <v>8.0832060007121842E-2</v>
      </c>
      <c r="H27" s="99">
        <v>8.259904590485373E-2</v>
      </c>
      <c r="I27" s="99">
        <v>7.4123231101461559E-2</v>
      </c>
      <c r="J27" s="99">
        <v>7.1565799175865433E-2</v>
      </c>
      <c r="K27" s="99">
        <v>7.7584655582187551E-2</v>
      </c>
      <c r="L27" s="99">
        <v>8.3683128098785781E-2</v>
      </c>
      <c r="M27" s="99">
        <v>7.8662211455007708E-2</v>
      </c>
      <c r="N27" s="99">
        <v>7.6223302950464825E-2</v>
      </c>
      <c r="O27" s="99">
        <v>9.9416943607153266E-2</v>
      </c>
      <c r="P27" s="99">
        <v>8.9313931155362805E-2</v>
      </c>
      <c r="Q27" s="99">
        <v>0.12463216945182928</v>
      </c>
      <c r="R27" s="99">
        <v>0</v>
      </c>
      <c r="S27" s="99">
        <v>0.16421978829724682</v>
      </c>
      <c r="T27" s="99">
        <v>0</v>
      </c>
      <c r="U27" s="99">
        <v>0</v>
      </c>
      <c r="V27" s="99">
        <v>0</v>
      </c>
      <c r="W27" s="99">
        <v>0</v>
      </c>
      <c r="X27" s="99">
        <v>0.19222716524024236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6.9739528561646154</v>
      </c>
      <c r="D28" s="123">
        <f t="shared" si="13"/>
        <v>1.1649643779110597</v>
      </c>
      <c r="E28" s="123">
        <f t="shared" si="13"/>
        <v>0.71348947454806788</v>
      </c>
      <c r="F28" s="123">
        <f t="shared" si="13"/>
        <v>0</v>
      </c>
      <c r="G28" s="123">
        <f t="shared" si="13"/>
        <v>0</v>
      </c>
      <c r="H28" s="123">
        <f t="shared" si="13"/>
        <v>0.43283772585677738</v>
      </c>
      <c r="I28" s="123">
        <f t="shared" si="13"/>
        <v>1.7371905695424992</v>
      </c>
      <c r="J28" s="123">
        <f t="shared" si="13"/>
        <v>1.7524599250130213</v>
      </c>
      <c r="K28" s="123">
        <f t="shared" si="13"/>
        <v>2.5965001573086082</v>
      </c>
      <c r="L28" s="123">
        <f t="shared" si="13"/>
        <v>3.8958927097690688</v>
      </c>
      <c r="M28" s="123">
        <f t="shared" si="13"/>
        <v>2.0699105903104367</v>
      </c>
      <c r="N28" s="123">
        <f t="shared" si="13"/>
        <v>4.0090048538963297</v>
      </c>
      <c r="O28" s="123">
        <f t="shared" si="13"/>
        <v>2.3930137270116916</v>
      </c>
      <c r="P28" s="123">
        <f t="shared" si="13"/>
        <v>0.95803794431855671</v>
      </c>
      <c r="Q28" s="123">
        <f t="shared" si="13"/>
        <v>1.9341112349941638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4.297970035967019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6.9739528561646154</v>
      </c>
      <c r="D29" s="99">
        <f>RES_hhdet_in_tesh!D29/RES_summary!D$21</f>
        <v>1.1649643779110597</v>
      </c>
      <c r="E29" s="99">
        <f>RES_hhdet_in_tesh!E29/RES_summary!E$21</f>
        <v>0.71348947454806788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0.43283772585677738</v>
      </c>
      <c r="I29" s="99">
        <f>RES_hhdet_in_tesh!I29/RES_summary!I$21</f>
        <v>1.7371905695424992</v>
      </c>
      <c r="J29" s="99">
        <f>RES_hhdet_in_tesh!J29/RES_summary!J$21</f>
        <v>1.7524599250130213</v>
      </c>
      <c r="K29" s="99">
        <f>RES_hhdet_in_tesh!K29/RES_summary!K$21</f>
        <v>2.5965001573086082</v>
      </c>
      <c r="L29" s="99">
        <f>RES_hhdet_in_tesh!L29/RES_summary!L$21</f>
        <v>3.8958927097690688</v>
      </c>
      <c r="M29" s="99">
        <f>RES_hhdet_in_tesh!M29/RES_summary!M$21</f>
        <v>2.0699105903104367</v>
      </c>
      <c r="N29" s="99">
        <f>RES_hhdet_in_tesh!N29/RES_summary!N$21</f>
        <v>4.0090048538963297</v>
      </c>
      <c r="O29" s="99">
        <f>RES_hhdet_in_tesh!O29/RES_summary!O$21</f>
        <v>2.3930137270116916</v>
      </c>
      <c r="P29" s="99">
        <f>RES_hhdet_in_tesh!P29/RES_summary!P$21</f>
        <v>0.95803794431855671</v>
      </c>
      <c r="Q29" s="99">
        <f>RES_hhdet_in_tesh!Q29/RES_summary!Q$21</f>
        <v>1.9341112349941638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4.297970035967019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5.710785845536086</v>
      </c>
      <c r="D30" s="123">
        <v>6.9466263622517603</v>
      </c>
      <c r="E30" s="123">
        <v>6.7335255179852602</v>
      </c>
      <c r="F30" s="123">
        <v>0</v>
      </c>
      <c r="G30" s="123">
        <v>8.2440895237614864</v>
      </c>
      <c r="H30" s="123">
        <v>8.4573217877847906</v>
      </c>
      <c r="I30" s="123">
        <v>8.2368516705498482</v>
      </c>
      <c r="J30" s="123">
        <v>8.1019576980130008</v>
      </c>
      <c r="K30" s="123">
        <v>5.4946395920695243</v>
      </c>
      <c r="L30" s="123">
        <v>7.3256021461008736</v>
      </c>
      <c r="M30" s="123">
        <v>7.2933023721384709</v>
      </c>
      <c r="N30" s="123">
        <v>6.3657675368480069</v>
      </c>
      <c r="O30" s="123">
        <v>6.9908288324126007</v>
      </c>
      <c r="P30" s="123">
        <v>6.8985830609502754</v>
      </c>
      <c r="Q30" s="123">
        <v>7.2033354489246957</v>
      </c>
      <c r="R30" s="123">
        <v>0</v>
      </c>
      <c r="S30" s="123">
        <v>7.2636431146719298</v>
      </c>
      <c r="T30" s="123">
        <v>0</v>
      </c>
      <c r="U30" s="123">
        <v>0</v>
      </c>
      <c r="V30" s="123">
        <v>0</v>
      </c>
      <c r="W30" s="123">
        <v>0</v>
      </c>
      <c r="X30" s="123">
        <v>7.9679953256642708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5.710785845536086</v>
      </c>
      <c r="D35" s="102">
        <v>6.9452520457682594</v>
      </c>
      <c r="E35" s="102">
        <v>6.7330998596854164</v>
      </c>
      <c r="F35" s="102">
        <v>0</v>
      </c>
      <c r="G35" s="102">
        <v>8.2437648122740903</v>
      </c>
      <c r="H35" s="102">
        <v>8.4572599041683958</v>
      </c>
      <c r="I35" s="102">
        <v>8.2364923342150274</v>
      </c>
      <c r="J35" s="102">
        <v>8.1011699746503307</v>
      </c>
      <c r="K35" s="102">
        <v>5.488710892510297</v>
      </c>
      <c r="L35" s="102">
        <v>7.2846995954149865</v>
      </c>
      <c r="M35" s="102">
        <v>7.2832764400754675</v>
      </c>
      <c r="N35" s="102">
        <v>6.360257128605368</v>
      </c>
      <c r="O35" s="102">
        <v>6.994747432924191</v>
      </c>
      <c r="P35" s="102">
        <v>6.9134502162429801</v>
      </c>
      <c r="Q35" s="102">
        <v>7.2226613427085162</v>
      </c>
      <c r="R35" s="102">
        <v>0</v>
      </c>
      <c r="S35" s="102">
        <v>7.2633010272203684</v>
      </c>
      <c r="T35" s="102">
        <v>0</v>
      </c>
      <c r="U35" s="102">
        <v>0</v>
      </c>
      <c r="V35" s="102">
        <v>0</v>
      </c>
      <c r="W35" s="102">
        <v>0</v>
      </c>
      <c r="X35" s="102">
        <v>7.9765381611751058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6.9523475583476175</v>
      </c>
      <c r="E36" s="105">
        <v>6.7396549975030098</v>
      </c>
      <c r="F36" s="105">
        <v>0</v>
      </c>
      <c r="G36" s="105">
        <v>8.2477695872852852</v>
      </c>
      <c r="H36" s="105">
        <v>8.4582397280946306</v>
      </c>
      <c r="I36" s="105">
        <v>8.2389292879039076</v>
      </c>
      <c r="J36" s="105">
        <v>8.106352365194212</v>
      </c>
      <c r="K36" s="105">
        <v>5.4967805113548005</v>
      </c>
      <c r="L36" s="105">
        <v>7.327090331517228</v>
      </c>
      <c r="M36" s="105">
        <v>7.310542810211202</v>
      </c>
      <c r="N36" s="105">
        <v>6.3747480724370575</v>
      </c>
      <c r="O36" s="105">
        <v>6.9709193275056389</v>
      </c>
      <c r="P36" s="105">
        <v>6.8708546363964214</v>
      </c>
      <c r="Q36" s="105">
        <v>7.1628942267474427</v>
      </c>
      <c r="R36" s="105">
        <v>0</v>
      </c>
      <c r="S36" s="105">
        <v>7.2639852021234939</v>
      </c>
      <c r="T36" s="105">
        <v>0</v>
      </c>
      <c r="U36" s="105">
        <v>0</v>
      </c>
      <c r="V36" s="105">
        <v>0</v>
      </c>
      <c r="W36" s="105">
        <v>0</v>
      </c>
      <c r="X36" s="105">
        <v>7.9527025954288222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1.216602715288928</v>
      </c>
      <c r="E37" s="99">
        <v>1.1725919226236416</v>
      </c>
      <c r="F37" s="99">
        <v>0</v>
      </c>
      <c r="G37" s="99">
        <v>1.4212455774135309</v>
      </c>
      <c r="H37" s="99">
        <v>1.4494192550867504</v>
      </c>
      <c r="I37" s="99">
        <v>1.3987990722582482</v>
      </c>
      <c r="J37" s="99">
        <v>1.3797231615736678</v>
      </c>
      <c r="K37" s="99">
        <v>2.4558012267361602</v>
      </c>
      <c r="L37" s="99">
        <v>0.72995248713854533</v>
      </c>
      <c r="M37" s="99">
        <v>1.2448837900078951</v>
      </c>
      <c r="N37" s="99">
        <v>0.5277042505124222</v>
      </c>
      <c r="O37" s="99">
        <v>0.88239991692021058</v>
      </c>
      <c r="P37" s="99">
        <v>0.67347053851295069</v>
      </c>
      <c r="Q37" s="99">
        <v>0.83246545147347351</v>
      </c>
      <c r="R37" s="99">
        <v>0</v>
      </c>
      <c r="S37" s="99">
        <v>0.92607342164709205</v>
      </c>
      <c r="T37" s="99">
        <v>0</v>
      </c>
      <c r="U37" s="99">
        <v>0</v>
      </c>
      <c r="V37" s="99">
        <v>0</v>
      </c>
      <c r="W37" s="99">
        <v>0</v>
      </c>
      <c r="X37" s="99">
        <v>3.068325303252768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5.7357448430586881</v>
      </c>
      <c r="E38" s="99">
        <v>5.5670630748793668</v>
      </c>
      <c r="F38" s="99">
        <v>0</v>
      </c>
      <c r="G38" s="99">
        <v>6.8265240098717559</v>
      </c>
      <c r="H38" s="99">
        <v>7.0088204730078782</v>
      </c>
      <c r="I38" s="99">
        <v>6.8401302156456598</v>
      </c>
      <c r="J38" s="99">
        <v>6.7266292036205426</v>
      </c>
      <c r="K38" s="99">
        <v>3.0409792846186399</v>
      </c>
      <c r="L38" s="99">
        <v>6.5971378443786834</v>
      </c>
      <c r="M38" s="99">
        <v>6.0656590202033058</v>
      </c>
      <c r="N38" s="99">
        <v>5.8470438219246343</v>
      </c>
      <c r="O38" s="99">
        <v>6.0885194105854268</v>
      </c>
      <c r="P38" s="99">
        <v>6.1973840978834707</v>
      </c>
      <c r="Q38" s="99">
        <v>6.3304287752739681</v>
      </c>
      <c r="R38" s="99">
        <v>0</v>
      </c>
      <c r="S38" s="99">
        <v>6.3379117804764009</v>
      </c>
      <c r="T38" s="99">
        <v>0</v>
      </c>
      <c r="U38" s="99">
        <v>0</v>
      </c>
      <c r="V38" s="99">
        <v>0</v>
      </c>
      <c r="W38" s="99">
        <v>0</v>
      </c>
      <c r="X38" s="99">
        <v>4.884377292176052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5.5780602549977019</v>
      </c>
      <c r="D39" s="123">
        <v>5.6928192283938213</v>
      </c>
      <c r="E39" s="123">
        <v>5.4255206519175649</v>
      </c>
      <c r="F39" s="123">
        <v>0</v>
      </c>
      <c r="G39" s="123">
        <v>5.7673571924048233</v>
      </c>
      <c r="H39" s="123">
        <v>5.090200719741822</v>
      </c>
      <c r="I39" s="123">
        <v>4.6654981551282475</v>
      </c>
      <c r="J39" s="123">
        <v>5.259012148943901</v>
      </c>
      <c r="K39" s="123">
        <v>5.3714964298009038</v>
      </c>
      <c r="L39" s="123">
        <v>5.6823998112748884</v>
      </c>
      <c r="M39" s="123">
        <v>5.3185453678580243</v>
      </c>
      <c r="N39" s="123">
        <v>4.7842605807309342</v>
      </c>
      <c r="O39" s="123">
        <v>5.4061418991999801</v>
      </c>
      <c r="P39" s="123">
        <v>5.0282384823410231</v>
      </c>
      <c r="Q39" s="123">
        <v>5.3686775503492203</v>
      </c>
      <c r="R39" s="123">
        <v>0</v>
      </c>
      <c r="S39" s="123">
        <v>4.6731403471718886</v>
      </c>
      <c r="T39" s="123">
        <v>0</v>
      </c>
      <c r="U39" s="123">
        <v>0</v>
      </c>
      <c r="V39" s="123">
        <v>0</v>
      </c>
      <c r="W39" s="123">
        <v>0</v>
      </c>
      <c r="X39" s="123">
        <v>3.3924351168475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5.8766442616983294</v>
      </c>
      <c r="D40" s="99">
        <v>5.6395025397714766</v>
      </c>
      <c r="E40" s="99">
        <v>5.1306174105521878</v>
      </c>
      <c r="F40" s="99">
        <v>0</v>
      </c>
      <c r="G40" s="99">
        <v>5.7700996349948719</v>
      </c>
      <c r="H40" s="99">
        <v>5.0172770532418323</v>
      </c>
      <c r="I40" s="99">
        <v>4.6488870480696898</v>
      </c>
      <c r="J40" s="99">
        <v>5.3255958666666654</v>
      </c>
      <c r="K40" s="99">
        <v>5.7071798438900938</v>
      </c>
      <c r="L40" s="99">
        <v>5.3618156501062417</v>
      </c>
      <c r="M40" s="99">
        <v>4.9906629704926244</v>
      </c>
      <c r="N40" s="99">
        <v>4.9884473540862562</v>
      </c>
      <c r="O40" s="99">
        <v>5.4207533019589764</v>
      </c>
      <c r="P40" s="99">
        <v>5.046210093196283</v>
      </c>
      <c r="Q40" s="99">
        <v>5.2921672440032372</v>
      </c>
      <c r="R40" s="99">
        <v>0</v>
      </c>
      <c r="S40" s="99">
        <v>4.6731403471718886</v>
      </c>
      <c r="T40" s="99">
        <v>0</v>
      </c>
      <c r="U40" s="99">
        <v>0</v>
      </c>
      <c r="V40" s="99">
        <v>0</v>
      </c>
      <c r="W40" s="99">
        <v>0</v>
      </c>
      <c r="X40" s="99">
        <v>3.1175617829316704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4.3437972970666188</v>
      </c>
      <c r="D41" s="110">
        <v>5.7800568118982483</v>
      </c>
      <c r="E41" s="110">
        <v>5.9821505199947174</v>
      </c>
      <c r="F41" s="110">
        <v>0</v>
      </c>
      <c r="G41" s="110">
        <v>5.7556038670189045</v>
      </c>
      <c r="H41" s="110">
        <v>5.4791269410751111</v>
      </c>
      <c r="I41" s="110">
        <v>4.9182758712367391</v>
      </c>
      <c r="J41" s="110">
        <v>4.6597586894390117</v>
      </c>
      <c r="K41" s="110">
        <v>4.3009620185475583</v>
      </c>
      <c r="L41" s="110">
        <v>6.1942717592181982</v>
      </c>
      <c r="M41" s="110">
        <v>6.0487764112862488</v>
      </c>
      <c r="N41" s="110">
        <v>3.6665010450167861</v>
      </c>
      <c r="O41" s="110">
        <v>5.3690740452207875</v>
      </c>
      <c r="P41" s="110">
        <v>4.9970604604784876</v>
      </c>
      <c r="Q41" s="110">
        <v>5.5669461936759106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3.8234864813973242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19.487428610230079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17.136665666939603</v>
      </c>
      <c r="I43" s="118">
        <f t="shared" si="14"/>
        <v>18.278113898085607</v>
      </c>
      <c r="J43" s="118">
        <f t="shared" si="14"/>
        <v>18.618294177277363</v>
      </c>
      <c r="K43" s="118">
        <f t="shared" si="14"/>
        <v>17.042636776402048</v>
      </c>
      <c r="L43" s="118">
        <f t="shared" si="14"/>
        <v>21.048229703676814</v>
      </c>
      <c r="M43" s="118">
        <f t="shared" si="14"/>
        <v>18.983414354945609</v>
      </c>
      <c r="N43" s="118">
        <f t="shared" si="14"/>
        <v>20.000227829601705</v>
      </c>
      <c r="O43" s="118">
        <f t="shared" si="14"/>
        <v>19.569754056807845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19.330729552644588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2.2351735958072374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3.5851537282238293</v>
      </c>
      <c r="I44" s="123">
        <f t="shared" si="17"/>
        <v>3.5321287418665324</v>
      </c>
      <c r="J44" s="123">
        <f t="shared" si="17"/>
        <v>3.5621943086978303</v>
      </c>
      <c r="K44" s="123">
        <f t="shared" si="17"/>
        <v>3.605914737938634</v>
      </c>
      <c r="L44" s="123">
        <f t="shared" si="17"/>
        <v>3.918324193357603</v>
      </c>
      <c r="M44" s="123">
        <f t="shared" si="17"/>
        <v>4.1095231413177515</v>
      </c>
      <c r="N44" s="123">
        <f t="shared" si="17"/>
        <v>4.5327131249945127</v>
      </c>
      <c r="O44" s="123">
        <f t="shared" si="17"/>
        <v>4.8303258243181899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7.3942881782523324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2.1913728589427262</v>
      </c>
      <c r="D45" s="99">
        <v>0</v>
      </c>
      <c r="E45" s="99">
        <v>0</v>
      </c>
      <c r="F45" s="99">
        <v>0</v>
      </c>
      <c r="G45" s="99">
        <v>0</v>
      </c>
      <c r="H45" s="99">
        <v>3.5077587342706167</v>
      </c>
      <c r="I45" s="99">
        <v>3.4580429552437173</v>
      </c>
      <c r="J45" s="99">
        <v>3.4848370373213888</v>
      </c>
      <c r="K45" s="99">
        <v>3.5284443696993497</v>
      </c>
      <c r="L45" s="99">
        <v>3.8291223916563735</v>
      </c>
      <c r="M45" s="99">
        <v>4.018688891813361</v>
      </c>
      <c r="N45" s="99">
        <v>4.4582154623373151</v>
      </c>
      <c r="O45" s="99">
        <v>4.733851025451596</v>
      </c>
      <c r="P45" s="99">
        <v>0</v>
      </c>
      <c r="Q45" s="99">
        <v>0</v>
      </c>
      <c r="R45" s="99">
        <v>0</v>
      </c>
      <c r="S45" s="99">
        <v>7.2490128792476778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4.3800736864511067E-2</v>
      </c>
      <c r="D46" s="99">
        <v>0</v>
      </c>
      <c r="E46" s="99">
        <v>0</v>
      </c>
      <c r="F46" s="99">
        <v>0</v>
      </c>
      <c r="G46" s="99">
        <v>0</v>
      </c>
      <c r="H46" s="99">
        <v>7.7394993953212435E-2</v>
      </c>
      <c r="I46" s="99">
        <v>7.4085786622814981E-2</v>
      </c>
      <c r="J46" s="99">
        <v>7.7357271376441425E-2</v>
      </c>
      <c r="K46" s="99">
        <v>7.7470368239284326E-2</v>
      </c>
      <c r="L46" s="99">
        <v>8.9201801701229391E-2</v>
      </c>
      <c r="M46" s="99">
        <v>9.0834249504390244E-2</v>
      </c>
      <c r="N46" s="99">
        <v>7.4497662657198024E-2</v>
      </c>
      <c r="O46" s="99">
        <v>9.6474798866593769E-2</v>
      </c>
      <c r="P46" s="99">
        <v>0</v>
      </c>
      <c r="Q46" s="99">
        <v>0</v>
      </c>
      <c r="R46" s="99">
        <v>0</v>
      </c>
      <c r="S46" s="99">
        <v>0.14527529900465422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5.9713943001147696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1.8438229988111654</v>
      </c>
      <c r="J47" s="123">
        <f t="shared" si="20"/>
        <v>1.6937434842265027</v>
      </c>
      <c r="K47" s="123">
        <f t="shared" si="20"/>
        <v>2.573029418947768</v>
      </c>
      <c r="L47" s="123">
        <f t="shared" si="20"/>
        <v>4.1246941319839863</v>
      </c>
      <c r="M47" s="123">
        <f t="shared" si="20"/>
        <v>2.2633601781899166</v>
      </c>
      <c r="N47" s="123">
        <f t="shared" si="20"/>
        <v>4.3108458641162324</v>
      </c>
      <c r="O47" s="123">
        <f t="shared" si="20"/>
        <v>2.3426344906535506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5.9713943001147696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1.8438229988111654</v>
      </c>
      <c r="J48" s="99">
        <f>RES_hhdet_in_tesh!J48/RES_summary!J$21</f>
        <v>1.6937434842265027</v>
      </c>
      <c r="K48" s="99">
        <f>RES_hhdet_in_tesh!K48/RES_summary!K$21</f>
        <v>2.573029418947768</v>
      </c>
      <c r="L48" s="99">
        <f>RES_hhdet_in_tesh!L48/RES_summary!L$21</f>
        <v>4.1246941319839863</v>
      </c>
      <c r="M48" s="99">
        <f>RES_hhdet_in_tesh!M48/RES_summary!M$21</f>
        <v>2.2633601781899166</v>
      </c>
      <c r="N48" s="99">
        <f>RES_hhdet_in_tesh!N48/RES_summary!N$21</f>
        <v>4.3108458641162324</v>
      </c>
      <c r="O48" s="99">
        <f>RES_hhdet_in_tesh!O48/RES_summary!O$21</f>
        <v>2.3426344906535506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5.7107858455360851</v>
      </c>
      <c r="D49" s="123">
        <v>0</v>
      </c>
      <c r="E49" s="123">
        <v>0</v>
      </c>
      <c r="F49" s="123">
        <v>0</v>
      </c>
      <c r="G49" s="123">
        <v>0</v>
      </c>
      <c r="H49" s="123">
        <v>8.4572599041683958</v>
      </c>
      <c r="I49" s="123">
        <v>8.2368489615841316</v>
      </c>
      <c r="J49" s="123">
        <v>8.1019713752498976</v>
      </c>
      <c r="K49" s="123">
        <v>5.4946197937407</v>
      </c>
      <c r="L49" s="123">
        <v>7.3255488502044201</v>
      </c>
      <c r="M49" s="123">
        <v>7.2934288119345183</v>
      </c>
      <c r="N49" s="123">
        <v>6.3657536935070409</v>
      </c>
      <c r="O49" s="123">
        <v>6.990805941802325</v>
      </c>
      <c r="P49" s="123">
        <v>0</v>
      </c>
      <c r="Q49" s="123">
        <v>0</v>
      </c>
      <c r="R49" s="123">
        <v>0</v>
      </c>
      <c r="S49" s="123">
        <v>7.2633010272203684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5.7107858455360851</v>
      </c>
      <c r="D54" s="102">
        <v>0</v>
      </c>
      <c r="E54" s="102">
        <v>0</v>
      </c>
      <c r="F54" s="102">
        <v>0</v>
      </c>
      <c r="G54" s="102">
        <v>0</v>
      </c>
      <c r="H54" s="102">
        <v>8.4572599041683958</v>
      </c>
      <c r="I54" s="102">
        <v>8.2364923342150274</v>
      </c>
      <c r="J54" s="102">
        <v>8.101169974650329</v>
      </c>
      <c r="K54" s="102">
        <v>5.488710892510297</v>
      </c>
      <c r="L54" s="102">
        <v>7.2846995954149856</v>
      </c>
      <c r="M54" s="102">
        <v>7.2832764400754675</v>
      </c>
      <c r="N54" s="102">
        <v>6.3602571286053671</v>
      </c>
      <c r="O54" s="102">
        <v>6.9947474329241919</v>
      </c>
      <c r="P54" s="102">
        <v>0</v>
      </c>
      <c r="Q54" s="102">
        <v>0</v>
      </c>
      <c r="R54" s="102">
        <v>0</v>
      </c>
      <c r="S54" s="102">
        <v>7.2633010272203684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8.2389292879039076</v>
      </c>
      <c r="J55" s="105">
        <v>8.1063523651942102</v>
      </c>
      <c r="K55" s="105">
        <v>5.4967805113548005</v>
      </c>
      <c r="L55" s="105">
        <v>7.327090331517228</v>
      </c>
      <c r="M55" s="105">
        <v>7.310542810211202</v>
      </c>
      <c r="N55" s="105">
        <v>6.3747480724370558</v>
      </c>
      <c r="O55" s="105">
        <v>6.9709193275056389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1.3987990722582477</v>
      </c>
      <c r="J56" s="99">
        <v>1.3797231615736678</v>
      </c>
      <c r="K56" s="99">
        <v>2.4558012267361602</v>
      </c>
      <c r="L56" s="99">
        <v>0.72995248713854544</v>
      </c>
      <c r="M56" s="99">
        <v>1.2448837900078948</v>
      </c>
      <c r="N56" s="99">
        <v>0.5277042505124222</v>
      </c>
      <c r="O56" s="99">
        <v>0.8823999169202108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6.8401302156456598</v>
      </c>
      <c r="J57" s="99">
        <v>6.7266292036205426</v>
      </c>
      <c r="K57" s="99">
        <v>3.0409792846186412</v>
      </c>
      <c r="L57" s="99">
        <v>6.5971378443786834</v>
      </c>
      <c r="M57" s="99">
        <v>6.0656590202033058</v>
      </c>
      <c r="N57" s="99">
        <v>5.8470438219246343</v>
      </c>
      <c r="O57" s="99">
        <v>6.0885194105854277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5.5700748687719868</v>
      </c>
      <c r="D58" s="123">
        <v>0</v>
      </c>
      <c r="E58" s="123">
        <v>0</v>
      </c>
      <c r="F58" s="123">
        <v>0</v>
      </c>
      <c r="G58" s="123">
        <v>0</v>
      </c>
      <c r="H58" s="123">
        <v>5.0942520345473783</v>
      </c>
      <c r="I58" s="123">
        <v>4.6653131958237797</v>
      </c>
      <c r="J58" s="123">
        <v>5.2603850091031337</v>
      </c>
      <c r="K58" s="123">
        <v>5.3690728257749472</v>
      </c>
      <c r="L58" s="123">
        <v>5.6796625281308062</v>
      </c>
      <c r="M58" s="123">
        <v>5.3171022235034231</v>
      </c>
      <c r="N58" s="123">
        <v>4.7909151469839211</v>
      </c>
      <c r="O58" s="123">
        <v>5.4059878000337793</v>
      </c>
      <c r="P58" s="123">
        <v>0</v>
      </c>
      <c r="Q58" s="123">
        <v>0</v>
      </c>
      <c r="R58" s="123">
        <v>0</v>
      </c>
      <c r="S58" s="123">
        <v>4.6731403471718886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5.8766442616983294</v>
      </c>
      <c r="D59" s="99">
        <v>0</v>
      </c>
      <c r="E59" s="99">
        <v>0</v>
      </c>
      <c r="F59" s="99">
        <v>0</v>
      </c>
      <c r="G59" s="99">
        <v>0</v>
      </c>
      <c r="H59" s="99">
        <v>5.0172770532418323</v>
      </c>
      <c r="I59" s="99">
        <v>4.6488870480696924</v>
      </c>
      <c r="J59" s="99">
        <v>5.3255958666666654</v>
      </c>
      <c r="K59" s="99">
        <v>5.7071798438900929</v>
      </c>
      <c r="L59" s="99">
        <v>5.3618156501062399</v>
      </c>
      <c r="M59" s="99">
        <v>4.9906629704926235</v>
      </c>
      <c r="N59" s="99">
        <v>4.9884473540862553</v>
      </c>
      <c r="O59" s="99">
        <v>5.4207533019589764</v>
      </c>
      <c r="P59" s="99">
        <v>0</v>
      </c>
      <c r="Q59" s="99">
        <v>0</v>
      </c>
      <c r="R59" s="99">
        <v>0</v>
      </c>
      <c r="S59" s="99">
        <v>4.6731403471718886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4.3437972970666188</v>
      </c>
      <c r="D60" s="110">
        <v>0</v>
      </c>
      <c r="E60" s="110">
        <v>0</v>
      </c>
      <c r="F60" s="110">
        <v>0</v>
      </c>
      <c r="G60" s="110">
        <v>0</v>
      </c>
      <c r="H60" s="110">
        <v>5.4791269410751102</v>
      </c>
      <c r="I60" s="110">
        <v>4.9182758712367383</v>
      </c>
      <c r="J60" s="110">
        <v>4.6597586894390117</v>
      </c>
      <c r="K60" s="110">
        <v>4.3009620185475583</v>
      </c>
      <c r="L60" s="110">
        <v>6.1942717592181973</v>
      </c>
      <c r="M60" s="110">
        <v>6.0487764112862488</v>
      </c>
      <c r="N60" s="110">
        <v>3.6665010450167852</v>
      </c>
      <c r="O60" s="110">
        <v>5.3690740452207866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X67" s="99">
        <f>RES_hhdet_in_tesh!X67/RES_summary!X$21</f>
        <v>0</v>
      </c>
      <c r="Y67" s="99">
        <f>RES_hhdet_in_tesh!Y67/RES_summary!Y$21</f>
        <v>0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22.984384318581728</v>
      </c>
      <c r="M81" s="118">
        <f t="shared" si="28"/>
        <v>19.138947505832775</v>
      </c>
      <c r="N81" s="118">
        <f t="shared" si="28"/>
        <v>20.154876452519304</v>
      </c>
      <c r="O81" s="118">
        <f t="shared" si="28"/>
        <v>19.114823638245941</v>
      </c>
      <c r="P81" s="118">
        <f t="shared" si="28"/>
        <v>17.900851761444954</v>
      </c>
      <c r="Q81" s="118">
        <f t="shared" si="28"/>
        <v>0</v>
      </c>
      <c r="R81" s="118">
        <f t="shared" ref="R81:V81" si="29">R82+R85+R87+R100</f>
        <v>18.696478890950857</v>
      </c>
      <c r="S81" s="118">
        <f t="shared" si="29"/>
        <v>0</v>
      </c>
      <c r="T81" s="118">
        <f t="shared" si="29"/>
        <v>20.900251759115466</v>
      </c>
      <c r="U81" s="118">
        <f t="shared" si="29"/>
        <v>22.629660418805695</v>
      </c>
      <c r="V81" s="118">
        <f t="shared" si="29"/>
        <v>0</v>
      </c>
      <c r="W81" s="118">
        <f t="shared" ref="W81:Y81" si="30">W82+W85+W87+W100</f>
        <v>0</v>
      </c>
      <c r="X81" s="118">
        <f t="shared" si="30"/>
        <v>0</v>
      </c>
      <c r="Y81" s="118">
        <f t="shared" si="30"/>
        <v>0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6.1025494982304336</v>
      </c>
      <c r="M82" s="123">
        <f t="shared" si="31"/>
        <v>4.4526600148977842</v>
      </c>
      <c r="N82" s="123">
        <f t="shared" si="31"/>
        <v>5.0111650430012942</v>
      </c>
      <c r="O82" s="123">
        <f t="shared" si="31"/>
        <v>4.37504406747163</v>
      </c>
      <c r="P82" s="123">
        <f t="shared" si="31"/>
        <v>5.031763076999626</v>
      </c>
      <c r="Q82" s="123">
        <f t="shared" si="31"/>
        <v>0</v>
      </c>
      <c r="R82" s="123">
        <f t="shared" ref="R82:V82" si="32">SUM(R83:R84)</f>
        <v>4.8619178725738097</v>
      </c>
      <c r="S82" s="123">
        <f t="shared" si="32"/>
        <v>0</v>
      </c>
      <c r="T82" s="123">
        <f t="shared" si="32"/>
        <v>5.8029031140898191</v>
      </c>
      <c r="U82" s="123">
        <f t="shared" si="32"/>
        <v>7.1388769559294092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6.0462094059265912</v>
      </c>
      <c r="M83" s="99">
        <v>4.4127634153979178</v>
      </c>
      <c r="N83" s="99">
        <v>4.9778924160421916</v>
      </c>
      <c r="O83" s="99">
        <v>4.3396674959178911</v>
      </c>
      <c r="P83" s="99">
        <v>4.9919534071443037</v>
      </c>
      <c r="Q83" s="99">
        <v>0</v>
      </c>
      <c r="R83" s="99">
        <v>4.8230609673018687</v>
      </c>
      <c r="S83" s="99">
        <v>0</v>
      </c>
      <c r="T83" s="99">
        <v>5.7036324082909022</v>
      </c>
      <c r="U83" s="99">
        <v>7.0497541004854707</v>
      </c>
      <c r="V83" s="99">
        <v>0</v>
      </c>
      <c r="W83" s="99">
        <v>0</v>
      </c>
      <c r="X83" s="99">
        <v>0</v>
      </c>
      <c r="Y83" s="99">
        <v>0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5.6340092303842085E-2</v>
      </c>
      <c r="M84" s="99">
        <v>3.9896599499866466E-2</v>
      </c>
      <c r="N84" s="99">
        <v>3.3272626959102963E-2</v>
      </c>
      <c r="O84" s="99">
        <v>3.5376571553739022E-2</v>
      </c>
      <c r="P84" s="99">
        <v>3.9809669855321944E-2</v>
      </c>
      <c r="Q84" s="99">
        <v>0</v>
      </c>
      <c r="R84" s="99">
        <v>3.8856905271941203E-2</v>
      </c>
      <c r="S84" s="99">
        <v>0</v>
      </c>
      <c r="T84" s="99">
        <v>9.9270705798916711E-2</v>
      </c>
      <c r="U84" s="99">
        <v>8.9122855443938387E-2</v>
      </c>
      <c r="V84" s="99">
        <v>0</v>
      </c>
      <c r="W84" s="99">
        <v>0</v>
      </c>
      <c r="X84" s="99">
        <v>0</v>
      </c>
      <c r="Y84" s="99">
        <v>0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3.8739065720000498</v>
      </c>
      <c r="M85" s="123">
        <f t="shared" si="34"/>
        <v>2.0747468300074234</v>
      </c>
      <c r="N85" s="123">
        <f t="shared" si="34"/>
        <v>3.9937777062057518</v>
      </c>
      <c r="O85" s="123">
        <f t="shared" si="34"/>
        <v>2.3426344906535506</v>
      </c>
      <c r="P85" s="123">
        <f t="shared" si="34"/>
        <v>0.94229496234720889</v>
      </c>
      <c r="Q85" s="123">
        <f t="shared" si="34"/>
        <v>0</v>
      </c>
      <c r="R85" s="123">
        <f t="shared" si="34"/>
        <v>1.3723192193087759</v>
      </c>
      <c r="S85" s="123">
        <f t="shared" si="34"/>
        <v>0</v>
      </c>
      <c r="T85" s="123">
        <f t="shared" si="34"/>
        <v>2.131865553364924</v>
      </c>
      <c r="U85" s="123">
        <f t="shared" si="34"/>
        <v>2.6805271294116841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0</v>
      </c>
      <c r="F86" s="99">
        <f>RES_hhdet_in_tesh!F86/RES_summary!F$21</f>
        <v>0</v>
      </c>
      <c r="G86" s="99">
        <f>RES_hhdet_in_tesh!G86/RES_summary!G$21</f>
        <v>0</v>
      </c>
      <c r="H86" s="99">
        <f>RES_hhdet_in_tesh!H86/RES_summary!H$21</f>
        <v>0</v>
      </c>
      <c r="I86" s="99">
        <f>RES_hhdet_in_tesh!I86/RES_summary!I$21</f>
        <v>0</v>
      </c>
      <c r="J86" s="99">
        <f>RES_hhdet_in_tesh!J86/RES_summary!J$21</f>
        <v>0</v>
      </c>
      <c r="K86" s="99">
        <f>RES_hhdet_in_tesh!K86/RES_summary!K$21</f>
        <v>0</v>
      </c>
      <c r="L86" s="99">
        <f>RES_hhdet_in_tesh!L86/RES_summary!L$21</f>
        <v>3.8739065720000498</v>
      </c>
      <c r="M86" s="99">
        <f>RES_hhdet_in_tesh!M86/RES_summary!M$21</f>
        <v>2.0747468300074234</v>
      </c>
      <c r="N86" s="99">
        <f>RES_hhdet_in_tesh!N86/RES_summary!N$21</f>
        <v>3.9937777062057518</v>
      </c>
      <c r="O86" s="99">
        <f>RES_hhdet_in_tesh!O86/RES_summary!O$21</f>
        <v>2.3426344906535506</v>
      </c>
      <c r="P86" s="99">
        <f>RES_hhdet_in_tesh!P86/RES_summary!P$21</f>
        <v>0.94229496234720889</v>
      </c>
      <c r="Q86" s="99">
        <f>RES_hhdet_in_tesh!Q86/RES_summary!Q$21</f>
        <v>0</v>
      </c>
      <c r="R86" s="99">
        <f>RES_hhdet_in_tesh!R86/RES_summary!R$21</f>
        <v>1.3723192193087759</v>
      </c>
      <c r="S86" s="99">
        <f>RES_hhdet_in_tesh!S86/RES_summary!S$21</f>
        <v>0</v>
      </c>
      <c r="T86" s="99">
        <f>RES_hhdet_in_tesh!T86/RES_summary!T$21</f>
        <v>2.131865553364924</v>
      </c>
      <c r="U86" s="99">
        <f>RES_hhdet_in_tesh!U86/RES_summary!U$21</f>
        <v>2.6805271294116841</v>
      </c>
      <c r="V86" s="99">
        <f>RES_hhdet_in_tesh!V86/RES_summary!V$21</f>
        <v>0</v>
      </c>
      <c r="W86" s="99">
        <f>RES_hhdet_in_tesh!W86/RES_summary!W$21</f>
        <v>0</v>
      </c>
      <c r="X86" s="99">
        <f>RES_hhdet_in_tesh!X86/RES_summary!X$21</f>
        <v>0</v>
      </c>
      <c r="Y86" s="99">
        <f>RES_hhdet_in_tesh!Y86/RES_summary!Y$21</f>
        <v>0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7.3256099054693644</v>
      </c>
      <c r="M87" s="123">
        <v>7.293312784827557</v>
      </c>
      <c r="N87" s="123">
        <v>6.3657692855458032</v>
      </c>
      <c r="O87" s="123">
        <v>6.990671572786809</v>
      </c>
      <c r="P87" s="123">
        <v>6.8985988838060592</v>
      </c>
      <c r="Q87" s="123">
        <v>0</v>
      </c>
      <c r="R87" s="123">
        <v>6.9653971725933479</v>
      </c>
      <c r="S87" s="123">
        <v>0</v>
      </c>
      <c r="T87" s="123">
        <v>8.5474313181457262</v>
      </c>
      <c r="U87" s="123">
        <v>8.6395580810115202</v>
      </c>
      <c r="V87" s="123">
        <v>0</v>
      </c>
      <c r="W87" s="123">
        <v>0</v>
      </c>
      <c r="X87" s="123">
        <v>0</v>
      </c>
      <c r="Y87" s="123">
        <v>0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7.2846995954149856</v>
      </c>
      <c r="M96" s="102">
        <v>7.2832764400754675</v>
      </c>
      <c r="N96" s="102">
        <v>6.360257128605368</v>
      </c>
      <c r="O96" s="102">
        <v>6.9947474329241919</v>
      </c>
      <c r="P96" s="102">
        <v>6.913450216242981</v>
      </c>
      <c r="Q96" s="102">
        <v>0</v>
      </c>
      <c r="R96" s="102">
        <v>6.9852080558710208</v>
      </c>
      <c r="S96" s="102">
        <v>0</v>
      </c>
      <c r="T96" s="102">
        <v>8.5396906430899406</v>
      </c>
      <c r="U96" s="102">
        <v>8.6408110091278267</v>
      </c>
      <c r="V96" s="102">
        <v>0</v>
      </c>
      <c r="W96" s="102">
        <v>0</v>
      </c>
      <c r="X96" s="102">
        <v>0</v>
      </c>
      <c r="Y96" s="102">
        <v>0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7.327090331517228</v>
      </c>
      <c r="M97" s="105">
        <v>7.3105428102112002</v>
      </c>
      <c r="N97" s="105">
        <v>6.3747480724370575</v>
      </c>
      <c r="O97" s="105">
        <v>6.970919327505638</v>
      </c>
      <c r="P97" s="105">
        <v>6.8708546363964231</v>
      </c>
      <c r="Q97" s="105">
        <v>0</v>
      </c>
      <c r="R97" s="105">
        <v>6.9437434164526364</v>
      </c>
      <c r="S97" s="105">
        <v>0</v>
      </c>
      <c r="T97" s="105">
        <v>8.5604388442703971</v>
      </c>
      <c r="U97" s="105">
        <v>8.6329175619950966</v>
      </c>
      <c r="V97" s="105">
        <v>0</v>
      </c>
      <c r="W97" s="105">
        <v>0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0.72995248713854544</v>
      </c>
      <c r="M98" s="99">
        <v>1.2448837900078946</v>
      </c>
      <c r="N98" s="99">
        <v>0.5277042505124222</v>
      </c>
      <c r="O98" s="99">
        <v>0.8823999169202108</v>
      </c>
      <c r="P98" s="99">
        <v>0.67347053851295091</v>
      </c>
      <c r="Q98" s="99">
        <v>0</v>
      </c>
      <c r="R98" s="99">
        <v>0.67142728863469026</v>
      </c>
      <c r="S98" s="99">
        <v>0</v>
      </c>
      <c r="T98" s="99">
        <v>2.1124860588229688</v>
      </c>
      <c r="U98" s="99">
        <v>1.8840078393013517</v>
      </c>
      <c r="V98" s="99">
        <v>0</v>
      </c>
      <c r="W98" s="99">
        <v>0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6.5971378443786834</v>
      </c>
      <c r="M99" s="99">
        <v>6.0656590202033058</v>
      </c>
      <c r="N99" s="99">
        <v>5.8470438219246352</v>
      </c>
      <c r="O99" s="99">
        <v>6.0885194105854277</v>
      </c>
      <c r="P99" s="99">
        <v>6.1973840978834724</v>
      </c>
      <c r="Q99" s="99">
        <v>0</v>
      </c>
      <c r="R99" s="99">
        <v>6.2723161278179465</v>
      </c>
      <c r="S99" s="99">
        <v>0</v>
      </c>
      <c r="T99" s="99">
        <v>6.4479527854474297</v>
      </c>
      <c r="U99" s="99">
        <v>6.7489097226937442</v>
      </c>
      <c r="V99" s="99">
        <v>0</v>
      </c>
      <c r="W99" s="99">
        <v>0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5.6823183428818824</v>
      </c>
      <c r="M100" s="123">
        <v>5.3182278761000115</v>
      </c>
      <c r="N100" s="123">
        <v>4.7841644177664566</v>
      </c>
      <c r="O100" s="123">
        <v>5.4064735073339509</v>
      </c>
      <c r="P100" s="123">
        <v>5.0281948382920589</v>
      </c>
      <c r="Q100" s="123">
        <v>0</v>
      </c>
      <c r="R100" s="123">
        <v>5.4968446264749229</v>
      </c>
      <c r="S100" s="123">
        <v>0</v>
      </c>
      <c r="T100" s="123">
        <v>4.4180517735149971</v>
      </c>
      <c r="U100" s="123">
        <v>4.1706982524530822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5.3618156501062408</v>
      </c>
      <c r="M102" s="99">
        <v>4.9906629704926244</v>
      </c>
      <c r="N102" s="99">
        <v>4.9884473540862562</v>
      </c>
      <c r="O102" s="99">
        <v>5.4207533019589755</v>
      </c>
      <c r="P102" s="99">
        <v>5.046210093196283</v>
      </c>
      <c r="Q102" s="99">
        <v>0</v>
      </c>
      <c r="R102" s="99">
        <v>5.0237492736003926</v>
      </c>
      <c r="S102" s="99">
        <v>0</v>
      </c>
      <c r="T102" s="99">
        <v>4.489069768572632</v>
      </c>
      <c r="U102" s="99">
        <v>4.0997515504357018</v>
      </c>
      <c r="V102" s="99">
        <v>0</v>
      </c>
      <c r="W102" s="99">
        <v>0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6.1942717592181973</v>
      </c>
      <c r="M103" s="110">
        <v>6.0487764112862479</v>
      </c>
      <c r="N103" s="110">
        <v>3.6665010450167852</v>
      </c>
      <c r="O103" s="110">
        <v>5.3690740452207875</v>
      </c>
      <c r="P103" s="110">
        <v>4.9970604604784885</v>
      </c>
      <c r="Q103" s="110">
        <v>0</v>
      </c>
      <c r="R103" s="110">
        <v>7.2072662868674522</v>
      </c>
      <c r="S103" s="110">
        <v>0</v>
      </c>
      <c r="T103" s="110">
        <v>4.2005591636509871</v>
      </c>
      <c r="U103" s="110">
        <v>4.3748064567184697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50.865751845669209</v>
      </c>
      <c r="D143" s="118">
        <f t="shared" si="49"/>
        <v>26.968157688082286</v>
      </c>
      <c r="E143" s="118">
        <f t="shared" si="49"/>
        <v>23.392214847762695</v>
      </c>
      <c r="F143" s="118">
        <f t="shared" si="49"/>
        <v>29.794019043572778</v>
      </c>
      <c r="G143" s="118">
        <f t="shared" si="49"/>
        <v>21.169425126904866</v>
      </c>
      <c r="H143" s="118">
        <f t="shared" si="49"/>
        <v>23.342945850495617</v>
      </c>
      <c r="I143" s="118">
        <f t="shared" si="49"/>
        <v>33.176459281306684</v>
      </c>
      <c r="J143" s="118">
        <f t="shared" si="49"/>
        <v>33.668441861931356</v>
      </c>
      <c r="K143" s="118">
        <f t="shared" si="49"/>
        <v>37.790175563889591</v>
      </c>
      <c r="L143" s="118">
        <f t="shared" si="49"/>
        <v>45.498247546102654</v>
      </c>
      <c r="M143" s="118">
        <f t="shared" si="49"/>
        <v>36.131244216194965</v>
      </c>
      <c r="N143" s="118">
        <f t="shared" si="49"/>
        <v>52.460272693186333</v>
      </c>
      <c r="O143" s="118">
        <f t="shared" si="49"/>
        <v>39.071064286233877</v>
      </c>
      <c r="P143" s="118">
        <f t="shared" si="49"/>
        <v>25.794515391349258</v>
      </c>
      <c r="Q143" s="118">
        <f t="shared" si="49"/>
        <v>36.216631171546226</v>
      </c>
      <c r="R143" s="118">
        <f t="shared" ref="R143:V143" si="50">R144+R146+R148+R157</f>
        <v>31.627375399040091</v>
      </c>
      <c r="S143" s="118">
        <f t="shared" si="50"/>
        <v>50.850284158530087</v>
      </c>
      <c r="T143" s="118">
        <f t="shared" si="50"/>
        <v>39.598420840378822</v>
      </c>
      <c r="U143" s="118">
        <f t="shared" si="50"/>
        <v>44.226744775911975</v>
      </c>
      <c r="V143" s="118">
        <f t="shared" si="50"/>
        <v>51.156762597571046</v>
      </c>
      <c r="W143" s="118">
        <f t="shared" ref="W143:Y143" si="51">W144+W146+W148+W157</f>
        <v>69.772021653544698</v>
      </c>
      <c r="X143" s="118">
        <f t="shared" si="51"/>
        <v>55.102683580467925</v>
      </c>
      <c r="Y143" s="118">
        <f t="shared" si="51"/>
        <v>32.855708756566983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1.9208184252171752</v>
      </c>
      <c r="D144" s="123">
        <f t="shared" si="52"/>
        <v>2.6028934878074095</v>
      </c>
      <c r="E144" s="123">
        <f t="shared" si="52"/>
        <v>3.8794583999932368</v>
      </c>
      <c r="F144" s="123">
        <f t="shared" si="52"/>
        <v>3.5932085518804358</v>
      </c>
      <c r="G144" s="123">
        <f t="shared" si="52"/>
        <v>3.2499225252112218</v>
      </c>
      <c r="H144" s="123">
        <f t="shared" si="52"/>
        <v>3.6894000122477597</v>
      </c>
      <c r="I144" s="123">
        <f t="shared" si="52"/>
        <v>3.869878241119713</v>
      </c>
      <c r="J144" s="123">
        <f t="shared" si="52"/>
        <v>3.4851373293418795</v>
      </c>
      <c r="K144" s="123">
        <f t="shared" si="52"/>
        <v>2.9553060824698609</v>
      </c>
      <c r="L144" s="123">
        <f t="shared" si="52"/>
        <v>4.3219394102187607</v>
      </c>
      <c r="M144" s="123">
        <f t="shared" si="52"/>
        <v>4.0450598241656959</v>
      </c>
      <c r="N144" s="123">
        <f t="shared" si="52"/>
        <v>4.8038468622733301</v>
      </c>
      <c r="O144" s="123">
        <f t="shared" si="52"/>
        <v>4.6791116817854874</v>
      </c>
      <c r="P144" s="123">
        <f t="shared" si="52"/>
        <v>4.4309778265908975</v>
      </c>
      <c r="Q144" s="123">
        <f t="shared" si="52"/>
        <v>5.8146979834292845</v>
      </c>
      <c r="R144" s="123">
        <f t="shared" si="52"/>
        <v>4.709929179928845</v>
      </c>
      <c r="S144" s="123">
        <f t="shared" si="52"/>
        <v>6.2625178783108559</v>
      </c>
      <c r="T144" s="123">
        <f t="shared" si="52"/>
        <v>6.0130672970242491</v>
      </c>
      <c r="U144" s="123">
        <f t="shared" si="52"/>
        <v>6.8652328632842439</v>
      </c>
      <c r="V144" s="123">
        <f t="shared" si="52"/>
        <v>6.9137702291423722</v>
      </c>
      <c r="W144" s="123">
        <f t="shared" si="52"/>
        <v>7.9371941475246608</v>
      </c>
      <c r="X144" s="123">
        <f t="shared" si="52"/>
        <v>8.2482962740817385</v>
      </c>
      <c r="Y144" s="123">
        <f t="shared" si="52"/>
        <v>8.3877525368658077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1.9208184252171752</v>
      </c>
      <c r="D145" s="99">
        <v>2.6028934878074095</v>
      </c>
      <c r="E145" s="99">
        <v>3.8794583999932368</v>
      </c>
      <c r="F145" s="99">
        <v>3.5932085518804358</v>
      </c>
      <c r="G145" s="99">
        <v>3.2499225252112218</v>
      </c>
      <c r="H145" s="99">
        <v>3.6894000122477597</v>
      </c>
      <c r="I145" s="99">
        <v>3.869878241119713</v>
      </c>
      <c r="J145" s="99">
        <v>3.4851373293418795</v>
      </c>
      <c r="K145" s="99">
        <v>2.9553060824698609</v>
      </c>
      <c r="L145" s="99">
        <v>4.3219394102187607</v>
      </c>
      <c r="M145" s="99">
        <v>4.0450598241656959</v>
      </c>
      <c r="N145" s="99">
        <v>4.8038468622733301</v>
      </c>
      <c r="O145" s="99">
        <v>4.6791116817854874</v>
      </c>
      <c r="P145" s="99">
        <v>4.4309778265908975</v>
      </c>
      <c r="Q145" s="99">
        <v>5.8146979834292845</v>
      </c>
      <c r="R145" s="99">
        <v>4.709929179928845</v>
      </c>
      <c r="S145" s="99">
        <v>6.2625178783108559</v>
      </c>
      <c r="T145" s="99">
        <v>6.0130672970242491</v>
      </c>
      <c r="U145" s="99">
        <v>6.8652328632842439</v>
      </c>
      <c r="V145" s="99">
        <v>6.9137702291423722</v>
      </c>
      <c r="W145" s="99">
        <v>7.9371941475246608</v>
      </c>
      <c r="X145" s="99">
        <v>8.2482962740817385</v>
      </c>
      <c r="Y145" s="99">
        <v>8.3877525368658077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37.655669117091684</v>
      </c>
      <c r="D146" s="123">
        <f t="shared" si="53"/>
        <v>11.72582249505675</v>
      </c>
      <c r="E146" s="123">
        <f t="shared" si="53"/>
        <v>7.3542523509242592</v>
      </c>
      <c r="F146" s="123">
        <f t="shared" si="53"/>
        <v>12.140638554968721</v>
      </c>
      <c r="G146" s="123">
        <f t="shared" si="53"/>
        <v>3.9082477566462157</v>
      </c>
      <c r="H146" s="123">
        <f t="shared" si="53"/>
        <v>6.108265373997293</v>
      </c>
      <c r="I146" s="123">
        <f t="shared" si="53"/>
        <v>16.404210389209329</v>
      </c>
      <c r="J146" s="123">
        <f t="shared" si="53"/>
        <v>16.822445023079926</v>
      </c>
      <c r="K146" s="123">
        <f t="shared" si="53"/>
        <v>23.968805872099868</v>
      </c>
      <c r="L146" s="123">
        <f t="shared" si="53"/>
        <v>28.168551137471091</v>
      </c>
      <c r="M146" s="123">
        <f t="shared" si="53"/>
        <v>19.474288541863398</v>
      </c>
      <c r="N146" s="123">
        <f t="shared" si="53"/>
        <v>36.50682896635854</v>
      </c>
      <c r="O146" s="123">
        <f t="shared" si="53"/>
        <v>21.994994565138754</v>
      </c>
      <c r="P146" s="123">
        <f t="shared" si="53"/>
        <v>9.4367553243691251</v>
      </c>
      <c r="Q146" s="123">
        <f t="shared" si="53"/>
        <v>17.830052482349043</v>
      </c>
      <c r="R146" s="123">
        <f t="shared" si="53"/>
        <v>14.456800799780531</v>
      </c>
      <c r="S146" s="123">
        <f t="shared" si="53"/>
        <v>32.830195547306943</v>
      </c>
      <c r="T146" s="123">
        <f t="shared" si="53"/>
        <v>20.619611865327943</v>
      </c>
      <c r="U146" s="123">
        <f t="shared" si="53"/>
        <v>24.551202431714263</v>
      </c>
      <c r="V146" s="123">
        <f t="shared" si="53"/>
        <v>32.071491833455411</v>
      </c>
      <c r="W146" s="123">
        <f t="shared" si="53"/>
        <v>51.130389914865091</v>
      </c>
      <c r="X146" s="123">
        <f t="shared" si="53"/>
        <v>35.492937950451946</v>
      </c>
      <c r="Y146" s="123">
        <f t="shared" si="53"/>
        <v>14.031970692053578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37.655669117091684</v>
      </c>
      <c r="D147" s="99">
        <f>RES_hhdet_in_tesh!D147/RES_summary!D$21</f>
        <v>11.72582249505675</v>
      </c>
      <c r="E147" s="99">
        <f>RES_hhdet_in_tesh!E147/RES_summary!E$21</f>
        <v>7.3542523509242592</v>
      </c>
      <c r="F147" s="99">
        <f>RES_hhdet_in_tesh!F147/RES_summary!F$21</f>
        <v>12.140638554968721</v>
      </c>
      <c r="G147" s="99">
        <f>RES_hhdet_in_tesh!G147/RES_summary!G$21</f>
        <v>3.9082477566462157</v>
      </c>
      <c r="H147" s="99">
        <f>RES_hhdet_in_tesh!H147/RES_summary!H$21</f>
        <v>6.108265373997293</v>
      </c>
      <c r="I147" s="99">
        <f>RES_hhdet_in_tesh!I147/RES_summary!I$21</f>
        <v>16.404210389209329</v>
      </c>
      <c r="J147" s="99">
        <f>RES_hhdet_in_tesh!J147/RES_summary!J$21</f>
        <v>16.822445023079926</v>
      </c>
      <c r="K147" s="99">
        <f>RES_hhdet_in_tesh!K147/RES_summary!K$21</f>
        <v>23.968805872099868</v>
      </c>
      <c r="L147" s="99">
        <f>RES_hhdet_in_tesh!L147/RES_summary!L$21</f>
        <v>28.168551137471091</v>
      </c>
      <c r="M147" s="99">
        <f>RES_hhdet_in_tesh!M147/RES_summary!M$21</f>
        <v>19.474288541863398</v>
      </c>
      <c r="N147" s="99">
        <f>RES_hhdet_in_tesh!N147/RES_summary!N$21</f>
        <v>36.50682896635854</v>
      </c>
      <c r="O147" s="99">
        <f>RES_hhdet_in_tesh!O147/RES_summary!O$21</f>
        <v>21.994994565138754</v>
      </c>
      <c r="P147" s="99">
        <f>RES_hhdet_in_tesh!P147/RES_summary!P$21</f>
        <v>9.4367553243691251</v>
      </c>
      <c r="Q147" s="99">
        <f>RES_hhdet_in_tesh!Q147/RES_summary!Q$21</f>
        <v>17.830052482349043</v>
      </c>
      <c r="R147" s="99">
        <f>RES_hhdet_in_tesh!R147/RES_summary!R$21</f>
        <v>14.456800799780531</v>
      </c>
      <c r="S147" s="99">
        <f>RES_hhdet_in_tesh!S147/RES_summary!S$21</f>
        <v>32.830195547306943</v>
      </c>
      <c r="T147" s="99">
        <f>RES_hhdet_in_tesh!T147/RES_summary!T$21</f>
        <v>20.619611865327943</v>
      </c>
      <c r="U147" s="99">
        <f>RES_hhdet_in_tesh!U147/RES_summary!U$21</f>
        <v>24.551202431714263</v>
      </c>
      <c r="V147" s="99">
        <f>RES_hhdet_in_tesh!V147/RES_summary!V$21</f>
        <v>32.071491833455411</v>
      </c>
      <c r="W147" s="99">
        <f>RES_hhdet_in_tesh!W147/RES_summary!W$21</f>
        <v>51.130389914865091</v>
      </c>
      <c r="X147" s="99">
        <f>RES_hhdet_in_tesh!X147/RES_summary!X$21</f>
        <v>35.492937950451946</v>
      </c>
      <c r="Y147" s="99">
        <f>RES_hhdet_in_tesh!Y147/RES_summary!Y$21</f>
        <v>14.031970692053578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5.710785845536086</v>
      </c>
      <c r="D148" s="123">
        <v>6.9466254760192498</v>
      </c>
      <c r="E148" s="123">
        <v>6.7335202833524459</v>
      </c>
      <c r="F148" s="123">
        <v>8.0830688467642684</v>
      </c>
      <c r="G148" s="123">
        <v>8.2440492789001425</v>
      </c>
      <c r="H148" s="123">
        <v>8.4573245363535055</v>
      </c>
      <c r="I148" s="123">
        <v>8.2368537744334454</v>
      </c>
      <c r="J148" s="123">
        <v>8.1019585186920651</v>
      </c>
      <c r="K148" s="123">
        <v>5.4946390132080154</v>
      </c>
      <c r="L148" s="123">
        <v>7.325602462668714</v>
      </c>
      <c r="M148" s="123">
        <v>7.2932978057182893</v>
      </c>
      <c r="N148" s="123">
        <v>6.365765507328236</v>
      </c>
      <c r="O148" s="123">
        <v>6.990829274808914</v>
      </c>
      <c r="P148" s="123">
        <v>6.8985719178087663</v>
      </c>
      <c r="Q148" s="123">
        <v>7.2034066466953304</v>
      </c>
      <c r="R148" s="123">
        <v>6.9653535636597317</v>
      </c>
      <c r="S148" s="123">
        <v>7.2636282469012228</v>
      </c>
      <c r="T148" s="123">
        <v>8.5473946486979262</v>
      </c>
      <c r="U148" s="123">
        <v>8.6395454343444804</v>
      </c>
      <c r="V148" s="123">
        <v>8.2038474922329758</v>
      </c>
      <c r="W148" s="123">
        <v>7.0300249015213767</v>
      </c>
      <c r="X148" s="123">
        <v>7.9679612253467269</v>
      </c>
      <c r="Y148" s="123">
        <v>7.1348180515682529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5.710785845536086</v>
      </c>
      <c r="D153" s="102">
        <v>6.9452520457682567</v>
      </c>
      <c r="E153" s="102">
        <v>6.7330998596854155</v>
      </c>
      <c r="F153" s="102">
        <v>8.0829450059900569</v>
      </c>
      <c r="G153" s="102">
        <v>8.2437648122740939</v>
      </c>
      <c r="H153" s="102">
        <v>8.4572599041683976</v>
      </c>
      <c r="I153" s="102">
        <v>8.2364923342150256</v>
      </c>
      <c r="J153" s="102">
        <v>8.1011699746503307</v>
      </c>
      <c r="K153" s="102">
        <v>5.4887108925102961</v>
      </c>
      <c r="L153" s="102">
        <v>7.2846995954149847</v>
      </c>
      <c r="M153" s="102">
        <v>7.2832764400754666</v>
      </c>
      <c r="N153" s="102">
        <v>6.3602571286053671</v>
      </c>
      <c r="O153" s="102">
        <v>6.994747432924191</v>
      </c>
      <c r="P153" s="102">
        <v>6.9134502162429818</v>
      </c>
      <c r="Q153" s="102">
        <v>7.2226613427085162</v>
      </c>
      <c r="R153" s="102">
        <v>6.9852080558710199</v>
      </c>
      <c r="S153" s="102">
        <v>7.2633010272203675</v>
      </c>
      <c r="T153" s="102">
        <v>8.5396906430899406</v>
      </c>
      <c r="U153" s="102">
        <v>8.6408110091278267</v>
      </c>
      <c r="V153" s="102">
        <v>8.2098303556213619</v>
      </c>
      <c r="W153" s="102">
        <v>7.030835097868767</v>
      </c>
      <c r="X153" s="102">
        <v>7.9765381611751067</v>
      </c>
      <c r="Y153" s="102">
        <v>7.138998551753823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6.9523475583476158</v>
      </c>
      <c r="E154" s="105">
        <v>6.7396549975030098</v>
      </c>
      <c r="F154" s="105">
        <v>8.0883384304771475</v>
      </c>
      <c r="G154" s="105">
        <v>8.2477695872852852</v>
      </c>
      <c r="H154" s="105">
        <v>8.4582397280946306</v>
      </c>
      <c r="I154" s="105">
        <v>8.2389292879039076</v>
      </c>
      <c r="J154" s="105">
        <v>8.106352365194212</v>
      </c>
      <c r="K154" s="105">
        <v>5.4967805113547996</v>
      </c>
      <c r="L154" s="105">
        <v>7.3270903315172298</v>
      </c>
      <c r="M154" s="105">
        <v>7.310542810211202</v>
      </c>
      <c r="N154" s="105">
        <v>6.3747480724370575</v>
      </c>
      <c r="O154" s="105">
        <v>6.9709193275056389</v>
      </c>
      <c r="P154" s="105">
        <v>6.870854636396424</v>
      </c>
      <c r="Q154" s="105">
        <v>7.1628942267474436</v>
      </c>
      <c r="R154" s="105">
        <v>6.9437434164526337</v>
      </c>
      <c r="S154" s="105">
        <v>7.2639852021234921</v>
      </c>
      <c r="T154" s="105">
        <v>8.5604388442703989</v>
      </c>
      <c r="U154" s="105">
        <v>8.6329175619950949</v>
      </c>
      <c r="V154" s="105">
        <v>8.1763024241633175</v>
      </c>
      <c r="W154" s="105">
        <v>6.981492551692476</v>
      </c>
      <c r="X154" s="105">
        <v>7.952702595428824</v>
      </c>
      <c r="Y154" s="105">
        <v>7.1156888243242671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1.2166027152889283</v>
      </c>
      <c r="E155" s="99">
        <v>1.1725919226236416</v>
      </c>
      <c r="F155" s="99">
        <v>1.3979746687025059</v>
      </c>
      <c r="G155" s="99">
        <v>1.4212455774135309</v>
      </c>
      <c r="H155" s="99">
        <v>1.4494192550867504</v>
      </c>
      <c r="I155" s="99">
        <v>1.398799072258248</v>
      </c>
      <c r="J155" s="99">
        <v>1.3797231615736683</v>
      </c>
      <c r="K155" s="99">
        <v>2.4558012267361602</v>
      </c>
      <c r="L155" s="99">
        <v>0.72995248713854533</v>
      </c>
      <c r="M155" s="99">
        <v>1.2448837900078944</v>
      </c>
      <c r="N155" s="99">
        <v>0.5277042505124222</v>
      </c>
      <c r="O155" s="99">
        <v>0.88239991692021069</v>
      </c>
      <c r="P155" s="99">
        <v>0.67347053851295091</v>
      </c>
      <c r="Q155" s="99">
        <v>0.83246545147347362</v>
      </c>
      <c r="R155" s="99">
        <v>0.67142728863469014</v>
      </c>
      <c r="S155" s="99">
        <v>0.92607342164709194</v>
      </c>
      <c r="T155" s="99">
        <v>2.1124860588229688</v>
      </c>
      <c r="U155" s="99">
        <v>1.884007839301352</v>
      </c>
      <c r="V155" s="99">
        <v>1.1821272231658204</v>
      </c>
      <c r="W155" s="99">
        <v>1.1988808996305111</v>
      </c>
      <c r="X155" s="99">
        <v>3.0683253032527684</v>
      </c>
      <c r="Y155" s="99">
        <v>2.4829786297791889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5.7357448430586855</v>
      </c>
      <c r="E156" s="99">
        <v>5.5670630748793677</v>
      </c>
      <c r="F156" s="99">
        <v>6.6903637617746439</v>
      </c>
      <c r="G156" s="99">
        <v>6.8265240098717541</v>
      </c>
      <c r="H156" s="99">
        <v>7.0088204730078809</v>
      </c>
      <c r="I156" s="99">
        <v>6.8401302156456589</v>
      </c>
      <c r="J156" s="99">
        <v>6.7266292036205453</v>
      </c>
      <c r="K156" s="99">
        <v>3.0409792846186408</v>
      </c>
      <c r="L156" s="99">
        <v>6.5971378443786834</v>
      </c>
      <c r="M156" s="99">
        <v>6.0656590202033067</v>
      </c>
      <c r="N156" s="99">
        <v>5.8470438219246352</v>
      </c>
      <c r="O156" s="99">
        <v>6.0885194105854286</v>
      </c>
      <c r="P156" s="99">
        <v>6.1973840978834716</v>
      </c>
      <c r="Q156" s="99">
        <v>6.330428775273969</v>
      </c>
      <c r="R156" s="99">
        <v>6.2723161278179456</v>
      </c>
      <c r="S156" s="99">
        <v>6.3379117804764</v>
      </c>
      <c r="T156" s="99">
        <v>6.4479527854474288</v>
      </c>
      <c r="U156" s="99">
        <v>6.7489097226937425</v>
      </c>
      <c r="V156" s="99">
        <v>6.9941752009974989</v>
      </c>
      <c r="W156" s="99">
        <v>5.7826116520619637</v>
      </c>
      <c r="X156" s="99">
        <v>4.8843772921760547</v>
      </c>
      <c r="Y156" s="99">
        <v>4.6327101945450782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5.5784784578242643</v>
      </c>
      <c r="D157" s="123">
        <v>5.6928162291988746</v>
      </c>
      <c r="E157" s="123">
        <v>5.4249838134927497</v>
      </c>
      <c r="F157" s="123">
        <v>5.9771030899593542</v>
      </c>
      <c r="G157" s="123">
        <v>5.767205566147287</v>
      </c>
      <c r="H157" s="123">
        <v>5.0879559278970579</v>
      </c>
      <c r="I157" s="123">
        <v>4.665516876544193</v>
      </c>
      <c r="J157" s="123">
        <v>5.2589009908174846</v>
      </c>
      <c r="K157" s="123">
        <v>5.3714245961118481</v>
      </c>
      <c r="L157" s="123">
        <v>5.6821545357440906</v>
      </c>
      <c r="M157" s="123">
        <v>5.3185980444475858</v>
      </c>
      <c r="N157" s="123">
        <v>4.7838313572262239</v>
      </c>
      <c r="O157" s="123">
        <v>5.4061287645007203</v>
      </c>
      <c r="P157" s="123">
        <v>5.0282103225804695</v>
      </c>
      <c r="Q157" s="123">
        <v>5.3684740590725717</v>
      </c>
      <c r="R157" s="123">
        <v>5.4952918556709811</v>
      </c>
      <c r="S157" s="123">
        <v>4.4939424860110613</v>
      </c>
      <c r="T157" s="123">
        <v>4.418347029328701</v>
      </c>
      <c r="U157" s="123">
        <v>4.1707640465689835</v>
      </c>
      <c r="V157" s="123">
        <v>3.9676530427402903</v>
      </c>
      <c r="W157" s="123">
        <v>3.674412689633566</v>
      </c>
      <c r="X157" s="123">
        <v>3.3934881305875155</v>
      </c>
      <c r="Y157" s="123">
        <v>3.3011674760793452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5.8766442616983294</v>
      </c>
      <c r="D158" s="99">
        <v>5.6395025397714766</v>
      </c>
      <c r="E158" s="99">
        <v>5.1306174105521878</v>
      </c>
      <c r="F158" s="99">
        <v>6.0081236264297013</v>
      </c>
      <c r="G158" s="99">
        <v>5.770099634994871</v>
      </c>
      <c r="H158" s="99">
        <v>5.0172770532418323</v>
      </c>
      <c r="I158" s="99">
        <v>4.6488870480696898</v>
      </c>
      <c r="J158" s="99">
        <v>5.3255958666666654</v>
      </c>
      <c r="K158" s="99">
        <v>5.707179843890092</v>
      </c>
      <c r="L158" s="99">
        <v>5.3618156501062408</v>
      </c>
      <c r="M158" s="99">
        <v>4.9906629704926235</v>
      </c>
      <c r="N158" s="99">
        <v>4.9884473540862553</v>
      </c>
      <c r="O158" s="99">
        <v>5.4207533019589773</v>
      </c>
      <c r="P158" s="99">
        <v>5.0462100931962821</v>
      </c>
      <c r="Q158" s="99">
        <v>5.2921672440032363</v>
      </c>
      <c r="R158" s="99">
        <v>5.0237492736003944</v>
      </c>
      <c r="S158" s="99">
        <v>4.6731403471718895</v>
      </c>
      <c r="T158" s="99">
        <v>4.489069768572632</v>
      </c>
      <c r="U158" s="99">
        <v>4.0997515504357009</v>
      </c>
      <c r="V158" s="99">
        <v>4.0257420905088681</v>
      </c>
      <c r="W158" s="99">
        <v>3.8953791606362116</v>
      </c>
      <c r="X158" s="99">
        <v>3.1175617829316704</v>
      </c>
      <c r="Y158" s="99">
        <v>3.2667107900244976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4.3437972970666179</v>
      </c>
      <c r="D159" s="110">
        <v>5.7800568118982483</v>
      </c>
      <c r="E159" s="110">
        <v>5.9821505199947147</v>
      </c>
      <c r="F159" s="110">
        <v>5.884586976500314</v>
      </c>
      <c r="G159" s="110">
        <v>5.7556038670189018</v>
      </c>
      <c r="H159" s="110">
        <v>5.4791269410751111</v>
      </c>
      <c r="I159" s="110">
        <v>4.9182758712367391</v>
      </c>
      <c r="J159" s="110">
        <v>4.6597586894390126</v>
      </c>
      <c r="K159" s="110">
        <v>4.3009620185475574</v>
      </c>
      <c r="L159" s="110">
        <v>6.1942717592181991</v>
      </c>
      <c r="M159" s="110">
        <v>6.0487764112862497</v>
      </c>
      <c r="N159" s="110">
        <v>3.666501045016787</v>
      </c>
      <c r="O159" s="110">
        <v>5.3690740452207875</v>
      </c>
      <c r="P159" s="110">
        <v>4.9970604604784885</v>
      </c>
      <c r="Q159" s="110">
        <v>5.5669461936759106</v>
      </c>
      <c r="R159" s="110">
        <v>7.2072662868674522</v>
      </c>
      <c r="S159" s="110">
        <v>2.9844229144240133</v>
      </c>
      <c r="T159" s="110">
        <v>4.2005591636509871</v>
      </c>
      <c r="U159" s="110">
        <v>4.3748064567184688</v>
      </c>
      <c r="V159" s="110">
        <v>3.8669975549797728</v>
      </c>
      <c r="W159" s="110">
        <v>3.2890877658179991</v>
      </c>
      <c r="X159" s="110">
        <v>3.8234864813973237</v>
      </c>
      <c r="Y159" s="110">
        <v>3.3420938570459779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47.948093823687721</v>
      </c>
      <c r="D161" s="118">
        <f t="shared" si="54"/>
        <v>20.998545468807141</v>
      </c>
      <c r="E161" s="118">
        <f t="shared" si="54"/>
        <v>19.315305232728747</v>
      </c>
      <c r="F161" s="118">
        <f t="shared" si="54"/>
        <v>24.163238980193078</v>
      </c>
      <c r="G161" s="118">
        <f t="shared" si="54"/>
        <v>19.239087582780826</v>
      </c>
      <c r="H161" s="118">
        <f t="shared" si="54"/>
        <v>20.440449333454758</v>
      </c>
      <c r="I161" s="118">
        <f t="shared" si="54"/>
        <v>25.026361790206344</v>
      </c>
      <c r="J161" s="118">
        <f t="shared" si="54"/>
        <v>25.838142937638661</v>
      </c>
      <c r="K161" s="118">
        <f t="shared" si="54"/>
        <v>26.840747229111617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28.244415528973828</v>
      </c>
      <c r="P161" s="118">
        <f t="shared" si="54"/>
        <v>0</v>
      </c>
      <c r="Q161" s="118">
        <f t="shared" si="54"/>
        <v>26.028202232890898</v>
      </c>
      <c r="R161" s="118">
        <f t="shared" ref="R161:V161" si="55">R162+R164+R166+R175</f>
        <v>23.211645506558597</v>
      </c>
      <c r="S161" s="118">
        <f t="shared" si="55"/>
        <v>36.715756291805036</v>
      </c>
      <c r="T161" s="118">
        <f t="shared" si="55"/>
        <v>30.623278041744495</v>
      </c>
      <c r="U161" s="118">
        <f t="shared" si="55"/>
        <v>31.334248838291295</v>
      </c>
      <c r="V161" s="118">
        <f t="shared" si="55"/>
        <v>35.740556479696117</v>
      </c>
      <c r="W161" s="118">
        <f t="shared" ref="W161:Y161" si="56">W162+W164+W166+W175</f>
        <v>69.260928021665876</v>
      </c>
      <c r="X161" s="118">
        <f t="shared" si="56"/>
        <v>40.109306893982072</v>
      </c>
      <c r="Y161" s="118">
        <f t="shared" si="56"/>
        <v>27.001932106888965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1.8106490593498046</v>
      </c>
      <c r="D162" s="123">
        <f t="shared" si="57"/>
        <v>2.5150806447486027</v>
      </c>
      <c r="E162" s="123">
        <f t="shared" si="57"/>
        <v>3.3509818652362258</v>
      </c>
      <c r="F162" s="123">
        <f t="shared" si="57"/>
        <v>3.7071224470787572</v>
      </c>
      <c r="G162" s="123">
        <f t="shared" si="57"/>
        <v>3.2708544390428758</v>
      </c>
      <c r="H162" s="123">
        <f t="shared" si="57"/>
        <v>3.8047249615049497</v>
      </c>
      <c r="I162" s="123">
        <f t="shared" si="57"/>
        <v>3.7162073364795756</v>
      </c>
      <c r="J162" s="123">
        <f t="shared" si="57"/>
        <v>3.8666462649370503</v>
      </c>
      <c r="K162" s="123">
        <f t="shared" si="57"/>
        <v>2.8943400342050758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4.4829954603020514</v>
      </c>
      <c r="P162" s="123">
        <f t="shared" si="57"/>
        <v>0</v>
      </c>
      <c r="Q162" s="123">
        <f t="shared" si="57"/>
        <v>4.3063124515281377</v>
      </c>
      <c r="R162" s="123">
        <f t="shared" si="57"/>
        <v>3.4393821865602114</v>
      </c>
      <c r="S162" s="123">
        <f t="shared" si="57"/>
        <v>7.8082307673341225</v>
      </c>
      <c r="T162" s="123">
        <f t="shared" si="57"/>
        <v>6.9593925475810821</v>
      </c>
      <c r="U162" s="123">
        <f t="shared" si="57"/>
        <v>5.8223309963808294</v>
      </c>
      <c r="V162" s="123">
        <f t="shared" si="57"/>
        <v>7.0457323518166692</v>
      </c>
      <c r="W162" s="123">
        <f t="shared" si="57"/>
        <v>7.979980068612802</v>
      </c>
      <c r="X162" s="123">
        <f t="shared" si="57"/>
        <v>9.2159097754439099</v>
      </c>
      <c r="Y162" s="123">
        <f t="shared" si="57"/>
        <v>9.1537095884289137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1.8106490593498046</v>
      </c>
      <c r="D163" s="110">
        <v>2.5150806447486027</v>
      </c>
      <c r="E163" s="110">
        <v>3.3509818652362258</v>
      </c>
      <c r="F163" s="110">
        <v>3.7071224470787572</v>
      </c>
      <c r="G163" s="110">
        <v>3.2708544390428758</v>
      </c>
      <c r="H163" s="110">
        <v>3.8047249615049497</v>
      </c>
      <c r="I163" s="110">
        <v>3.7162073364795756</v>
      </c>
      <c r="J163" s="110">
        <v>3.8666462649370503</v>
      </c>
      <c r="K163" s="110">
        <v>2.8943400342050758</v>
      </c>
      <c r="L163" s="110">
        <v>0</v>
      </c>
      <c r="M163" s="110">
        <v>0</v>
      </c>
      <c r="N163" s="110">
        <v>0</v>
      </c>
      <c r="O163" s="110">
        <v>4.4829954603020514</v>
      </c>
      <c r="P163" s="110">
        <v>0</v>
      </c>
      <c r="Q163" s="110">
        <v>4.3063124515281377</v>
      </c>
      <c r="R163" s="110">
        <v>3.4393821865602114</v>
      </c>
      <c r="S163" s="110">
        <v>7.8082307673341225</v>
      </c>
      <c r="T163" s="110">
        <v>6.9593925475810821</v>
      </c>
      <c r="U163" s="110">
        <v>5.8223309963808294</v>
      </c>
      <c r="V163" s="110">
        <v>7.0457323518166692</v>
      </c>
      <c r="W163" s="110">
        <v>7.979980068612802</v>
      </c>
      <c r="X163" s="110">
        <v>9.2159097754439099</v>
      </c>
      <c r="Y163" s="110">
        <v>9.1537095884289137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34.847111400248409</v>
      </c>
      <c r="D164" s="123">
        <f t="shared" si="58"/>
        <v>5.8441722090077777</v>
      </c>
      <c r="E164" s="123">
        <f t="shared" si="58"/>
        <v>3.8052771975896951</v>
      </c>
      <c r="F164" s="123">
        <f t="shared" si="58"/>
        <v>6.3959412373409128</v>
      </c>
      <c r="G164" s="123">
        <f t="shared" si="58"/>
        <v>1.956989975711013</v>
      </c>
      <c r="H164" s="123">
        <f t="shared" si="58"/>
        <v>3.090687682996923</v>
      </c>
      <c r="I164" s="123">
        <f t="shared" si="58"/>
        <v>8.4076914499960704</v>
      </c>
      <c r="J164" s="123">
        <f t="shared" si="58"/>
        <v>8.6102229598010851</v>
      </c>
      <c r="K164" s="123">
        <f t="shared" si="58"/>
        <v>13.07956621298449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11.364269444021478</v>
      </c>
      <c r="P164" s="123">
        <f t="shared" si="58"/>
        <v>0</v>
      </c>
      <c r="Q164" s="123">
        <f t="shared" si="58"/>
        <v>9.1500446528052528</v>
      </c>
      <c r="R164" s="123">
        <f t="shared" si="58"/>
        <v>7.3116503309286935</v>
      </c>
      <c r="S164" s="123">
        <f t="shared" si="58"/>
        <v>17.150097429987429</v>
      </c>
      <c r="T164" s="123">
        <f t="shared" si="58"/>
        <v>10.698134613818095</v>
      </c>
      <c r="U164" s="123">
        <f t="shared" si="58"/>
        <v>12.701646362998547</v>
      </c>
      <c r="V164" s="123">
        <f t="shared" si="58"/>
        <v>16.523348269937642</v>
      </c>
      <c r="W164" s="123">
        <f t="shared" si="58"/>
        <v>50.576502791100694</v>
      </c>
      <c r="X164" s="123">
        <f t="shared" si="58"/>
        <v>19.53206077152328</v>
      </c>
      <c r="Y164" s="123">
        <f t="shared" si="58"/>
        <v>7.4122295190136187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34.847111400248409</v>
      </c>
      <c r="D165" s="99">
        <f>RES_hhdet_in_tesh!D165/RES_summary!D$21</f>
        <v>5.8441722090077777</v>
      </c>
      <c r="E165" s="99">
        <f>RES_hhdet_in_tesh!E165/RES_summary!E$21</f>
        <v>3.8052771975896951</v>
      </c>
      <c r="F165" s="99">
        <f>RES_hhdet_in_tesh!F165/RES_summary!F$21</f>
        <v>6.3959412373409128</v>
      </c>
      <c r="G165" s="99">
        <f>RES_hhdet_in_tesh!G165/RES_summary!G$21</f>
        <v>1.956989975711013</v>
      </c>
      <c r="H165" s="99">
        <f>RES_hhdet_in_tesh!H165/RES_summary!H$21</f>
        <v>3.090687682996923</v>
      </c>
      <c r="I165" s="99">
        <f>RES_hhdet_in_tesh!I165/RES_summary!I$21</f>
        <v>8.4076914499960704</v>
      </c>
      <c r="J165" s="99">
        <f>RES_hhdet_in_tesh!J165/RES_summary!J$21</f>
        <v>8.6102229598010851</v>
      </c>
      <c r="K165" s="99">
        <f>RES_hhdet_in_tesh!K165/RES_summary!K$21</f>
        <v>13.07956621298449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11.364269444021478</v>
      </c>
      <c r="P165" s="99">
        <f>RES_hhdet_in_tesh!P165/RES_summary!P$21</f>
        <v>0</v>
      </c>
      <c r="Q165" s="99">
        <f>RES_hhdet_in_tesh!Q165/RES_summary!Q$21</f>
        <v>9.1500446528052528</v>
      </c>
      <c r="R165" s="99">
        <f>RES_hhdet_in_tesh!R165/RES_summary!R$21</f>
        <v>7.3116503309286935</v>
      </c>
      <c r="S165" s="99">
        <f>RES_hhdet_in_tesh!S165/RES_summary!S$21</f>
        <v>17.150097429987429</v>
      </c>
      <c r="T165" s="99">
        <f>RES_hhdet_in_tesh!T165/RES_summary!T$21</f>
        <v>10.698134613818095</v>
      </c>
      <c r="U165" s="99">
        <f>RES_hhdet_in_tesh!U165/RES_summary!U$21</f>
        <v>12.701646362998547</v>
      </c>
      <c r="V165" s="99">
        <f>RES_hhdet_in_tesh!V165/RES_summary!V$21</f>
        <v>16.523348269937642</v>
      </c>
      <c r="W165" s="99">
        <f>RES_hhdet_in_tesh!W165/RES_summary!W$21</f>
        <v>50.576502791100694</v>
      </c>
      <c r="X165" s="99">
        <f>RES_hhdet_in_tesh!X165/RES_summary!X$21</f>
        <v>19.53206077152328</v>
      </c>
      <c r="Y165" s="99">
        <f>RES_hhdet_in_tesh!Y165/RES_summary!Y$21</f>
        <v>7.4122295190136187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5.7107858455360843</v>
      </c>
      <c r="D166" s="123">
        <v>6.9466317287698001</v>
      </c>
      <c r="E166" s="123">
        <v>6.7335255179852602</v>
      </c>
      <c r="F166" s="123">
        <v>8.0830695294991397</v>
      </c>
      <c r="G166" s="123">
        <v>8.2440466097038403</v>
      </c>
      <c r="H166" s="123">
        <v>8.4573250122942127</v>
      </c>
      <c r="I166" s="123">
        <v>8.2368521528805019</v>
      </c>
      <c r="J166" s="123">
        <v>8.101955666325436</v>
      </c>
      <c r="K166" s="123">
        <v>5.494474905970657</v>
      </c>
      <c r="L166" s="123">
        <v>0</v>
      </c>
      <c r="M166" s="123">
        <v>0</v>
      </c>
      <c r="N166" s="123">
        <v>0</v>
      </c>
      <c r="O166" s="123">
        <v>6.9906915851933746</v>
      </c>
      <c r="P166" s="123">
        <v>0</v>
      </c>
      <c r="Q166" s="123">
        <v>7.2033936435686563</v>
      </c>
      <c r="R166" s="123">
        <v>6.9653474280433105</v>
      </c>
      <c r="S166" s="123">
        <v>7.2636281657284174</v>
      </c>
      <c r="T166" s="123">
        <v>8.5473954039523274</v>
      </c>
      <c r="U166" s="123">
        <v>8.6395457258993407</v>
      </c>
      <c r="V166" s="123">
        <v>8.2038463449260082</v>
      </c>
      <c r="W166" s="123">
        <v>7.0300264918395134</v>
      </c>
      <c r="X166" s="123">
        <v>7.9679636038726906</v>
      </c>
      <c r="Y166" s="123">
        <v>7.1348181545291816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5.7107858455360843</v>
      </c>
      <c r="D171" s="102">
        <v>6.9452520457682594</v>
      </c>
      <c r="E171" s="102">
        <v>6.7330998596854164</v>
      </c>
      <c r="F171" s="102">
        <v>8.0829450059900587</v>
      </c>
      <c r="G171" s="102">
        <v>8.2437648122740921</v>
      </c>
      <c r="H171" s="102">
        <v>8.4572599041683958</v>
      </c>
      <c r="I171" s="102">
        <v>8.2364923342150274</v>
      </c>
      <c r="J171" s="102">
        <v>8.1011699746503325</v>
      </c>
      <c r="K171" s="102">
        <v>5.4887108925102979</v>
      </c>
      <c r="L171" s="102">
        <v>0</v>
      </c>
      <c r="M171" s="102">
        <v>0</v>
      </c>
      <c r="N171" s="102">
        <v>0</v>
      </c>
      <c r="O171" s="102">
        <v>6.9947474329241928</v>
      </c>
      <c r="P171" s="102">
        <v>0</v>
      </c>
      <c r="Q171" s="102">
        <v>7.2226613427085162</v>
      </c>
      <c r="R171" s="102">
        <v>6.9852080558710199</v>
      </c>
      <c r="S171" s="102">
        <v>7.2633010272203675</v>
      </c>
      <c r="T171" s="102">
        <v>8.5396906430899424</v>
      </c>
      <c r="U171" s="102">
        <v>8.6408110091278267</v>
      </c>
      <c r="V171" s="102">
        <v>8.2098303556213601</v>
      </c>
      <c r="W171" s="102">
        <v>7.0308350978687653</v>
      </c>
      <c r="X171" s="102">
        <v>7.9765381611751067</v>
      </c>
      <c r="Y171" s="102">
        <v>7.1389985517538239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6.9523475583476158</v>
      </c>
      <c r="E172" s="105">
        <v>6.7396549975030098</v>
      </c>
      <c r="F172" s="105">
        <v>8.0883384304771511</v>
      </c>
      <c r="G172" s="105">
        <v>8.247769587285287</v>
      </c>
      <c r="H172" s="105">
        <v>8.4582397280946289</v>
      </c>
      <c r="I172" s="105">
        <v>8.2389292879039076</v>
      </c>
      <c r="J172" s="105">
        <v>8.1063523651942102</v>
      </c>
      <c r="K172" s="105">
        <v>5.4967805113548005</v>
      </c>
      <c r="L172" s="105">
        <v>0</v>
      </c>
      <c r="M172" s="105">
        <v>0</v>
      </c>
      <c r="N172" s="105">
        <v>0</v>
      </c>
      <c r="O172" s="105">
        <v>6.9709193275056389</v>
      </c>
      <c r="P172" s="105">
        <v>0</v>
      </c>
      <c r="Q172" s="105">
        <v>7.1628942267474427</v>
      </c>
      <c r="R172" s="105">
        <v>6.9437434164526346</v>
      </c>
      <c r="S172" s="105">
        <v>7.2639852021234939</v>
      </c>
      <c r="T172" s="105">
        <v>8.5604388442703989</v>
      </c>
      <c r="U172" s="105">
        <v>8.6329175619950949</v>
      </c>
      <c r="V172" s="105">
        <v>8.1763024241633193</v>
      </c>
      <c r="W172" s="105">
        <v>6.9814925516924751</v>
      </c>
      <c r="X172" s="105">
        <v>7.9527025954288222</v>
      </c>
      <c r="Y172" s="105">
        <v>7.1156888243242671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1.2166027152889283</v>
      </c>
      <c r="E173" s="99">
        <v>1.1725919226236416</v>
      </c>
      <c r="F173" s="99">
        <v>1.3979746687025059</v>
      </c>
      <c r="G173" s="99">
        <v>1.4212455774135311</v>
      </c>
      <c r="H173" s="99">
        <v>1.4494192550867502</v>
      </c>
      <c r="I173" s="99">
        <v>1.398799072258248</v>
      </c>
      <c r="J173" s="99">
        <v>1.3797231615736678</v>
      </c>
      <c r="K173" s="99">
        <v>2.4558012267361597</v>
      </c>
      <c r="L173" s="99">
        <v>0</v>
      </c>
      <c r="M173" s="99">
        <v>0</v>
      </c>
      <c r="N173" s="99">
        <v>0</v>
      </c>
      <c r="O173" s="99">
        <v>0.88239991692021069</v>
      </c>
      <c r="P173" s="99">
        <v>0</v>
      </c>
      <c r="Q173" s="99">
        <v>0.83246545147347351</v>
      </c>
      <c r="R173" s="99">
        <v>0.67142728863469014</v>
      </c>
      <c r="S173" s="99">
        <v>0.92607342164709217</v>
      </c>
      <c r="T173" s="99">
        <v>2.1124860588229688</v>
      </c>
      <c r="U173" s="99">
        <v>1.8840078393013524</v>
      </c>
      <c r="V173" s="99">
        <v>1.1821272231658202</v>
      </c>
      <c r="W173" s="99">
        <v>1.1988808996305116</v>
      </c>
      <c r="X173" s="99">
        <v>3.068325303252768</v>
      </c>
      <c r="Y173" s="99">
        <v>2.4829786297791894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5.7357448430586873</v>
      </c>
      <c r="E174" s="110">
        <v>5.5670630748793668</v>
      </c>
      <c r="F174" s="110">
        <v>6.6903637617746448</v>
      </c>
      <c r="G174" s="110">
        <v>6.8265240098717532</v>
      </c>
      <c r="H174" s="110">
        <v>7.00882047300788</v>
      </c>
      <c r="I174" s="110">
        <v>6.8401302156456616</v>
      </c>
      <c r="J174" s="110">
        <v>6.7266292036205408</v>
      </c>
      <c r="K174" s="110">
        <v>3.0409792846186412</v>
      </c>
      <c r="L174" s="110">
        <v>0</v>
      </c>
      <c r="M174" s="110">
        <v>0</v>
      </c>
      <c r="N174" s="110">
        <v>0</v>
      </c>
      <c r="O174" s="110">
        <v>6.0885194105854277</v>
      </c>
      <c r="P174" s="110">
        <v>0</v>
      </c>
      <c r="Q174" s="110">
        <v>6.3304287752739681</v>
      </c>
      <c r="R174" s="110">
        <v>6.2723161278179429</v>
      </c>
      <c r="S174" s="110">
        <v>6.3379117804764</v>
      </c>
      <c r="T174" s="110">
        <v>6.4479527854474288</v>
      </c>
      <c r="U174" s="110">
        <v>6.7489097226937433</v>
      </c>
      <c r="V174" s="110">
        <v>6.9941752009974989</v>
      </c>
      <c r="W174" s="110">
        <v>5.7826116520619637</v>
      </c>
      <c r="X174" s="110">
        <v>4.8843772921760538</v>
      </c>
      <c r="Y174" s="110">
        <v>4.6327101945450773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5.5795475185534196</v>
      </c>
      <c r="D175" s="123">
        <v>5.6926608862809598</v>
      </c>
      <c r="E175" s="123">
        <v>5.4255206519175649</v>
      </c>
      <c r="F175" s="123">
        <v>5.9771057662742706</v>
      </c>
      <c r="G175" s="123">
        <v>5.7671965583230946</v>
      </c>
      <c r="H175" s="123">
        <v>5.0877116766586719</v>
      </c>
      <c r="I175" s="123">
        <v>4.6656108508501948</v>
      </c>
      <c r="J175" s="123">
        <v>5.2593180465750917</v>
      </c>
      <c r="K175" s="123">
        <v>5.372366075951394</v>
      </c>
      <c r="L175" s="123">
        <v>0</v>
      </c>
      <c r="M175" s="123">
        <v>0</v>
      </c>
      <c r="N175" s="123">
        <v>0</v>
      </c>
      <c r="O175" s="123">
        <v>5.4064590394569239</v>
      </c>
      <c r="P175" s="123">
        <v>0</v>
      </c>
      <c r="Q175" s="123">
        <v>5.3684514849888512</v>
      </c>
      <c r="R175" s="123">
        <v>5.495265561026379</v>
      </c>
      <c r="S175" s="123">
        <v>4.4937999287550658</v>
      </c>
      <c r="T175" s="123">
        <v>4.4183554763929935</v>
      </c>
      <c r="U175" s="123">
        <v>4.170725753012575</v>
      </c>
      <c r="V175" s="123">
        <v>3.9676295130158041</v>
      </c>
      <c r="W175" s="123">
        <v>3.6744186701128658</v>
      </c>
      <c r="X175" s="123">
        <v>3.3933727431421938</v>
      </c>
      <c r="Y175" s="123">
        <v>3.3011748449172527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5.8766442616983294</v>
      </c>
      <c r="D176" s="99">
        <v>5.6395025397714758</v>
      </c>
      <c r="E176" s="99">
        <v>5.1306174105521878</v>
      </c>
      <c r="F176" s="99">
        <v>6.0081236264296995</v>
      </c>
      <c r="G176" s="99">
        <v>5.7700996349948719</v>
      </c>
      <c r="H176" s="99">
        <v>5.0172770532418323</v>
      </c>
      <c r="I176" s="99">
        <v>4.6488870480696898</v>
      </c>
      <c r="J176" s="99">
        <v>5.3255958666666654</v>
      </c>
      <c r="K176" s="99">
        <v>5.7071798438900929</v>
      </c>
      <c r="L176" s="99">
        <v>0</v>
      </c>
      <c r="M176" s="99">
        <v>0</v>
      </c>
      <c r="N176" s="99">
        <v>0</v>
      </c>
      <c r="O176" s="99">
        <v>5.4207533019589764</v>
      </c>
      <c r="P176" s="99">
        <v>0</v>
      </c>
      <c r="Q176" s="99">
        <v>5.2921672440032346</v>
      </c>
      <c r="R176" s="99">
        <v>5.0237492736003935</v>
      </c>
      <c r="S176" s="99">
        <v>4.6731403471718886</v>
      </c>
      <c r="T176" s="99">
        <v>4.4890697685726311</v>
      </c>
      <c r="U176" s="99">
        <v>4.0997515504357018</v>
      </c>
      <c r="V176" s="99">
        <v>4.025742090508869</v>
      </c>
      <c r="W176" s="99">
        <v>3.8953791606362125</v>
      </c>
      <c r="X176" s="99">
        <v>3.1175617829316704</v>
      </c>
      <c r="Y176" s="99">
        <v>3.2667107900244976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4.3437972970666188</v>
      </c>
      <c r="D177" s="110">
        <v>5.7800568118982474</v>
      </c>
      <c r="E177" s="110">
        <v>5.9821505199947174</v>
      </c>
      <c r="F177" s="110">
        <v>5.884586976500314</v>
      </c>
      <c r="G177" s="110">
        <v>5.7556038670189027</v>
      </c>
      <c r="H177" s="110">
        <v>5.4791269410751102</v>
      </c>
      <c r="I177" s="110">
        <v>4.9182758712367374</v>
      </c>
      <c r="J177" s="110">
        <v>4.6597586894390126</v>
      </c>
      <c r="K177" s="110">
        <v>4.3009620185475583</v>
      </c>
      <c r="L177" s="110">
        <v>0</v>
      </c>
      <c r="M177" s="110">
        <v>0</v>
      </c>
      <c r="N177" s="110">
        <v>0</v>
      </c>
      <c r="O177" s="110">
        <v>5.3690740452207866</v>
      </c>
      <c r="P177" s="110">
        <v>0</v>
      </c>
      <c r="Q177" s="110">
        <v>5.5669461936759106</v>
      </c>
      <c r="R177" s="110">
        <v>7.2072662868674531</v>
      </c>
      <c r="S177" s="110">
        <v>2.9844229144240129</v>
      </c>
      <c r="T177" s="110">
        <v>4.2005591636509854</v>
      </c>
      <c r="U177" s="110">
        <v>4.3748064567184697</v>
      </c>
      <c r="V177" s="110">
        <v>3.8669975549797719</v>
      </c>
      <c r="W177" s="110">
        <v>3.2890877658179991</v>
      </c>
      <c r="X177" s="110">
        <v>3.8234864813973242</v>
      </c>
      <c r="Y177" s="110">
        <v>3.3420938570459784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2.9640944750619669</v>
      </c>
      <c r="D24" s="118">
        <f t="shared" si="7"/>
        <v>2.9221254388204403</v>
      </c>
      <c r="E24" s="118">
        <f t="shared" si="7"/>
        <v>3.2557702688842722</v>
      </c>
      <c r="F24" s="118">
        <f t="shared" si="7"/>
        <v>0</v>
      </c>
      <c r="G24" s="118">
        <f t="shared" si="7"/>
        <v>3.5476852754263994</v>
      </c>
      <c r="H24" s="118">
        <f t="shared" si="7"/>
        <v>3.5191211774320381</v>
      </c>
      <c r="I24" s="118">
        <f t="shared" si="7"/>
        <v>3.410422821131359</v>
      </c>
      <c r="J24" s="118">
        <f t="shared" si="7"/>
        <v>3.4412316052497114</v>
      </c>
      <c r="K24" s="118">
        <f t="shared" si="7"/>
        <v>3.3953979731344375</v>
      </c>
      <c r="L24" s="118">
        <f t="shared" si="7"/>
        <v>2.9916912413441228</v>
      </c>
      <c r="M24" s="118">
        <f t="shared" si="7"/>
        <v>2.9539033608104734</v>
      </c>
      <c r="N24" s="118">
        <f t="shared" si="7"/>
        <v>3.6777595302693826</v>
      </c>
      <c r="O24" s="118">
        <f t="shared" si="7"/>
        <v>3.5839209863740136</v>
      </c>
      <c r="P24" s="118">
        <f t="shared" si="7"/>
        <v>3.0449459963553531</v>
      </c>
      <c r="Q24" s="118">
        <f t="shared" si="7"/>
        <v>3.8523393046100458</v>
      </c>
      <c r="R24" s="118">
        <f t="shared" ref="R24:V24" si="8">R25+R28+R30+R39</f>
        <v>0</v>
      </c>
      <c r="S24" s="118">
        <f t="shared" si="8"/>
        <v>4.8771642952407603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4.3236534446356627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1.1153657688718048</v>
      </c>
      <c r="D25" s="123">
        <f t="shared" si="10"/>
        <v>1.5556477702423315</v>
      </c>
      <c r="E25" s="123">
        <f t="shared" si="10"/>
        <v>1.9474795273129868</v>
      </c>
      <c r="F25" s="123">
        <f t="shared" si="10"/>
        <v>0</v>
      </c>
      <c r="G25" s="123">
        <f t="shared" si="10"/>
        <v>1.7254340579009599</v>
      </c>
      <c r="H25" s="123">
        <f t="shared" si="10"/>
        <v>1.8747188555754228</v>
      </c>
      <c r="I25" s="123">
        <f t="shared" si="10"/>
        <v>1.7139369136139748</v>
      </c>
      <c r="J25" s="123">
        <f t="shared" si="10"/>
        <v>1.578623889039225</v>
      </c>
      <c r="K25" s="123">
        <f t="shared" si="10"/>
        <v>1.7082658931933976</v>
      </c>
      <c r="L25" s="123">
        <f t="shared" si="10"/>
        <v>1.7124267693196891</v>
      </c>
      <c r="M25" s="123">
        <f t="shared" si="10"/>
        <v>1.6182813760412815</v>
      </c>
      <c r="N25" s="123">
        <f t="shared" si="10"/>
        <v>2.0426123114101071</v>
      </c>
      <c r="O25" s="123">
        <f t="shared" si="10"/>
        <v>2.0769188717764036</v>
      </c>
      <c r="P25" s="123">
        <f t="shared" si="10"/>
        <v>1.8049145052696649</v>
      </c>
      <c r="Q25" s="123">
        <f t="shared" si="10"/>
        <v>2.3763187733978035</v>
      </c>
      <c r="R25" s="123">
        <f t="shared" ref="R25:V25" si="11">SUM(R26:R27)</f>
        <v>0</v>
      </c>
      <c r="S25" s="123">
        <f t="shared" si="11"/>
        <v>3.0955072308390683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3.6161620300959751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1.1153657688718048</v>
      </c>
      <c r="D26" s="99">
        <v>1.5556477702423315</v>
      </c>
      <c r="E26" s="99">
        <v>1.9474795273129868</v>
      </c>
      <c r="F26" s="99">
        <v>0</v>
      </c>
      <c r="G26" s="99">
        <v>1.7254340579009599</v>
      </c>
      <c r="H26" s="99">
        <v>1.8747188555754228</v>
      </c>
      <c r="I26" s="99">
        <v>1.7139369136139748</v>
      </c>
      <c r="J26" s="99">
        <v>1.578623889039225</v>
      </c>
      <c r="K26" s="99">
        <v>1.7082658931933976</v>
      </c>
      <c r="L26" s="99">
        <v>1.7124267693196891</v>
      </c>
      <c r="M26" s="99">
        <v>1.6182813760412815</v>
      </c>
      <c r="N26" s="99">
        <v>2.0426123114101071</v>
      </c>
      <c r="O26" s="99">
        <v>2.0769188717764036</v>
      </c>
      <c r="P26" s="99">
        <v>1.8049145052696649</v>
      </c>
      <c r="Q26" s="99">
        <v>2.3763187733978035</v>
      </c>
      <c r="R26" s="99">
        <v>0</v>
      </c>
      <c r="S26" s="99">
        <v>3.0955072308390683</v>
      </c>
      <c r="T26" s="99">
        <v>0</v>
      </c>
      <c r="U26" s="99">
        <v>0</v>
      </c>
      <c r="V26" s="99">
        <v>0</v>
      </c>
      <c r="W26" s="99">
        <v>0</v>
      </c>
      <c r="X26" s="99">
        <v>3.6161620300959751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1.8487287061901618</v>
      </c>
      <c r="D39" s="123">
        <v>1.3664776685781088</v>
      </c>
      <c r="E39" s="123">
        <v>1.3082907415712854</v>
      </c>
      <c r="F39" s="123">
        <v>0</v>
      </c>
      <c r="G39" s="123">
        <v>1.8222512175254395</v>
      </c>
      <c r="H39" s="123">
        <v>1.6444023218566155</v>
      </c>
      <c r="I39" s="123">
        <v>1.6964859075173842</v>
      </c>
      <c r="J39" s="123">
        <v>1.8626077162104864</v>
      </c>
      <c r="K39" s="123">
        <v>1.6871320799410399</v>
      </c>
      <c r="L39" s="123">
        <v>1.2792644720244339</v>
      </c>
      <c r="M39" s="123">
        <v>1.3356219847691921</v>
      </c>
      <c r="N39" s="123">
        <v>1.6351472188592755</v>
      </c>
      <c r="O39" s="123">
        <v>1.5070021145976098</v>
      </c>
      <c r="P39" s="123">
        <v>1.2400314910856884</v>
      </c>
      <c r="Q39" s="123">
        <v>1.4760205312122423</v>
      </c>
      <c r="R39" s="123">
        <v>0</v>
      </c>
      <c r="S39" s="123">
        <v>1.7816570644016925</v>
      </c>
      <c r="T39" s="123">
        <v>0</v>
      </c>
      <c r="U39" s="123">
        <v>0</v>
      </c>
      <c r="V39" s="123">
        <v>0</v>
      </c>
      <c r="W39" s="123">
        <v>0</v>
      </c>
      <c r="X39" s="123">
        <v>0.70749141453968789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2.2959598418648568</v>
      </c>
      <c r="D40" s="99">
        <v>2.2016230432923467</v>
      </c>
      <c r="E40" s="99">
        <v>2.0014249092911718</v>
      </c>
      <c r="F40" s="99">
        <v>0</v>
      </c>
      <c r="G40" s="99">
        <v>2.2474431682813751</v>
      </c>
      <c r="H40" s="99">
        <v>1.952727757204731</v>
      </c>
      <c r="I40" s="99">
        <v>1.8079692671542411</v>
      </c>
      <c r="J40" s="99">
        <v>2.0695641291227624</v>
      </c>
      <c r="K40" s="99">
        <v>2.216159685836443</v>
      </c>
      <c r="L40" s="99">
        <v>2.080464712288872</v>
      </c>
      <c r="M40" s="99">
        <v>1.9353320933453984</v>
      </c>
      <c r="N40" s="99">
        <v>1.9338478104552026</v>
      </c>
      <c r="O40" s="99">
        <v>2.1010320486585727</v>
      </c>
      <c r="P40" s="99">
        <v>1.9548094684800592</v>
      </c>
      <c r="Q40" s="99">
        <v>2.0456052175306594</v>
      </c>
      <c r="R40" s="99">
        <v>0</v>
      </c>
      <c r="S40" s="99">
        <v>1.7816570644016925</v>
      </c>
      <c r="T40" s="99">
        <v>0</v>
      </c>
      <c r="U40" s="99">
        <v>0</v>
      </c>
      <c r="V40" s="99">
        <v>0</v>
      </c>
      <c r="W40" s="99">
        <v>0</v>
      </c>
      <c r="X40" s="99">
        <v>1.1586453600432569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3.0023085762770059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3.4076801890900668</v>
      </c>
      <c r="I43" s="118">
        <f t="shared" si="14"/>
        <v>3.4352234570794939</v>
      </c>
      <c r="J43" s="118">
        <f t="shared" si="14"/>
        <v>3.5988647609880449</v>
      </c>
      <c r="K43" s="118">
        <f t="shared" si="14"/>
        <v>3.4690866946456826</v>
      </c>
      <c r="L43" s="118">
        <f t="shared" si="14"/>
        <v>3.1987671263070636</v>
      </c>
      <c r="M43" s="118">
        <f t="shared" si="14"/>
        <v>3.2993112760445165</v>
      </c>
      <c r="N43" s="118">
        <f t="shared" si="14"/>
        <v>3.7446192873097974</v>
      </c>
      <c r="O43" s="118">
        <f t="shared" si="14"/>
        <v>3.6266572592521857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4.6874989369578932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1.1655407027851208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1.7804070580861242</v>
      </c>
      <c r="I44" s="123">
        <f t="shared" si="17"/>
        <v>1.7374962184102676</v>
      </c>
      <c r="J44" s="123">
        <f t="shared" si="17"/>
        <v>1.731989902243285</v>
      </c>
      <c r="K44" s="123">
        <f t="shared" si="17"/>
        <v>1.7857741463874011</v>
      </c>
      <c r="L44" s="123">
        <f t="shared" si="17"/>
        <v>1.9126616678012158</v>
      </c>
      <c r="M44" s="123">
        <f t="shared" si="17"/>
        <v>1.9610497221354648</v>
      </c>
      <c r="N44" s="123">
        <f t="shared" si="17"/>
        <v>2.0997372416352569</v>
      </c>
      <c r="O44" s="123">
        <f t="shared" si="17"/>
        <v>2.1259200816389194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2.9058418725562007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1.1655407027851208</v>
      </c>
      <c r="D45" s="99">
        <v>0</v>
      </c>
      <c r="E45" s="99">
        <v>0</v>
      </c>
      <c r="F45" s="99">
        <v>0</v>
      </c>
      <c r="G45" s="99">
        <v>0</v>
      </c>
      <c r="H45" s="99">
        <v>1.7804070580861242</v>
      </c>
      <c r="I45" s="99">
        <v>1.7374962184102676</v>
      </c>
      <c r="J45" s="99">
        <v>1.731989902243285</v>
      </c>
      <c r="K45" s="99">
        <v>1.7857741463874011</v>
      </c>
      <c r="L45" s="99">
        <v>1.9126616678012158</v>
      </c>
      <c r="M45" s="99">
        <v>1.9610497221354648</v>
      </c>
      <c r="N45" s="99">
        <v>2.0997372416352569</v>
      </c>
      <c r="O45" s="99">
        <v>2.1259200816389194</v>
      </c>
      <c r="P45" s="99">
        <v>0</v>
      </c>
      <c r="Q45" s="99">
        <v>0</v>
      </c>
      <c r="R45" s="99">
        <v>0</v>
      </c>
      <c r="S45" s="99">
        <v>2.9058418725562007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1.8367678734918851</v>
      </c>
      <c r="D58" s="123">
        <v>0</v>
      </c>
      <c r="E58" s="123">
        <v>0</v>
      </c>
      <c r="F58" s="123">
        <v>0</v>
      </c>
      <c r="G58" s="123">
        <v>0</v>
      </c>
      <c r="H58" s="123">
        <v>1.6272731310039426</v>
      </c>
      <c r="I58" s="123">
        <v>1.6977272386692261</v>
      </c>
      <c r="J58" s="123">
        <v>1.8668748587447599</v>
      </c>
      <c r="K58" s="123">
        <v>1.6833125482582816</v>
      </c>
      <c r="L58" s="123">
        <v>1.286105458505848</v>
      </c>
      <c r="M58" s="123">
        <v>1.3382615539090519</v>
      </c>
      <c r="N58" s="123">
        <v>1.6448820456745403</v>
      </c>
      <c r="O58" s="123">
        <v>1.5007371776132661</v>
      </c>
      <c r="P58" s="123">
        <v>0</v>
      </c>
      <c r="Q58" s="123">
        <v>0</v>
      </c>
      <c r="R58" s="123">
        <v>0</v>
      </c>
      <c r="S58" s="123">
        <v>1.7816570644016925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2.2959598418648564</v>
      </c>
      <c r="D59" s="99">
        <v>0</v>
      </c>
      <c r="E59" s="99">
        <v>0</v>
      </c>
      <c r="F59" s="99">
        <v>0</v>
      </c>
      <c r="G59" s="99">
        <v>0</v>
      </c>
      <c r="H59" s="99">
        <v>1.952727757204731</v>
      </c>
      <c r="I59" s="99">
        <v>1.8079692671542411</v>
      </c>
      <c r="J59" s="99">
        <v>2.0695641291227624</v>
      </c>
      <c r="K59" s="99">
        <v>2.216159685836443</v>
      </c>
      <c r="L59" s="99">
        <v>2.0804647122888715</v>
      </c>
      <c r="M59" s="99">
        <v>1.9353320933453984</v>
      </c>
      <c r="N59" s="99">
        <v>1.9338478104552026</v>
      </c>
      <c r="O59" s="99">
        <v>2.1010320486585723</v>
      </c>
      <c r="P59" s="99">
        <v>0</v>
      </c>
      <c r="Q59" s="99">
        <v>0</v>
      </c>
      <c r="R59" s="99">
        <v>0</v>
      </c>
      <c r="S59" s="99">
        <v>1.7816570644016925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0</v>
      </c>
      <c r="Y62" s="118">
        <f t="shared" si="23"/>
        <v>0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0</v>
      </c>
      <c r="Y63" s="123">
        <f t="shared" si="26"/>
        <v>0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0</v>
      </c>
      <c r="Y64" s="99">
        <v>0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0</v>
      </c>
      <c r="Y69" s="99">
        <v>0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</v>
      </c>
      <c r="Y78" s="99">
        <v>0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1.2794680768931566</v>
      </c>
      <c r="M81" s="118">
        <f t="shared" si="28"/>
        <v>1.3362026899799613</v>
      </c>
      <c r="N81" s="118">
        <f t="shared" si="28"/>
        <v>1.635006544054993</v>
      </c>
      <c r="O81" s="118">
        <f t="shared" si="28"/>
        <v>1.5204837194239671</v>
      </c>
      <c r="P81" s="118">
        <f t="shared" si="28"/>
        <v>1.2382956530857081</v>
      </c>
      <c r="Q81" s="118">
        <f t="shared" si="28"/>
        <v>0</v>
      </c>
      <c r="R81" s="118">
        <f t="shared" ref="R81:V81" si="29">R82+R85+R87+R100</f>
        <v>1.5124292495341496</v>
      </c>
      <c r="S81" s="118">
        <f t="shared" si="29"/>
        <v>0</v>
      </c>
      <c r="T81" s="118">
        <f t="shared" si="29"/>
        <v>1.278975754738809</v>
      </c>
      <c r="U81" s="118">
        <f t="shared" si="29"/>
        <v>1.140755588367752</v>
      </c>
      <c r="V81" s="118">
        <f t="shared" si="29"/>
        <v>0</v>
      </c>
      <c r="W81" s="118">
        <f t="shared" ref="W81:Y81" si="30">W82+W85+W87+W100</f>
        <v>0</v>
      </c>
      <c r="X81" s="118">
        <f t="shared" si="30"/>
        <v>0</v>
      </c>
      <c r="Y81" s="118">
        <f t="shared" si="30"/>
        <v>0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1.2794680768931566</v>
      </c>
      <c r="M100" s="123">
        <v>1.3362026899799613</v>
      </c>
      <c r="N100" s="123">
        <v>1.635006544054993</v>
      </c>
      <c r="O100" s="123">
        <v>1.5204837194239671</v>
      </c>
      <c r="P100" s="123">
        <v>1.2382956530857081</v>
      </c>
      <c r="Q100" s="123">
        <v>0</v>
      </c>
      <c r="R100" s="123">
        <v>1.5124292495341496</v>
      </c>
      <c r="S100" s="123">
        <v>0</v>
      </c>
      <c r="T100" s="123">
        <v>1.278975754738809</v>
      </c>
      <c r="U100" s="123">
        <v>1.140755588367752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2.080464712288872</v>
      </c>
      <c r="M102" s="99">
        <v>1.9353320933453984</v>
      </c>
      <c r="N102" s="99">
        <v>1.9338478104552026</v>
      </c>
      <c r="O102" s="99">
        <v>2.1010320486585727</v>
      </c>
      <c r="P102" s="99">
        <v>1.9548094684800592</v>
      </c>
      <c r="Q102" s="99">
        <v>0</v>
      </c>
      <c r="R102" s="99">
        <v>1.9307607440861485</v>
      </c>
      <c r="S102" s="99">
        <v>0</v>
      </c>
      <c r="T102" s="99">
        <v>1.6966004909800527</v>
      </c>
      <c r="U102" s="99">
        <v>1.537274910527666</v>
      </c>
      <c r="V102" s="99">
        <v>0</v>
      </c>
      <c r="W102" s="99">
        <v>0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1.8493551072058518</v>
      </c>
      <c r="D143" s="118">
        <f t="shared" si="49"/>
        <v>1.3665246475607669</v>
      </c>
      <c r="E143" s="118">
        <f t="shared" si="49"/>
        <v>1.3095525149348533</v>
      </c>
      <c r="F143" s="118">
        <f t="shared" si="49"/>
        <v>1.7538718001212454</v>
      </c>
      <c r="G143" s="118">
        <f t="shared" si="49"/>
        <v>1.7987428806648367</v>
      </c>
      <c r="H143" s="118">
        <f t="shared" si="49"/>
        <v>1.6538934302446404</v>
      </c>
      <c r="I143" s="118">
        <f t="shared" si="49"/>
        <v>1.6963602610845909</v>
      </c>
      <c r="J143" s="118">
        <f t="shared" si="49"/>
        <v>1.8622622130169764</v>
      </c>
      <c r="K143" s="118">
        <f t="shared" si="49"/>
        <v>1.6870188720703223</v>
      </c>
      <c r="L143" s="118">
        <f t="shared" si="49"/>
        <v>1.2798774618037476</v>
      </c>
      <c r="M143" s="118">
        <f t="shared" si="49"/>
        <v>1.3355256371656008</v>
      </c>
      <c r="N143" s="118">
        <f t="shared" si="49"/>
        <v>1.6345193167053949</v>
      </c>
      <c r="O143" s="118">
        <f t="shared" si="49"/>
        <v>1.5064681203832908</v>
      </c>
      <c r="P143" s="118">
        <f t="shared" si="49"/>
        <v>1.2389115037425802</v>
      </c>
      <c r="Q143" s="118">
        <f t="shared" si="49"/>
        <v>1.4775354318905156</v>
      </c>
      <c r="R143" s="118">
        <f t="shared" ref="R143:V143" si="50">R144+R146+R148+R157</f>
        <v>1.5138022770373007</v>
      </c>
      <c r="S143" s="118">
        <f t="shared" si="50"/>
        <v>1.5925969356486251</v>
      </c>
      <c r="T143" s="118">
        <f t="shared" si="50"/>
        <v>1.2807120207545122</v>
      </c>
      <c r="U143" s="118">
        <f t="shared" si="50"/>
        <v>1.1403878667189937</v>
      </c>
      <c r="V143" s="118">
        <f t="shared" si="50"/>
        <v>0.95183508919697135</v>
      </c>
      <c r="W143" s="118">
        <f t="shared" ref="W143:Y143" si="51">W144+W146+W148+W157</f>
        <v>0.92069483184534762</v>
      </c>
      <c r="X143" s="118">
        <f t="shared" si="51"/>
        <v>0.70576308645231256</v>
      </c>
      <c r="Y143" s="118">
        <f t="shared" si="51"/>
        <v>0.65909378010942332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1.8493551072058518</v>
      </c>
      <c r="D157" s="123">
        <v>1.3665246475607669</v>
      </c>
      <c r="E157" s="123">
        <v>1.3095525149348533</v>
      </c>
      <c r="F157" s="123">
        <v>1.7538718001212454</v>
      </c>
      <c r="G157" s="123">
        <v>1.7987428806648367</v>
      </c>
      <c r="H157" s="123">
        <v>1.6538934302446404</v>
      </c>
      <c r="I157" s="123">
        <v>1.6963602610845909</v>
      </c>
      <c r="J157" s="123">
        <v>1.8622622130169764</v>
      </c>
      <c r="K157" s="123">
        <v>1.6870188720703223</v>
      </c>
      <c r="L157" s="123">
        <v>1.2798774618037476</v>
      </c>
      <c r="M157" s="123">
        <v>1.3355256371656008</v>
      </c>
      <c r="N157" s="123">
        <v>1.6345193167053949</v>
      </c>
      <c r="O157" s="123">
        <v>1.5064681203832908</v>
      </c>
      <c r="P157" s="123">
        <v>1.2389115037425802</v>
      </c>
      <c r="Q157" s="123">
        <v>1.4775354318905156</v>
      </c>
      <c r="R157" s="123">
        <v>1.5138022770373007</v>
      </c>
      <c r="S157" s="123">
        <v>1.5925969356486251</v>
      </c>
      <c r="T157" s="123">
        <v>1.2807120207545122</v>
      </c>
      <c r="U157" s="123">
        <v>1.1403878667189937</v>
      </c>
      <c r="V157" s="123">
        <v>0.95183508919697135</v>
      </c>
      <c r="W157" s="123">
        <v>0.92069483184534762</v>
      </c>
      <c r="X157" s="123">
        <v>0.70576308645231256</v>
      </c>
      <c r="Y157" s="123">
        <v>0.65909378010942332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2.2959598418648568</v>
      </c>
      <c r="D158" s="99">
        <v>2.2016230432923467</v>
      </c>
      <c r="E158" s="99">
        <v>2.0014249092911718</v>
      </c>
      <c r="F158" s="99">
        <v>2.3419428085738487</v>
      </c>
      <c r="G158" s="99">
        <v>2.2474431682813756</v>
      </c>
      <c r="H158" s="99">
        <v>1.9527277572047312</v>
      </c>
      <c r="I158" s="99">
        <v>1.8079692671542407</v>
      </c>
      <c r="J158" s="99">
        <v>2.0695641291227624</v>
      </c>
      <c r="K158" s="99">
        <v>2.2161596858364425</v>
      </c>
      <c r="L158" s="99">
        <v>2.080464712288872</v>
      </c>
      <c r="M158" s="99">
        <v>1.9353320933453981</v>
      </c>
      <c r="N158" s="99">
        <v>1.9338478104552026</v>
      </c>
      <c r="O158" s="99">
        <v>2.1010320486585723</v>
      </c>
      <c r="P158" s="99">
        <v>1.9548094684800594</v>
      </c>
      <c r="Q158" s="99">
        <v>2.0456052175306594</v>
      </c>
      <c r="R158" s="99">
        <v>1.9307607440861487</v>
      </c>
      <c r="S158" s="99">
        <v>1.7816570644016929</v>
      </c>
      <c r="T158" s="99">
        <v>1.6966004909800525</v>
      </c>
      <c r="U158" s="99">
        <v>1.5372749105276655</v>
      </c>
      <c r="V158" s="99">
        <v>1.5011463606869302</v>
      </c>
      <c r="W158" s="99">
        <v>1.4486718073513931</v>
      </c>
      <c r="X158" s="99">
        <v>1.1586453600432569</v>
      </c>
      <c r="Y158" s="99">
        <v>1.2139971682308495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1.8509563893685779</v>
      </c>
      <c r="D161" s="118">
        <f t="shared" si="54"/>
        <v>1.3689579179446003</v>
      </c>
      <c r="E161" s="118">
        <f t="shared" si="54"/>
        <v>1.3082907415712854</v>
      </c>
      <c r="F161" s="118">
        <f t="shared" si="54"/>
        <v>1.7539225362912372</v>
      </c>
      <c r="G161" s="118">
        <f t="shared" si="54"/>
        <v>1.7973462956079742</v>
      </c>
      <c r="H161" s="118">
        <f t="shared" si="54"/>
        <v>1.6549261384589116</v>
      </c>
      <c r="I161" s="118">
        <f t="shared" si="54"/>
        <v>1.6957295643275516</v>
      </c>
      <c r="J161" s="118">
        <f t="shared" si="54"/>
        <v>1.863558511369348</v>
      </c>
      <c r="K161" s="118">
        <f t="shared" si="54"/>
        <v>1.6885026177801465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1.5198955245615207</v>
      </c>
      <c r="P161" s="118">
        <f t="shared" si="54"/>
        <v>0</v>
      </c>
      <c r="Q161" s="118">
        <f t="shared" si="54"/>
        <v>1.4777034857516091</v>
      </c>
      <c r="R161" s="118">
        <f t="shared" ref="R161:V161" si="55">R162+R164+R166+R175</f>
        <v>1.5138255279060926</v>
      </c>
      <c r="S161" s="118">
        <f t="shared" si="55"/>
        <v>1.592446532663911</v>
      </c>
      <c r="T161" s="118">
        <f t="shared" si="55"/>
        <v>1.2807616941224296</v>
      </c>
      <c r="U161" s="118">
        <f t="shared" si="55"/>
        <v>1.1406018884366866</v>
      </c>
      <c r="V161" s="118">
        <f t="shared" si="55"/>
        <v>0.95161258352040135</v>
      </c>
      <c r="W161" s="118">
        <f t="shared" ref="W161:Y161" si="56">W162+W164+W166+W175</f>
        <v>0.92070912159418794</v>
      </c>
      <c r="X161" s="118">
        <f t="shared" si="56"/>
        <v>0.70595247368925063</v>
      </c>
      <c r="Y161" s="118">
        <f t="shared" si="56"/>
        <v>0.658975109581596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1.8509563893685779</v>
      </c>
      <c r="D175" s="123">
        <v>1.3689579179446003</v>
      </c>
      <c r="E175" s="123">
        <v>1.3082907415712854</v>
      </c>
      <c r="F175" s="123">
        <v>1.7539225362912372</v>
      </c>
      <c r="G175" s="123">
        <v>1.7973462956079742</v>
      </c>
      <c r="H175" s="123">
        <v>1.6549261384589116</v>
      </c>
      <c r="I175" s="123">
        <v>1.6957295643275516</v>
      </c>
      <c r="J175" s="123">
        <v>1.863558511369348</v>
      </c>
      <c r="K175" s="123">
        <v>1.6885026177801465</v>
      </c>
      <c r="L175" s="123">
        <v>0</v>
      </c>
      <c r="M175" s="123">
        <v>0</v>
      </c>
      <c r="N175" s="123">
        <v>0</v>
      </c>
      <c r="O175" s="123">
        <v>1.5198955245615207</v>
      </c>
      <c r="P175" s="123">
        <v>0</v>
      </c>
      <c r="Q175" s="123">
        <v>1.4777034857516091</v>
      </c>
      <c r="R175" s="123">
        <v>1.5138255279060926</v>
      </c>
      <c r="S175" s="123">
        <v>1.592446532663911</v>
      </c>
      <c r="T175" s="123">
        <v>1.2807616941224296</v>
      </c>
      <c r="U175" s="123">
        <v>1.1406018884366866</v>
      </c>
      <c r="V175" s="123">
        <v>0.95161258352040135</v>
      </c>
      <c r="W175" s="123">
        <v>0.92070912159418794</v>
      </c>
      <c r="X175" s="123">
        <v>0.70595247368925063</v>
      </c>
      <c r="Y175" s="123">
        <v>0.658975109581596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2.2959598418648564</v>
      </c>
      <c r="D176" s="99">
        <v>2.2016230432923471</v>
      </c>
      <c r="E176" s="99">
        <v>2.0014249092911718</v>
      </c>
      <c r="F176" s="99">
        <v>2.3419428085738487</v>
      </c>
      <c r="G176" s="99">
        <v>2.2474431682813756</v>
      </c>
      <c r="H176" s="99">
        <v>1.952727757204731</v>
      </c>
      <c r="I176" s="99">
        <v>1.8079692671542411</v>
      </c>
      <c r="J176" s="99">
        <v>2.0695641291227624</v>
      </c>
      <c r="K176" s="99">
        <v>2.2161596858364425</v>
      </c>
      <c r="L176" s="99">
        <v>0</v>
      </c>
      <c r="M176" s="99">
        <v>0</v>
      </c>
      <c r="N176" s="99">
        <v>0</v>
      </c>
      <c r="O176" s="99">
        <v>2.1010320486585727</v>
      </c>
      <c r="P176" s="99">
        <v>0</v>
      </c>
      <c r="Q176" s="99">
        <v>2.0456052175306589</v>
      </c>
      <c r="R176" s="99">
        <v>1.930760744086149</v>
      </c>
      <c r="S176" s="99">
        <v>1.7816570644016925</v>
      </c>
      <c r="T176" s="99">
        <v>1.6966004909800525</v>
      </c>
      <c r="U176" s="99">
        <v>1.5372749105276657</v>
      </c>
      <c r="V176" s="99">
        <v>1.50114636068693</v>
      </c>
      <c r="W176" s="99">
        <v>1.4486718073513933</v>
      </c>
      <c r="X176" s="99">
        <v>1.1586453600432567</v>
      </c>
      <c r="Y176" s="99">
        <v>1.2139971682308499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88806</v>
      </c>
      <c r="C5" s="120">
        <v>86960</v>
      </c>
      <c r="D5" s="120">
        <v>84710</v>
      </c>
      <c r="E5" s="120">
        <v>78434</v>
      </c>
      <c r="F5" s="120">
        <v>71113</v>
      </c>
      <c r="G5" s="120">
        <v>64553</v>
      </c>
      <c r="H5" s="120">
        <v>57741</v>
      </c>
      <c r="I5" s="120">
        <v>51604</v>
      </c>
      <c r="J5" s="120">
        <v>46231</v>
      </c>
      <c r="K5" s="120">
        <v>42992</v>
      </c>
      <c r="L5" s="120">
        <v>38051</v>
      </c>
      <c r="M5" s="120">
        <v>36006</v>
      </c>
      <c r="N5" s="120">
        <v>36007</v>
      </c>
      <c r="O5" s="120">
        <v>36906</v>
      </c>
      <c r="P5" s="120">
        <v>36572</v>
      </c>
      <c r="Q5" s="120">
        <v>35422</v>
      </c>
      <c r="R5" s="120">
        <v>29481</v>
      </c>
      <c r="S5" s="120">
        <v>24215</v>
      </c>
      <c r="T5" s="120">
        <v>15552</v>
      </c>
      <c r="U5" s="120">
        <v>13510</v>
      </c>
      <c r="V5" s="120">
        <v>13143</v>
      </c>
      <c r="W5" s="120">
        <v>12676</v>
      </c>
      <c r="X5" s="120">
        <v>12953</v>
      </c>
      <c r="Y5" s="120">
        <v>11797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88806</v>
      </c>
      <c r="C7" s="52">
        <v>86960</v>
      </c>
      <c r="D7" s="52">
        <v>84710</v>
      </c>
      <c r="E7" s="52">
        <v>78434</v>
      </c>
      <c r="F7" s="52">
        <v>71113</v>
      </c>
      <c r="G7" s="52">
        <v>64553</v>
      </c>
      <c r="H7" s="52">
        <v>57741</v>
      </c>
      <c r="I7" s="52">
        <v>51604</v>
      </c>
      <c r="J7" s="52">
        <v>46231</v>
      </c>
      <c r="K7" s="52">
        <v>42992</v>
      </c>
      <c r="L7" s="52">
        <v>38051</v>
      </c>
      <c r="M7" s="52">
        <v>36006</v>
      </c>
      <c r="N7" s="52">
        <v>36007</v>
      </c>
      <c r="O7" s="52">
        <v>36906</v>
      </c>
      <c r="P7" s="52">
        <v>36572</v>
      </c>
      <c r="Q7" s="52">
        <v>35422</v>
      </c>
      <c r="R7" s="52">
        <v>29481</v>
      </c>
      <c r="S7" s="52">
        <v>24215</v>
      </c>
      <c r="T7" s="52">
        <v>15552</v>
      </c>
      <c r="U7" s="52">
        <v>13510</v>
      </c>
      <c r="V7" s="52">
        <v>13143</v>
      </c>
      <c r="W7" s="52">
        <v>12676</v>
      </c>
      <c r="X7" s="52">
        <v>12953</v>
      </c>
      <c r="Y7" s="52">
        <v>11797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8790</v>
      </c>
      <c r="C9" s="52">
        <v>11986</v>
      </c>
      <c r="D9" s="52">
        <v>13341</v>
      </c>
      <c r="E9" s="52">
        <v>13596</v>
      </c>
      <c r="F9" s="52">
        <v>13203</v>
      </c>
      <c r="G9" s="52">
        <v>12047</v>
      </c>
      <c r="H9" s="52">
        <v>10503</v>
      </c>
      <c r="I9" s="52">
        <v>8938</v>
      </c>
      <c r="J9" s="52">
        <v>7335</v>
      </c>
      <c r="K9" s="52">
        <v>5516</v>
      </c>
      <c r="L9" s="52">
        <v>5434</v>
      </c>
      <c r="M9" s="52">
        <v>6464</v>
      </c>
      <c r="N9" s="52">
        <v>7309</v>
      </c>
      <c r="O9" s="52">
        <v>8493</v>
      </c>
      <c r="P9" s="52">
        <v>9844</v>
      </c>
      <c r="Q9" s="52">
        <v>9979</v>
      </c>
      <c r="R9" s="52">
        <v>9253</v>
      </c>
      <c r="S9" s="52">
        <v>7809</v>
      </c>
      <c r="T9" s="52">
        <v>5519</v>
      </c>
      <c r="U9" s="52">
        <v>4148</v>
      </c>
      <c r="V9" s="52">
        <v>2791</v>
      </c>
      <c r="W9" s="52">
        <v>1592</v>
      </c>
      <c r="X9" s="52">
        <v>1122</v>
      </c>
      <c r="Y9" s="52">
        <v>1200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88806</v>
      </c>
      <c r="C13" s="52">
        <v>86960</v>
      </c>
      <c r="D13" s="52">
        <v>82454</v>
      </c>
      <c r="E13" s="52">
        <v>75684</v>
      </c>
      <c r="F13" s="52">
        <v>68228</v>
      </c>
      <c r="G13" s="52">
        <v>61138</v>
      </c>
      <c r="H13" s="52">
        <v>53868</v>
      </c>
      <c r="I13" s="52">
        <v>47471</v>
      </c>
      <c r="J13" s="52">
        <v>42187</v>
      </c>
      <c r="K13" s="52">
        <v>34686</v>
      </c>
      <c r="L13" s="52">
        <v>26796</v>
      </c>
      <c r="M13" s="52">
        <v>23198</v>
      </c>
      <c r="N13" s="52">
        <v>20856</v>
      </c>
      <c r="O13" s="52">
        <v>21450</v>
      </c>
      <c r="P13" s="52">
        <v>21360</v>
      </c>
      <c r="Q13" s="52">
        <v>21115</v>
      </c>
      <c r="R13" s="52">
        <v>17897</v>
      </c>
      <c r="S13" s="52">
        <v>15571</v>
      </c>
      <c r="T13" s="52">
        <v>10527</v>
      </c>
      <c r="U13" s="52">
        <v>9577</v>
      </c>
      <c r="V13" s="52">
        <v>9837</v>
      </c>
      <c r="W13" s="52">
        <v>10115</v>
      </c>
      <c r="X13" s="52">
        <v>10211</v>
      </c>
      <c r="Y13" s="52">
        <v>9461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2256</v>
      </c>
      <c r="E14" s="52">
        <v>2750</v>
      </c>
      <c r="F14" s="52">
        <v>2885</v>
      </c>
      <c r="G14" s="52">
        <v>3415</v>
      </c>
      <c r="H14" s="52">
        <v>3873</v>
      </c>
      <c r="I14" s="52">
        <v>4133</v>
      </c>
      <c r="J14" s="52">
        <v>4044</v>
      </c>
      <c r="K14" s="52">
        <v>8306</v>
      </c>
      <c r="L14" s="52">
        <v>11255</v>
      </c>
      <c r="M14" s="52">
        <v>12808</v>
      </c>
      <c r="N14" s="52">
        <v>15151</v>
      </c>
      <c r="O14" s="52">
        <v>15456</v>
      </c>
      <c r="P14" s="52">
        <v>15212</v>
      </c>
      <c r="Q14" s="52">
        <v>14307</v>
      </c>
      <c r="R14" s="52">
        <v>11584</v>
      </c>
      <c r="S14" s="52">
        <v>8644</v>
      </c>
      <c r="T14" s="52">
        <v>5025</v>
      </c>
      <c r="U14" s="52">
        <v>3933</v>
      </c>
      <c r="V14" s="52">
        <v>3306</v>
      </c>
      <c r="W14" s="52">
        <v>2561</v>
      </c>
      <c r="X14" s="52">
        <v>2742</v>
      </c>
      <c r="Y14" s="52">
        <v>2336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71972</v>
      </c>
      <c r="C16" s="52">
        <v>70415</v>
      </c>
      <c r="D16" s="52">
        <v>66382</v>
      </c>
      <c r="E16" s="52">
        <v>60085</v>
      </c>
      <c r="F16" s="52">
        <v>53744</v>
      </c>
      <c r="G16" s="52">
        <v>48444</v>
      </c>
      <c r="H16" s="52">
        <v>43500</v>
      </c>
      <c r="I16" s="52">
        <v>39404</v>
      </c>
      <c r="J16" s="52">
        <v>36065</v>
      </c>
      <c r="K16" s="52">
        <v>33882</v>
      </c>
      <c r="L16" s="52">
        <v>30088</v>
      </c>
      <c r="M16" s="52">
        <v>28106</v>
      </c>
      <c r="N16" s="52">
        <v>28369</v>
      </c>
      <c r="O16" s="52">
        <v>28090</v>
      </c>
      <c r="P16" s="52">
        <v>27316</v>
      </c>
      <c r="Q16" s="52">
        <v>26141</v>
      </c>
      <c r="R16" s="52">
        <v>21621</v>
      </c>
      <c r="S16" s="52">
        <v>18065</v>
      </c>
      <c r="T16" s="52">
        <v>11755</v>
      </c>
      <c r="U16" s="52">
        <v>10233</v>
      </c>
      <c r="V16" s="52">
        <v>9356</v>
      </c>
      <c r="W16" s="52">
        <v>8816</v>
      </c>
      <c r="X16" s="52">
        <v>8879</v>
      </c>
      <c r="Y16" s="52">
        <v>7901</v>
      </c>
      <c r="DA16" s="63" t="s">
        <v>1075</v>
      </c>
    </row>
    <row r="17" spans="1:105" ht="12" customHeight="1" x14ac:dyDescent="0.25">
      <c r="A17" s="109" t="s">
        <v>120</v>
      </c>
      <c r="B17" s="36">
        <v>16834</v>
      </c>
      <c r="C17" s="36">
        <v>16545</v>
      </c>
      <c r="D17" s="36">
        <v>18328</v>
      </c>
      <c r="E17" s="36">
        <v>18349</v>
      </c>
      <c r="F17" s="36">
        <v>17369</v>
      </c>
      <c r="G17" s="36">
        <v>16109</v>
      </c>
      <c r="H17" s="36">
        <v>14241</v>
      </c>
      <c r="I17" s="36">
        <v>12200</v>
      </c>
      <c r="J17" s="36">
        <v>10166</v>
      </c>
      <c r="K17" s="36">
        <v>9110</v>
      </c>
      <c r="L17" s="36">
        <v>7963</v>
      </c>
      <c r="M17" s="36">
        <v>7900</v>
      </c>
      <c r="N17" s="36">
        <v>7638</v>
      </c>
      <c r="O17" s="36">
        <v>8816</v>
      </c>
      <c r="P17" s="36">
        <v>9256</v>
      </c>
      <c r="Q17" s="36">
        <v>9281</v>
      </c>
      <c r="R17" s="36">
        <v>7860</v>
      </c>
      <c r="S17" s="36">
        <v>6150</v>
      </c>
      <c r="T17" s="36">
        <v>3797</v>
      </c>
      <c r="U17" s="36">
        <v>3277</v>
      </c>
      <c r="V17" s="36">
        <v>3787</v>
      </c>
      <c r="W17" s="36">
        <v>3860</v>
      </c>
      <c r="X17" s="36">
        <v>4074</v>
      </c>
      <c r="Y17" s="36">
        <v>3896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6938</v>
      </c>
      <c r="D21" s="52">
        <v>6939</v>
      </c>
      <c r="E21" s="52">
        <v>6947</v>
      </c>
      <c r="F21" s="52">
        <v>7321</v>
      </c>
      <c r="G21" s="52">
        <v>6660</v>
      </c>
      <c r="H21" s="52">
        <v>7057</v>
      </c>
      <c r="I21" s="52">
        <v>7126</v>
      </c>
      <c r="J21" s="52">
        <v>7210</v>
      </c>
      <c r="K21" s="52">
        <v>7314</v>
      </c>
      <c r="L21" s="52">
        <v>7432</v>
      </c>
      <c r="M21" s="52">
        <v>7584</v>
      </c>
      <c r="N21" s="52">
        <v>7757</v>
      </c>
      <c r="O21" s="52">
        <v>6586</v>
      </c>
      <c r="P21" s="52">
        <v>1304</v>
      </c>
      <c r="Q21" s="52">
        <v>1625</v>
      </c>
      <c r="R21" s="52">
        <v>5941</v>
      </c>
      <c r="S21" s="52">
        <v>5271</v>
      </c>
      <c r="T21" s="52">
        <v>8663</v>
      </c>
      <c r="U21" s="52">
        <v>2042</v>
      </c>
      <c r="V21" s="52">
        <v>367</v>
      </c>
      <c r="W21" s="52">
        <v>467</v>
      </c>
      <c r="X21" s="52">
        <v>247</v>
      </c>
      <c r="Y21" s="52">
        <v>1156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1373</v>
      </c>
      <c r="D23" s="52">
        <v>1383</v>
      </c>
      <c r="E23" s="52">
        <v>1440</v>
      </c>
      <c r="F23" s="52">
        <v>1586</v>
      </c>
      <c r="G23" s="52">
        <v>1830</v>
      </c>
      <c r="H23" s="52">
        <v>2195</v>
      </c>
      <c r="I23" s="52">
        <v>1865</v>
      </c>
      <c r="J23" s="52">
        <v>1940</v>
      </c>
      <c r="K23" s="52">
        <v>2709</v>
      </c>
      <c r="L23" s="52">
        <v>1680</v>
      </c>
      <c r="M23" s="52">
        <v>1099</v>
      </c>
      <c r="N23" s="52">
        <v>1159</v>
      </c>
      <c r="O23" s="52">
        <v>1520</v>
      </c>
      <c r="P23" s="52">
        <v>291</v>
      </c>
      <c r="Q23" s="52">
        <v>472</v>
      </c>
      <c r="R23" s="52">
        <v>913</v>
      </c>
      <c r="S23" s="52">
        <v>1655</v>
      </c>
      <c r="T23" s="52">
        <v>2366</v>
      </c>
      <c r="U23" s="52">
        <v>1434</v>
      </c>
      <c r="V23" s="52">
        <v>1414</v>
      </c>
      <c r="W23" s="52">
        <v>1411</v>
      </c>
      <c r="X23" s="52">
        <v>742</v>
      </c>
      <c r="Y23" s="52">
        <v>305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13876</v>
      </c>
      <c r="D27" s="52">
        <v>13899</v>
      </c>
      <c r="E27" s="52">
        <v>14060</v>
      </c>
      <c r="F27" s="52">
        <v>14466</v>
      </c>
      <c r="G27" s="52">
        <v>15205</v>
      </c>
      <c r="H27" s="52">
        <v>16369</v>
      </c>
      <c r="I27" s="52">
        <v>9725</v>
      </c>
      <c r="J27" s="52">
        <v>8514</v>
      </c>
      <c r="K27" s="52">
        <v>9313</v>
      </c>
      <c r="L27" s="52">
        <v>8032</v>
      </c>
      <c r="M27" s="52">
        <v>7371</v>
      </c>
      <c r="N27" s="52">
        <v>7431</v>
      </c>
      <c r="O27" s="52">
        <v>6428</v>
      </c>
      <c r="P27" s="52">
        <v>1831</v>
      </c>
      <c r="Q27" s="52">
        <v>2361</v>
      </c>
      <c r="R27" s="52">
        <v>3733</v>
      </c>
      <c r="S27" s="52">
        <v>3186</v>
      </c>
      <c r="T27" s="52">
        <v>5238</v>
      </c>
      <c r="U27" s="52">
        <v>2703</v>
      </c>
      <c r="V27" s="52">
        <v>2506</v>
      </c>
      <c r="W27" s="52">
        <v>2733</v>
      </c>
      <c r="X27" s="52">
        <v>1107</v>
      </c>
      <c r="Y27" s="52">
        <v>1309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5</v>
      </c>
      <c r="F28" s="52">
        <v>31</v>
      </c>
      <c r="G28" s="52">
        <v>90</v>
      </c>
      <c r="H28" s="52">
        <v>185</v>
      </c>
      <c r="I28" s="52">
        <v>319</v>
      </c>
      <c r="J28" s="52">
        <v>666</v>
      </c>
      <c r="K28" s="52">
        <v>746</v>
      </c>
      <c r="L28" s="52">
        <v>1078</v>
      </c>
      <c r="M28" s="52">
        <v>635</v>
      </c>
      <c r="N28" s="52">
        <v>777</v>
      </c>
      <c r="O28" s="52">
        <v>1076</v>
      </c>
      <c r="P28" s="52">
        <v>1176</v>
      </c>
      <c r="Q28" s="52">
        <v>1912</v>
      </c>
      <c r="R28" s="52">
        <v>3184</v>
      </c>
      <c r="S28" s="52">
        <v>3719</v>
      </c>
      <c r="T28" s="52">
        <v>3730</v>
      </c>
      <c r="U28" s="52">
        <v>1426</v>
      </c>
      <c r="V28" s="52">
        <v>1225</v>
      </c>
      <c r="W28" s="52">
        <v>794</v>
      </c>
      <c r="X28" s="52">
        <v>483</v>
      </c>
      <c r="Y28" s="52">
        <v>524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11246</v>
      </c>
      <c r="D30" s="52">
        <v>11264</v>
      </c>
      <c r="E30" s="52">
        <v>11392</v>
      </c>
      <c r="F30" s="52">
        <v>11716</v>
      </c>
      <c r="G30" s="52">
        <v>12291</v>
      </c>
      <c r="H30" s="52">
        <v>13197</v>
      </c>
      <c r="I30" s="52">
        <v>7762</v>
      </c>
      <c r="J30" s="52">
        <v>6764</v>
      </c>
      <c r="K30" s="52">
        <v>7379</v>
      </c>
      <c r="L30" s="52">
        <v>6357</v>
      </c>
      <c r="M30" s="52">
        <v>6096</v>
      </c>
      <c r="N30" s="52">
        <v>6669</v>
      </c>
      <c r="O30" s="52">
        <v>6310</v>
      </c>
      <c r="P30" s="52">
        <v>2477</v>
      </c>
      <c r="Q30" s="52">
        <v>3432</v>
      </c>
      <c r="R30" s="52">
        <v>5289</v>
      </c>
      <c r="S30" s="52">
        <v>5024</v>
      </c>
      <c r="T30" s="52">
        <v>6538</v>
      </c>
      <c r="U30" s="52">
        <v>3067</v>
      </c>
      <c r="V30" s="52">
        <v>3021</v>
      </c>
      <c r="W30" s="52">
        <v>2434</v>
      </c>
      <c r="X30" s="52">
        <v>1121</v>
      </c>
      <c r="Y30" s="52">
        <v>1362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2630</v>
      </c>
      <c r="D31" s="36">
        <v>2636</v>
      </c>
      <c r="E31" s="36">
        <v>2669</v>
      </c>
      <c r="F31" s="36">
        <v>2783</v>
      </c>
      <c r="G31" s="36">
        <v>3003</v>
      </c>
      <c r="H31" s="36">
        <v>3357</v>
      </c>
      <c r="I31" s="36">
        <v>2282</v>
      </c>
      <c r="J31" s="36">
        <v>2416</v>
      </c>
      <c r="K31" s="36">
        <v>2684</v>
      </c>
      <c r="L31" s="36">
        <v>2752</v>
      </c>
      <c r="M31" s="36">
        <v>1909</v>
      </c>
      <c r="N31" s="36">
        <v>1529</v>
      </c>
      <c r="O31" s="36">
        <v>1194</v>
      </c>
      <c r="P31" s="36">
        <v>539</v>
      </c>
      <c r="Q31" s="36">
        <v>839</v>
      </c>
      <c r="R31" s="36">
        <v>1630</v>
      </c>
      <c r="S31" s="36">
        <v>1881</v>
      </c>
      <c r="T31" s="36">
        <v>2425</v>
      </c>
      <c r="U31" s="36">
        <v>1062</v>
      </c>
      <c r="V31" s="36">
        <v>718</v>
      </c>
      <c r="W31" s="36">
        <v>1003</v>
      </c>
      <c r="X31" s="36">
        <v>528</v>
      </c>
      <c r="Y31" s="36">
        <v>489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5092</v>
      </c>
      <c r="D35" s="52">
        <v>4689</v>
      </c>
      <c r="E35" s="52">
        <v>671</v>
      </c>
      <c r="F35" s="52">
        <v>0</v>
      </c>
      <c r="G35" s="52">
        <v>100</v>
      </c>
      <c r="H35" s="52">
        <v>245</v>
      </c>
      <c r="I35" s="52">
        <v>989</v>
      </c>
      <c r="J35" s="52">
        <v>1837</v>
      </c>
      <c r="K35" s="52">
        <v>4075</v>
      </c>
      <c r="L35" s="52">
        <v>2491</v>
      </c>
      <c r="M35" s="52">
        <v>5539</v>
      </c>
      <c r="N35" s="52">
        <v>7758</v>
      </c>
      <c r="O35" s="52">
        <v>7485</v>
      </c>
      <c r="P35" s="52">
        <v>970</v>
      </c>
      <c r="Q35" s="52">
        <v>475</v>
      </c>
      <c r="R35" s="52">
        <v>0</v>
      </c>
      <c r="S35" s="52">
        <v>5</v>
      </c>
      <c r="T35" s="52">
        <v>0</v>
      </c>
      <c r="U35" s="52">
        <v>0</v>
      </c>
      <c r="V35" s="52">
        <v>0</v>
      </c>
      <c r="W35" s="52">
        <v>0</v>
      </c>
      <c r="X35" s="52">
        <v>524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4569</v>
      </c>
      <c r="D37" s="52">
        <v>2738</v>
      </c>
      <c r="E37" s="52">
        <v>1695</v>
      </c>
      <c r="F37" s="52">
        <v>1193</v>
      </c>
      <c r="G37" s="52">
        <v>674</v>
      </c>
      <c r="H37" s="52">
        <v>651</v>
      </c>
      <c r="I37" s="52">
        <v>300</v>
      </c>
      <c r="J37" s="52">
        <v>337</v>
      </c>
      <c r="K37" s="52">
        <v>890</v>
      </c>
      <c r="L37" s="52">
        <v>1598</v>
      </c>
      <c r="M37" s="52">
        <v>2129</v>
      </c>
      <c r="N37" s="52">
        <v>2004</v>
      </c>
      <c r="O37" s="52">
        <v>2704</v>
      </c>
      <c r="P37" s="52">
        <v>1642</v>
      </c>
      <c r="Q37" s="52">
        <v>607</v>
      </c>
      <c r="R37" s="52">
        <v>187</v>
      </c>
      <c r="S37" s="52">
        <v>211</v>
      </c>
      <c r="T37" s="52">
        <v>76</v>
      </c>
      <c r="U37" s="52">
        <v>63</v>
      </c>
      <c r="V37" s="52">
        <v>57</v>
      </c>
      <c r="W37" s="52">
        <v>212</v>
      </c>
      <c r="X37" s="52">
        <v>272</v>
      </c>
      <c r="Y37" s="52">
        <v>383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12030</v>
      </c>
      <c r="D41" s="52">
        <v>9393</v>
      </c>
      <c r="E41" s="52">
        <v>7290</v>
      </c>
      <c r="F41" s="52">
        <v>7010</v>
      </c>
      <c r="G41" s="52">
        <v>8115</v>
      </c>
      <c r="H41" s="52">
        <v>9099</v>
      </c>
      <c r="I41" s="52">
        <v>3328</v>
      </c>
      <c r="J41" s="52">
        <v>3230</v>
      </c>
      <c r="K41" s="52">
        <v>1812</v>
      </c>
      <c r="L41" s="52">
        <v>142</v>
      </c>
      <c r="M41" s="52">
        <v>3773</v>
      </c>
      <c r="N41" s="52">
        <v>5089</v>
      </c>
      <c r="O41" s="52">
        <v>7022</v>
      </c>
      <c r="P41" s="52">
        <v>1741</v>
      </c>
      <c r="Q41" s="52">
        <v>2116</v>
      </c>
      <c r="R41" s="52">
        <v>515</v>
      </c>
      <c r="S41" s="52">
        <v>860</v>
      </c>
      <c r="T41" s="52">
        <v>194</v>
      </c>
      <c r="U41" s="52">
        <v>1753</v>
      </c>
      <c r="V41" s="52">
        <v>2766</v>
      </c>
      <c r="W41" s="52">
        <v>3011</v>
      </c>
      <c r="X41" s="52">
        <v>1203</v>
      </c>
      <c r="Y41" s="52">
        <v>559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2256</v>
      </c>
      <c r="E42" s="52">
        <v>499</v>
      </c>
      <c r="F42" s="52">
        <v>166</v>
      </c>
      <c r="G42" s="52">
        <v>620</v>
      </c>
      <c r="H42" s="52">
        <v>643</v>
      </c>
      <c r="I42" s="52">
        <v>579</v>
      </c>
      <c r="J42" s="52">
        <v>577</v>
      </c>
      <c r="K42" s="52">
        <v>5008</v>
      </c>
      <c r="L42" s="52">
        <v>4027</v>
      </c>
      <c r="M42" s="52">
        <v>2188</v>
      </c>
      <c r="N42" s="52">
        <v>3120</v>
      </c>
      <c r="O42" s="52">
        <v>1381</v>
      </c>
      <c r="P42" s="52">
        <v>932</v>
      </c>
      <c r="Q42" s="52">
        <v>1007</v>
      </c>
      <c r="R42" s="52">
        <v>461</v>
      </c>
      <c r="S42" s="52">
        <v>779</v>
      </c>
      <c r="T42" s="52">
        <v>111</v>
      </c>
      <c r="U42" s="52">
        <v>334</v>
      </c>
      <c r="V42" s="52">
        <v>598</v>
      </c>
      <c r="W42" s="52">
        <v>49</v>
      </c>
      <c r="X42" s="52">
        <v>664</v>
      </c>
      <c r="Y42" s="52">
        <v>118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9689</v>
      </c>
      <c r="D44" s="52">
        <v>7231</v>
      </c>
      <c r="E44" s="52">
        <v>5095</v>
      </c>
      <c r="F44" s="52">
        <v>5375</v>
      </c>
      <c r="G44" s="52">
        <v>6991</v>
      </c>
      <c r="H44" s="52">
        <v>8253</v>
      </c>
      <c r="I44" s="52">
        <v>3666</v>
      </c>
      <c r="J44" s="52">
        <v>3425</v>
      </c>
      <c r="K44" s="52">
        <v>5196</v>
      </c>
      <c r="L44" s="52">
        <v>2563</v>
      </c>
      <c r="M44" s="52">
        <v>4114</v>
      </c>
      <c r="N44" s="52">
        <v>6932</v>
      </c>
      <c r="O44" s="52">
        <v>6031</v>
      </c>
      <c r="P44" s="52">
        <v>1703</v>
      </c>
      <c r="Q44" s="52">
        <v>2257</v>
      </c>
      <c r="R44" s="52">
        <v>769</v>
      </c>
      <c r="S44" s="52">
        <v>1468</v>
      </c>
      <c r="T44" s="52">
        <v>228</v>
      </c>
      <c r="U44" s="52">
        <v>1545</v>
      </c>
      <c r="V44" s="52">
        <v>2144</v>
      </c>
      <c r="W44" s="52">
        <v>1894</v>
      </c>
      <c r="X44" s="52">
        <v>1184</v>
      </c>
      <c r="Y44" s="52">
        <v>384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2341</v>
      </c>
      <c r="D45" s="36">
        <v>4419</v>
      </c>
      <c r="E45" s="36">
        <v>2690</v>
      </c>
      <c r="F45" s="36">
        <v>1803</v>
      </c>
      <c r="G45" s="36">
        <v>1743</v>
      </c>
      <c r="H45" s="36">
        <v>1489</v>
      </c>
      <c r="I45" s="36">
        <v>241</v>
      </c>
      <c r="J45" s="36">
        <v>382</v>
      </c>
      <c r="K45" s="36">
        <v>1628</v>
      </c>
      <c r="L45" s="36">
        <v>1605</v>
      </c>
      <c r="M45" s="36">
        <v>1846</v>
      </c>
      <c r="N45" s="36">
        <v>1267</v>
      </c>
      <c r="O45" s="36">
        <v>2372</v>
      </c>
      <c r="P45" s="36">
        <v>979</v>
      </c>
      <c r="Q45" s="36">
        <v>864</v>
      </c>
      <c r="R45" s="36">
        <v>209</v>
      </c>
      <c r="S45" s="36">
        <v>171</v>
      </c>
      <c r="T45" s="36">
        <v>72</v>
      </c>
      <c r="U45" s="36">
        <v>542</v>
      </c>
      <c r="V45" s="36">
        <v>1228</v>
      </c>
      <c r="W45" s="36">
        <v>1076</v>
      </c>
      <c r="X45" s="36">
        <v>742</v>
      </c>
      <c r="Y45" s="36">
        <v>311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1766</v>
      </c>
      <c r="D49" s="52">
        <v>1616</v>
      </c>
      <c r="E49" s="52">
        <v>231</v>
      </c>
      <c r="F49" s="52">
        <v>0</v>
      </c>
      <c r="G49" s="52">
        <v>37</v>
      </c>
      <c r="H49" s="52">
        <v>95</v>
      </c>
      <c r="I49" s="52">
        <v>373</v>
      </c>
      <c r="J49" s="52">
        <v>750</v>
      </c>
      <c r="K49" s="52">
        <v>1617</v>
      </c>
      <c r="L49" s="52">
        <v>940</v>
      </c>
      <c r="M49" s="52">
        <v>1833</v>
      </c>
      <c r="N49" s="52">
        <v>2635</v>
      </c>
      <c r="O49" s="52">
        <v>3162</v>
      </c>
      <c r="P49" s="52">
        <v>722</v>
      </c>
      <c r="Q49" s="52">
        <v>334</v>
      </c>
      <c r="R49" s="52">
        <v>0</v>
      </c>
      <c r="S49" s="52">
        <v>2</v>
      </c>
      <c r="T49" s="52">
        <v>0</v>
      </c>
      <c r="U49" s="52">
        <v>0</v>
      </c>
      <c r="V49" s="52">
        <v>0</v>
      </c>
      <c r="W49" s="52">
        <v>0</v>
      </c>
      <c r="X49" s="52">
        <v>226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275</v>
      </c>
      <c r="D51" s="52">
        <v>53</v>
      </c>
      <c r="E51" s="52">
        <v>3</v>
      </c>
      <c r="F51" s="52">
        <v>0</v>
      </c>
      <c r="G51" s="52">
        <v>0</v>
      </c>
      <c r="H51" s="52">
        <v>1</v>
      </c>
      <c r="I51" s="52">
        <v>15</v>
      </c>
      <c r="J51" s="52">
        <v>36</v>
      </c>
      <c r="K51" s="52">
        <v>107</v>
      </c>
      <c r="L51" s="52">
        <v>113</v>
      </c>
      <c r="M51" s="52">
        <v>107</v>
      </c>
      <c r="N51" s="52">
        <v>169</v>
      </c>
      <c r="O51" s="52">
        <v>170</v>
      </c>
      <c r="P51" s="52">
        <v>15</v>
      </c>
      <c r="Q51" s="52">
        <v>15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21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1766</v>
      </c>
      <c r="D55" s="52">
        <v>1303</v>
      </c>
      <c r="E55" s="52">
        <v>216</v>
      </c>
      <c r="F55" s="52">
        <v>0</v>
      </c>
      <c r="G55" s="52">
        <v>34</v>
      </c>
      <c r="H55" s="52">
        <v>89</v>
      </c>
      <c r="I55" s="52">
        <v>318</v>
      </c>
      <c r="J55" s="52">
        <v>636</v>
      </c>
      <c r="K55" s="52">
        <v>429</v>
      </c>
      <c r="L55" s="52">
        <v>33</v>
      </c>
      <c r="M55" s="52">
        <v>1159</v>
      </c>
      <c r="N55" s="52">
        <v>1633</v>
      </c>
      <c r="O55" s="52">
        <v>2642</v>
      </c>
      <c r="P55" s="52">
        <v>470</v>
      </c>
      <c r="Q55" s="52">
        <v>226</v>
      </c>
      <c r="R55" s="52">
        <v>0</v>
      </c>
      <c r="S55" s="52">
        <v>1</v>
      </c>
      <c r="T55" s="52">
        <v>0</v>
      </c>
      <c r="U55" s="52">
        <v>0</v>
      </c>
      <c r="V55" s="52">
        <v>0</v>
      </c>
      <c r="W55" s="52">
        <v>0</v>
      </c>
      <c r="X55" s="52">
        <v>145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313</v>
      </c>
      <c r="E56" s="52">
        <v>15</v>
      </c>
      <c r="F56" s="52">
        <v>0</v>
      </c>
      <c r="G56" s="52">
        <v>3</v>
      </c>
      <c r="H56" s="52">
        <v>6</v>
      </c>
      <c r="I56" s="52">
        <v>55</v>
      </c>
      <c r="J56" s="52">
        <v>114</v>
      </c>
      <c r="K56" s="52">
        <v>1188</v>
      </c>
      <c r="L56" s="52">
        <v>907</v>
      </c>
      <c r="M56" s="52">
        <v>674</v>
      </c>
      <c r="N56" s="52">
        <v>1002</v>
      </c>
      <c r="O56" s="52">
        <v>520</v>
      </c>
      <c r="P56" s="52">
        <v>252</v>
      </c>
      <c r="Q56" s="52">
        <v>108</v>
      </c>
      <c r="R56" s="52">
        <v>0</v>
      </c>
      <c r="S56" s="52">
        <v>1</v>
      </c>
      <c r="T56" s="52">
        <v>0</v>
      </c>
      <c r="U56" s="52">
        <v>0</v>
      </c>
      <c r="V56" s="52">
        <v>0</v>
      </c>
      <c r="W56" s="52">
        <v>0</v>
      </c>
      <c r="X56" s="52">
        <v>81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1422</v>
      </c>
      <c r="D58" s="52">
        <v>1003</v>
      </c>
      <c r="E58" s="52">
        <v>151</v>
      </c>
      <c r="F58" s="52">
        <v>0</v>
      </c>
      <c r="G58" s="52">
        <v>30</v>
      </c>
      <c r="H58" s="52">
        <v>80</v>
      </c>
      <c r="I58" s="52">
        <v>350</v>
      </c>
      <c r="J58" s="52">
        <v>675</v>
      </c>
      <c r="K58" s="52">
        <v>1231</v>
      </c>
      <c r="L58" s="52">
        <v>578</v>
      </c>
      <c r="M58" s="52">
        <v>1265</v>
      </c>
      <c r="N58" s="52">
        <v>2228</v>
      </c>
      <c r="O58" s="52">
        <v>2268</v>
      </c>
      <c r="P58" s="52">
        <v>458</v>
      </c>
      <c r="Q58" s="52">
        <v>241</v>
      </c>
      <c r="R58" s="52">
        <v>0</v>
      </c>
      <c r="S58" s="52">
        <v>2</v>
      </c>
      <c r="T58" s="52">
        <v>0</v>
      </c>
      <c r="U58" s="52">
        <v>0</v>
      </c>
      <c r="V58" s="52">
        <v>0</v>
      </c>
      <c r="W58" s="52">
        <v>0</v>
      </c>
      <c r="X58" s="52">
        <v>138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344</v>
      </c>
      <c r="D59" s="36">
        <v>613</v>
      </c>
      <c r="E59" s="36">
        <v>80</v>
      </c>
      <c r="F59" s="36">
        <v>0</v>
      </c>
      <c r="G59" s="36">
        <v>7</v>
      </c>
      <c r="H59" s="36">
        <v>15</v>
      </c>
      <c r="I59" s="36">
        <v>23</v>
      </c>
      <c r="J59" s="36">
        <v>75</v>
      </c>
      <c r="K59" s="36">
        <v>386</v>
      </c>
      <c r="L59" s="36">
        <v>362</v>
      </c>
      <c r="M59" s="36">
        <v>568</v>
      </c>
      <c r="N59" s="36">
        <v>407</v>
      </c>
      <c r="O59" s="36">
        <v>894</v>
      </c>
      <c r="P59" s="36">
        <v>264</v>
      </c>
      <c r="Q59" s="36">
        <v>93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88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3326</v>
      </c>
      <c r="D63" s="52">
        <v>3073</v>
      </c>
      <c r="E63" s="52">
        <v>440</v>
      </c>
      <c r="F63" s="52">
        <v>0</v>
      </c>
      <c r="G63" s="52">
        <v>63</v>
      </c>
      <c r="H63" s="52">
        <v>150</v>
      </c>
      <c r="I63" s="52">
        <v>616</v>
      </c>
      <c r="J63" s="52">
        <v>1087</v>
      </c>
      <c r="K63" s="52">
        <v>2458</v>
      </c>
      <c r="L63" s="52">
        <v>1551</v>
      </c>
      <c r="M63" s="52">
        <v>3706</v>
      </c>
      <c r="N63" s="52">
        <v>5123</v>
      </c>
      <c r="O63" s="52">
        <v>4323</v>
      </c>
      <c r="P63" s="52">
        <v>248</v>
      </c>
      <c r="Q63" s="52">
        <v>141</v>
      </c>
      <c r="R63" s="52">
        <v>0</v>
      </c>
      <c r="S63" s="52">
        <v>3</v>
      </c>
      <c r="T63" s="52">
        <v>0</v>
      </c>
      <c r="U63" s="52">
        <v>0</v>
      </c>
      <c r="V63" s="52">
        <v>0</v>
      </c>
      <c r="W63" s="52">
        <v>0</v>
      </c>
      <c r="X63" s="52">
        <v>298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4294</v>
      </c>
      <c r="D65" s="52">
        <v>2685</v>
      </c>
      <c r="E65" s="52">
        <v>1692</v>
      </c>
      <c r="F65" s="52">
        <v>1193</v>
      </c>
      <c r="G65" s="52">
        <v>674</v>
      </c>
      <c r="H65" s="52">
        <v>650</v>
      </c>
      <c r="I65" s="52">
        <v>285</v>
      </c>
      <c r="J65" s="52">
        <v>301</v>
      </c>
      <c r="K65" s="52">
        <v>783</v>
      </c>
      <c r="L65" s="52">
        <v>1485</v>
      </c>
      <c r="M65" s="52">
        <v>2022</v>
      </c>
      <c r="N65" s="52">
        <v>1835</v>
      </c>
      <c r="O65" s="52">
        <v>2534</v>
      </c>
      <c r="P65" s="52">
        <v>1627</v>
      </c>
      <c r="Q65" s="52">
        <v>592</v>
      </c>
      <c r="R65" s="52">
        <v>187</v>
      </c>
      <c r="S65" s="52">
        <v>211</v>
      </c>
      <c r="T65" s="52">
        <v>76</v>
      </c>
      <c r="U65" s="52">
        <v>63</v>
      </c>
      <c r="V65" s="52">
        <v>57</v>
      </c>
      <c r="W65" s="52">
        <v>212</v>
      </c>
      <c r="X65" s="52">
        <v>251</v>
      </c>
      <c r="Y65" s="52">
        <v>383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10264</v>
      </c>
      <c r="D69" s="52">
        <f t="shared" si="6"/>
        <v>8090</v>
      </c>
      <c r="E69" s="52">
        <f t="shared" si="6"/>
        <v>7074</v>
      </c>
      <c r="F69" s="52">
        <f t="shared" si="6"/>
        <v>7010</v>
      </c>
      <c r="G69" s="52">
        <f t="shared" si="6"/>
        <v>8081</v>
      </c>
      <c r="H69" s="52">
        <f t="shared" si="6"/>
        <v>9010</v>
      </c>
      <c r="I69" s="52">
        <f t="shared" si="6"/>
        <v>3010</v>
      </c>
      <c r="J69" s="52">
        <f t="shared" si="6"/>
        <v>2594</v>
      </c>
      <c r="K69" s="52">
        <f t="shared" si="6"/>
        <v>1383</v>
      </c>
      <c r="L69" s="52">
        <f t="shared" si="6"/>
        <v>109</v>
      </c>
      <c r="M69" s="52">
        <f t="shared" si="6"/>
        <v>2614</v>
      </c>
      <c r="N69" s="52">
        <f t="shared" si="6"/>
        <v>3456</v>
      </c>
      <c r="O69" s="52">
        <f t="shared" si="6"/>
        <v>4380</v>
      </c>
      <c r="P69" s="52">
        <f t="shared" si="6"/>
        <v>1271</v>
      </c>
      <c r="Q69" s="52">
        <f t="shared" si="6"/>
        <v>1890</v>
      </c>
      <c r="R69" s="52">
        <f t="shared" ref="R69:V69" si="7">R41-R55</f>
        <v>515</v>
      </c>
      <c r="S69" s="52">
        <f t="shared" si="7"/>
        <v>859</v>
      </c>
      <c r="T69" s="52">
        <f t="shared" si="7"/>
        <v>194</v>
      </c>
      <c r="U69" s="52">
        <f t="shared" si="7"/>
        <v>1753</v>
      </c>
      <c r="V69" s="52">
        <f t="shared" si="7"/>
        <v>2766</v>
      </c>
      <c r="W69" s="52">
        <f t="shared" ref="W69:Y69" si="8">W41-W55</f>
        <v>3011</v>
      </c>
      <c r="X69" s="52">
        <f t="shared" si="8"/>
        <v>1058</v>
      </c>
      <c r="Y69" s="52">
        <f t="shared" si="8"/>
        <v>559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1943</v>
      </c>
      <c r="E70" s="52">
        <f t="shared" si="9"/>
        <v>484</v>
      </c>
      <c r="F70" s="52">
        <f t="shared" si="9"/>
        <v>166</v>
      </c>
      <c r="G70" s="52">
        <f t="shared" si="9"/>
        <v>617</v>
      </c>
      <c r="H70" s="52">
        <f t="shared" si="9"/>
        <v>637</v>
      </c>
      <c r="I70" s="52">
        <f t="shared" si="9"/>
        <v>524</v>
      </c>
      <c r="J70" s="52">
        <f t="shared" si="9"/>
        <v>463</v>
      </c>
      <c r="K70" s="52">
        <f t="shared" si="9"/>
        <v>3820</v>
      </c>
      <c r="L70" s="52">
        <f t="shared" si="9"/>
        <v>3120</v>
      </c>
      <c r="M70" s="52">
        <f t="shared" si="9"/>
        <v>1514</v>
      </c>
      <c r="N70" s="52">
        <f t="shared" si="9"/>
        <v>2118</v>
      </c>
      <c r="O70" s="52">
        <f t="shared" si="9"/>
        <v>861</v>
      </c>
      <c r="P70" s="52">
        <f t="shared" si="9"/>
        <v>680</v>
      </c>
      <c r="Q70" s="52">
        <f t="shared" si="9"/>
        <v>899</v>
      </c>
      <c r="R70" s="52">
        <f t="shared" ref="R70:V70" si="10">R42-R56</f>
        <v>461</v>
      </c>
      <c r="S70" s="52">
        <f t="shared" si="10"/>
        <v>778</v>
      </c>
      <c r="T70" s="52">
        <f t="shared" si="10"/>
        <v>111</v>
      </c>
      <c r="U70" s="52">
        <f t="shared" si="10"/>
        <v>334</v>
      </c>
      <c r="V70" s="52">
        <f t="shared" si="10"/>
        <v>598</v>
      </c>
      <c r="W70" s="52">
        <f t="shared" ref="W70:Y70" si="11">W42-W56</f>
        <v>49</v>
      </c>
      <c r="X70" s="52">
        <f t="shared" si="11"/>
        <v>583</v>
      </c>
      <c r="Y70" s="52">
        <f t="shared" si="11"/>
        <v>118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8267</v>
      </c>
      <c r="D72" s="52">
        <v>6228</v>
      </c>
      <c r="E72" s="52">
        <v>4944</v>
      </c>
      <c r="F72" s="52">
        <v>5375</v>
      </c>
      <c r="G72" s="52">
        <v>6961</v>
      </c>
      <c r="H72" s="52">
        <v>8173</v>
      </c>
      <c r="I72" s="52">
        <v>3316</v>
      </c>
      <c r="J72" s="52">
        <v>2750</v>
      </c>
      <c r="K72" s="52">
        <v>3965</v>
      </c>
      <c r="L72" s="52">
        <v>1985</v>
      </c>
      <c r="M72" s="52">
        <v>2849</v>
      </c>
      <c r="N72" s="52">
        <v>4704</v>
      </c>
      <c r="O72" s="52">
        <v>3763</v>
      </c>
      <c r="P72" s="52">
        <v>1245</v>
      </c>
      <c r="Q72" s="52">
        <v>2016</v>
      </c>
      <c r="R72" s="52">
        <v>769</v>
      </c>
      <c r="S72" s="52">
        <v>1466</v>
      </c>
      <c r="T72" s="52">
        <v>228</v>
      </c>
      <c r="U72" s="52">
        <v>1545</v>
      </c>
      <c r="V72" s="52">
        <v>2144</v>
      </c>
      <c r="W72" s="52">
        <v>1894</v>
      </c>
      <c r="X72" s="52">
        <v>1046</v>
      </c>
      <c r="Y72" s="52">
        <v>384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1997</v>
      </c>
      <c r="D73" s="36">
        <v>3806</v>
      </c>
      <c r="E73" s="36">
        <v>2610</v>
      </c>
      <c r="F73" s="36">
        <v>1803</v>
      </c>
      <c r="G73" s="36">
        <v>1736</v>
      </c>
      <c r="H73" s="36">
        <v>1474</v>
      </c>
      <c r="I73" s="36">
        <v>218</v>
      </c>
      <c r="J73" s="36">
        <v>307</v>
      </c>
      <c r="K73" s="36">
        <v>1242</v>
      </c>
      <c r="L73" s="36">
        <v>1243</v>
      </c>
      <c r="M73" s="36">
        <v>1278</v>
      </c>
      <c r="N73" s="36">
        <v>860</v>
      </c>
      <c r="O73" s="36">
        <v>1478</v>
      </c>
      <c r="P73" s="36">
        <v>715</v>
      </c>
      <c r="Q73" s="36">
        <v>771</v>
      </c>
      <c r="R73" s="36">
        <v>209</v>
      </c>
      <c r="S73" s="36">
        <v>171</v>
      </c>
      <c r="T73" s="36">
        <v>72</v>
      </c>
      <c r="U73" s="36">
        <v>542</v>
      </c>
      <c r="V73" s="36">
        <v>1228</v>
      </c>
      <c r="W73" s="36">
        <v>1076</v>
      </c>
      <c r="X73" s="36">
        <v>654</v>
      </c>
      <c r="Y73" s="36">
        <v>311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311</v>
      </c>
      <c r="K79" s="52">
        <f>RES_hhdet_numvin!K26</f>
        <v>1293</v>
      </c>
      <c r="L79" s="52">
        <f>RES_hhdet_numvin!L26</f>
        <v>949</v>
      </c>
      <c r="M79" s="52">
        <f>RES_hhdet_numvin!M26</f>
        <v>2148</v>
      </c>
      <c r="N79" s="52">
        <f>RES_hhdet_numvin!N26</f>
        <v>3026</v>
      </c>
      <c r="O79" s="52">
        <f>RES_hhdet_numvin!O26</f>
        <v>2975</v>
      </c>
      <c r="P79" s="52">
        <f>RES_hhdet_numvin!P26</f>
        <v>392</v>
      </c>
      <c r="Q79" s="52">
        <f>RES_hhdet_numvin!Q26</f>
        <v>194</v>
      </c>
      <c r="R79" s="52">
        <f>RES_hhdet_numvin!R26</f>
        <v>0</v>
      </c>
      <c r="S79" s="52">
        <f>RES_hhdet_numvin!S26</f>
        <v>3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X79" s="52">
        <f>RES_hhdet_numvin!X26</f>
        <v>506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60</v>
      </c>
      <c r="S82" s="138">
        <f>RES_hhdet_numvin!S29</f>
        <v>118</v>
      </c>
      <c r="T82" s="138">
        <f>RES_hhdet_numvin!T29</f>
        <v>57</v>
      </c>
      <c r="U82" s="138">
        <f>RES_hhdet_numvin!U29</f>
        <v>54</v>
      </c>
      <c r="V82" s="138">
        <f>RES_hhdet_numvin!V29</f>
        <v>54</v>
      </c>
      <c r="W82" s="138">
        <f>RES_hhdet_numvin!W29</f>
        <v>205</v>
      </c>
      <c r="X82" s="138">
        <f>RES_hhdet_numvin!X29</f>
        <v>269</v>
      </c>
      <c r="Y82" s="138">
        <f>RES_hhdet_numvin!Y29</f>
        <v>383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153</v>
      </c>
      <c r="S88" s="138">
        <f>RES_hhdet_numvin!S35</f>
        <v>493</v>
      </c>
      <c r="T88" s="138">
        <f>RES_hhdet_numvin!T35</f>
        <v>149</v>
      </c>
      <c r="U88" s="138">
        <f>RES_hhdet_numvin!U35</f>
        <v>1529</v>
      </c>
      <c r="V88" s="138">
        <f>RES_hhdet_numvin!V35</f>
        <v>2560</v>
      </c>
      <c r="W88" s="138">
        <f>RES_hhdet_numvin!W35</f>
        <v>2855</v>
      </c>
      <c r="X88" s="138">
        <f>RES_hhdet_numvin!X35</f>
        <v>1163</v>
      </c>
      <c r="Y88" s="138">
        <f>RES_hhdet_numvin!Y35</f>
        <v>559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138</v>
      </c>
      <c r="S89" s="138">
        <f>RES_hhdet_numvin!S36</f>
        <v>445</v>
      </c>
      <c r="T89" s="138">
        <f>RES_hhdet_numvin!T36</f>
        <v>86</v>
      </c>
      <c r="U89" s="138">
        <f>RES_hhdet_numvin!U36</f>
        <v>296</v>
      </c>
      <c r="V89" s="138">
        <f>RES_hhdet_numvin!V36</f>
        <v>556</v>
      </c>
      <c r="W89" s="138">
        <f>RES_hhdet_numvin!W36</f>
        <v>48</v>
      </c>
      <c r="X89" s="138">
        <f>RES_hhdet_numvin!X36</f>
        <v>649</v>
      </c>
      <c r="Y89" s="138">
        <f>RES_hhdet_numvin!Y36</f>
        <v>118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232</v>
      </c>
      <c r="S93" s="138">
        <f>RES_hhdet_numvin!S40</f>
        <v>832</v>
      </c>
      <c r="T93" s="138">
        <f>RES_hhdet_numvin!T40</f>
        <v>174</v>
      </c>
      <c r="U93" s="138">
        <f>RES_hhdet_numvin!U40</f>
        <v>1353</v>
      </c>
      <c r="V93" s="138">
        <f>RES_hhdet_numvin!V40</f>
        <v>1986</v>
      </c>
      <c r="W93" s="138">
        <f>RES_hhdet_numvin!W40</f>
        <v>1794</v>
      </c>
      <c r="X93" s="138">
        <f>RES_hhdet_numvin!X40</f>
        <v>1146</v>
      </c>
      <c r="Y93" s="138">
        <f>RES_hhdet_numvin!Y40</f>
        <v>384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62</v>
      </c>
      <c r="S94" s="39">
        <f>RES_hhdet_numvin!S41</f>
        <v>99</v>
      </c>
      <c r="T94" s="39">
        <f>RES_hhdet_numvin!T41</f>
        <v>55</v>
      </c>
      <c r="U94" s="39">
        <f>RES_hhdet_numvin!U41</f>
        <v>476</v>
      </c>
      <c r="V94" s="39">
        <f>RES_hhdet_numvin!V41</f>
        <v>1143</v>
      </c>
      <c r="W94" s="39">
        <f>RES_hhdet_numvin!W41</f>
        <v>1025</v>
      </c>
      <c r="X94" s="39">
        <f>RES_hhdet_numvin!X41</f>
        <v>725</v>
      </c>
      <c r="Y94" s="39">
        <f>RES_hhdet_numvin!Y41</f>
        <v>311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25.579113588211303</v>
      </c>
      <c r="C98" s="117">
        <f t="shared" si="12"/>
        <v>23.417670191763857</v>
      </c>
      <c r="D98" s="117">
        <f t="shared" si="12"/>
        <v>26.099333777173388</v>
      </c>
      <c r="E98" s="117">
        <f t="shared" si="12"/>
        <v>26.109660121921628</v>
      </c>
      <c r="F98" s="117">
        <f t="shared" si="12"/>
        <v>24.129733531533248</v>
      </c>
      <c r="G98" s="117">
        <f t="shared" si="12"/>
        <v>22.201199898596549</v>
      </c>
      <c r="H98" s="117">
        <f t="shared" si="12"/>
        <v>20.287310844445397</v>
      </c>
      <c r="I98" s="117">
        <f t="shared" si="12"/>
        <v>17.288508696828355</v>
      </c>
      <c r="J98" s="117">
        <f t="shared" si="12"/>
        <v>15.256864334273617</v>
      </c>
      <c r="K98" s="117">
        <f t="shared" si="12"/>
        <v>12.477201224151214</v>
      </c>
      <c r="L98" s="117">
        <f t="shared" si="12"/>
        <v>11.906528481633867</v>
      </c>
      <c r="M98" s="117">
        <f t="shared" si="12"/>
        <v>11.007033618627533</v>
      </c>
      <c r="N98" s="117">
        <f t="shared" si="12"/>
        <v>11.459537167142816</v>
      </c>
      <c r="O98" s="117">
        <f t="shared" si="12"/>
        <v>12.276839658287313</v>
      </c>
      <c r="P98" s="117">
        <f t="shared" si="12"/>
        <v>11.824349225638541</v>
      </c>
      <c r="Q98" s="117">
        <f t="shared" si="12"/>
        <v>13.285128356616731</v>
      </c>
      <c r="R98" s="117">
        <f t="shared" ref="R98:V98" si="13">R99+R102+R104+R113</f>
        <v>9.8752203597152786</v>
      </c>
      <c r="S98" s="117">
        <f t="shared" si="13"/>
        <v>10.555274625377312</v>
      </c>
      <c r="T98" s="117">
        <f t="shared" si="13"/>
        <v>4.9394016384927397</v>
      </c>
      <c r="U98" s="117">
        <f t="shared" si="13"/>
        <v>5.4426542012365102</v>
      </c>
      <c r="V98" s="117">
        <f t="shared" si="13"/>
        <v>5.7762329903544263</v>
      </c>
      <c r="W98" s="117">
        <f t="shared" ref="W98:Y98" si="14">W99+W102+W104+W113</f>
        <v>4.5327222766625948</v>
      </c>
      <c r="X98" s="117">
        <f t="shared" si="14"/>
        <v>6.205020066308129</v>
      </c>
      <c r="Y98" s="117">
        <f t="shared" si="14"/>
        <v>4.4279437240519472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4.0815303653340003</v>
      </c>
      <c r="C99" s="122">
        <f t="shared" si="15"/>
        <v>4.289448012194498</v>
      </c>
      <c r="D99" s="122">
        <f t="shared" si="15"/>
        <v>5.9266576618157325</v>
      </c>
      <c r="E99" s="122">
        <f t="shared" si="15"/>
        <v>7.0044342044034682</v>
      </c>
      <c r="F99" s="122">
        <f t="shared" si="15"/>
        <v>5.5290917203529659</v>
      </c>
      <c r="G99" s="122">
        <f t="shared" si="15"/>
        <v>5.3512884554884064</v>
      </c>
      <c r="H99" s="122">
        <f t="shared" si="15"/>
        <v>5.3172996846182849</v>
      </c>
      <c r="I99" s="122">
        <f t="shared" si="15"/>
        <v>4.4421445809827631</v>
      </c>
      <c r="J99" s="122">
        <f t="shared" si="15"/>
        <v>3.7384904885126087</v>
      </c>
      <c r="K99" s="122">
        <f t="shared" si="15"/>
        <v>3.8034224057303465</v>
      </c>
      <c r="L99" s="122">
        <f t="shared" si="15"/>
        <v>3.4239043715272661</v>
      </c>
      <c r="M99" s="122">
        <f t="shared" si="15"/>
        <v>3.0802492726745574</v>
      </c>
      <c r="N99" s="122">
        <f t="shared" si="15"/>
        <v>3.8774297186034987</v>
      </c>
      <c r="O99" s="122">
        <f t="shared" si="15"/>
        <v>4.0810155675150659</v>
      </c>
      <c r="P99" s="122">
        <f t="shared" si="15"/>
        <v>3.7704993482738192</v>
      </c>
      <c r="Q99" s="122">
        <f t="shared" si="15"/>
        <v>5.1053817723493928</v>
      </c>
      <c r="R99" s="122">
        <f t="shared" ref="R99:V99" si="16">SUM(R100:R101)</f>
        <v>3.0081799455580738</v>
      </c>
      <c r="S99" s="122">
        <f t="shared" si="16"/>
        <v>4.8536374836040217</v>
      </c>
      <c r="T99" s="122">
        <f t="shared" si="16"/>
        <v>0.88570990275646977</v>
      </c>
      <c r="U99" s="122">
        <f t="shared" si="16"/>
        <v>2.0345829334401011</v>
      </c>
      <c r="V99" s="122">
        <f t="shared" si="16"/>
        <v>2.8112425757720785</v>
      </c>
      <c r="W99" s="122">
        <f t="shared" ref="W99:Y99" si="17">SUM(W100:W101)</f>
        <v>2.0862342245172032</v>
      </c>
      <c r="X99" s="122">
        <f t="shared" si="17"/>
        <v>3.6742264802346685</v>
      </c>
      <c r="Y99" s="122">
        <f t="shared" si="17"/>
        <v>2.2749874809189015</v>
      </c>
      <c r="DA99" s="130" t="s">
        <v>1593</v>
      </c>
    </row>
    <row r="100" spans="1:105" ht="12" customHeight="1" x14ac:dyDescent="0.25">
      <c r="A100" s="97" t="s">
        <v>74</v>
      </c>
      <c r="B100" s="98">
        <v>4.0467710572394697</v>
      </c>
      <c r="C100" s="98">
        <v>4.256306448319858</v>
      </c>
      <c r="D100" s="98">
        <v>5.8747077699423196</v>
      </c>
      <c r="E100" s="98">
        <v>6.9525548932025014</v>
      </c>
      <c r="F100" s="98">
        <v>5.4778442175382676</v>
      </c>
      <c r="G100" s="98">
        <v>5.301748652735311</v>
      </c>
      <c r="H100" s="98">
        <v>5.2713410304100394</v>
      </c>
      <c r="I100" s="98">
        <v>4.404665201565507</v>
      </c>
      <c r="J100" s="98">
        <v>3.7055228739780977</v>
      </c>
      <c r="K100" s="98">
        <v>3.7696160948736868</v>
      </c>
      <c r="L100" s="98">
        <v>3.3910316259246782</v>
      </c>
      <c r="M100" s="98">
        <v>3.0504831592978388</v>
      </c>
      <c r="N100" s="98">
        <v>3.8480963361615856</v>
      </c>
      <c r="O100" s="98">
        <v>4.0411683156189149</v>
      </c>
      <c r="P100" s="98">
        <v>3.7342148090742193</v>
      </c>
      <c r="Q100" s="98">
        <v>5.0551065252698892</v>
      </c>
      <c r="R100" s="98">
        <v>2.9785420846469841</v>
      </c>
      <c r="S100" s="98">
        <v>4.8057131938473221</v>
      </c>
      <c r="T100" s="98">
        <v>0.86684818954810672</v>
      </c>
      <c r="U100" s="98">
        <v>2.0029043661029848</v>
      </c>
      <c r="V100" s="98">
        <v>2.7764020254132054</v>
      </c>
      <c r="W100" s="98">
        <v>2.0589758287952611</v>
      </c>
      <c r="X100" s="98">
        <v>3.6377854208464702</v>
      </c>
      <c r="Y100" s="98">
        <v>2.2522881436896851</v>
      </c>
      <c r="DA100" s="63" t="s">
        <v>1594</v>
      </c>
    </row>
    <row r="101" spans="1:105" ht="12" customHeight="1" x14ac:dyDescent="0.25">
      <c r="A101" s="97" t="s">
        <v>53</v>
      </c>
      <c r="B101" s="98">
        <v>3.4759308094530844E-2</v>
      </c>
      <c r="C101" s="98">
        <v>3.3141563874640158E-2</v>
      </c>
      <c r="D101" s="98">
        <v>5.1949891873413229E-2</v>
      </c>
      <c r="E101" s="98">
        <v>5.1879311200967081E-2</v>
      </c>
      <c r="F101" s="98">
        <v>5.1247502814698115E-2</v>
      </c>
      <c r="G101" s="98">
        <v>4.9539802753095337E-2</v>
      </c>
      <c r="H101" s="98">
        <v>4.5958654208245096E-2</v>
      </c>
      <c r="I101" s="98">
        <v>3.747937941725582E-2</v>
      </c>
      <c r="J101" s="98">
        <v>3.2967614534511219E-2</v>
      </c>
      <c r="K101" s="98">
        <v>3.380631085665977E-2</v>
      </c>
      <c r="L101" s="98">
        <v>3.287274560258803E-2</v>
      </c>
      <c r="M101" s="98">
        <v>2.9766113376718473E-2</v>
      </c>
      <c r="N101" s="98">
        <v>2.9333382441913261E-2</v>
      </c>
      <c r="O101" s="98">
        <v>3.9847251896151091E-2</v>
      </c>
      <c r="P101" s="98">
        <v>3.6284539199599841E-2</v>
      </c>
      <c r="Q101" s="98">
        <v>5.0275247079503677E-2</v>
      </c>
      <c r="R101" s="98">
        <v>2.9637860911089726E-2</v>
      </c>
      <c r="S101" s="98">
        <v>4.792428975669983E-2</v>
      </c>
      <c r="T101" s="98">
        <v>1.8861713208363055E-2</v>
      </c>
      <c r="U101" s="98">
        <v>3.1678567337116229E-2</v>
      </c>
      <c r="V101" s="98">
        <v>3.4840550358873311E-2</v>
      </c>
      <c r="W101" s="98">
        <v>2.7258395721941959E-2</v>
      </c>
      <c r="X101" s="98">
        <v>3.6441059388198353E-2</v>
      </c>
      <c r="Y101" s="98">
        <v>2.2699337229216437E-2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1.7460279327185035</v>
      </c>
      <c r="C102" s="122">
        <f t="shared" si="18"/>
        <v>2.3218262228273727</v>
      </c>
      <c r="D102" s="122">
        <f t="shared" si="18"/>
        <v>1.9522507916533931</v>
      </c>
      <c r="E102" s="122">
        <f t="shared" si="18"/>
        <v>2.9833578878041287</v>
      </c>
      <c r="F102" s="122">
        <f t="shared" si="18"/>
        <v>1.5014510650135353</v>
      </c>
      <c r="G102" s="122">
        <f t="shared" si="18"/>
        <v>1.3373554496543227</v>
      </c>
      <c r="H102" s="122">
        <f t="shared" si="18"/>
        <v>1.5553203440346643</v>
      </c>
      <c r="I102" s="122">
        <f t="shared" si="18"/>
        <v>1.3617248825568269</v>
      </c>
      <c r="J102" s="122">
        <f t="shared" si="18"/>
        <v>0.93745984034104635</v>
      </c>
      <c r="K102" s="122">
        <f t="shared" si="18"/>
        <v>0.71942068494680766</v>
      </c>
      <c r="L102" s="122">
        <f t="shared" si="18"/>
        <v>0.54551732528069374</v>
      </c>
      <c r="M102" s="122">
        <f t="shared" si="18"/>
        <v>0.66723869520723211</v>
      </c>
      <c r="N102" s="122">
        <f t="shared" si="18"/>
        <v>1.2815571194334641</v>
      </c>
      <c r="O102" s="122">
        <f t="shared" si="18"/>
        <v>1.0112371641562161</v>
      </c>
      <c r="P102" s="122">
        <f t="shared" si="18"/>
        <v>1.2055471115565564</v>
      </c>
      <c r="Q102" s="122">
        <f t="shared" si="18"/>
        <v>1.1494941125854428</v>
      </c>
      <c r="R102" s="122">
        <f t="shared" si="18"/>
        <v>1.0291486618486654</v>
      </c>
      <c r="S102" s="122">
        <f t="shared" si="18"/>
        <v>1.1705811671342272</v>
      </c>
      <c r="T102" s="122">
        <f t="shared" si="18"/>
        <v>0.69462021439954424</v>
      </c>
      <c r="U102" s="122">
        <f t="shared" si="18"/>
        <v>0.5467409751071457</v>
      </c>
      <c r="V102" s="122">
        <f t="shared" si="18"/>
        <v>0.37008265135593238</v>
      </c>
      <c r="W102" s="122">
        <f t="shared" si="18"/>
        <v>0.24511262597382538</v>
      </c>
      <c r="X102" s="122">
        <f t="shared" si="18"/>
        <v>0.14695753532587799</v>
      </c>
      <c r="Y102" s="122">
        <f t="shared" si="18"/>
        <v>0.12945550568125344</v>
      </c>
      <c r="DA102" s="130" t="s">
        <v>1596</v>
      </c>
    </row>
    <row r="103" spans="1:105" ht="12" customHeight="1" x14ac:dyDescent="0.25">
      <c r="A103" s="97" t="s">
        <v>53</v>
      </c>
      <c r="B103" s="98">
        <v>1.7460279327185035</v>
      </c>
      <c r="C103" s="98">
        <v>2.3218262228273727</v>
      </c>
      <c r="D103" s="98">
        <v>1.9522507916533931</v>
      </c>
      <c r="E103" s="98">
        <v>2.9833578878041287</v>
      </c>
      <c r="F103" s="98">
        <v>1.5014510650135353</v>
      </c>
      <c r="G103" s="98">
        <v>1.3373554496543227</v>
      </c>
      <c r="H103" s="98">
        <v>1.5553203440346643</v>
      </c>
      <c r="I103" s="98">
        <v>1.3617248825568269</v>
      </c>
      <c r="J103" s="98">
        <v>0.93745984034104635</v>
      </c>
      <c r="K103" s="98">
        <v>0.71942068494680766</v>
      </c>
      <c r="L103" s="98">
        <v>0.54551732528069374</v>
      </c>
      <c r="M103" s="98">
        <v>0.66723869520723211</v>
      </c>
      <c r="N103" s="98">
        <v>1.2815571194334641</v>
      </c>
      <c r="O103" s="98">
        <v>1.0112371641562161</v>
      </c>
      <c r="P103" s="98">
        <v>1.2055471115565564</v>
      </c>
      <c r="Q103" s="98">
        <v>1.1494941125854428</v>
      </c>
      <c r="R103" s="98">
        <v>1.0291486618486654</v>
      </c>
      <c r="S103" s="98">
        <v>1.1705811671342272</v>
      </c>
      <c r="T103" s="98">
        <v>0.69462021439954424</v>
      </c>
      <c r="U103" s="98">
        <v>0.5467409751071457</v>
      </c>
      <c r="V103" s="98">
        <v>0.37008265135593238</v>
      </c>
      <c r="W103" s="98">
        <v>0.24511262597382538</v>
      </c>
      <c r="X103" s="98">
        <v>0.14695753532587799</v>
      </c>
      <c r="Y103" s="98">
        <v>0.12945550568125344</v>
      </c>
      <c r="DA103" s="63" t="s">
        <v>1597</v>
      </c>
    </row>
    <row r="104" spans="1:105" ht="12" customHeight="1" x14ac:dyDescent="0.25">
      <c r="A104" s="121" t="s">
        <v>55</v>
      </c>
      <c r="B104" s="122">
        <v>11.120214737936134</v>
      </c>
      <c r="C104" s="122">
        <v>9.0709812989843073</v>
      </c>
      <c r="D104" s="122">
        <v>10.669005104922844</v>
      </c>
      <c r="E104" s="122">
        <v>9.5844200697450983</v>
      </c>
      <c r="F104" s="122">
        <v>10.410104504992356</v>
      </c>
      <c r="G104" s="122">
        <v>9.631308713445053</v>
      </c>
      <c r="H104" s="122">
        <v>8.7522813120307177</v>
      </c>
      <c r="I104" s="122">
        <v>7.619228972779486</v>
      </c>
      <c r="J104" s="122">
        <v>6.7207998512705256</v>
      </c>
      <c r="K104" s="122">
        <v>4.1734276213491883</v>
      </c>
      <c r="L104" s="122">
        <v>4.5552292583180627</v>
      </c>
      <c r="M104" s="122">
        <v>4.2467769586813668</v>
      </c>
      <c r="N104" s="122">
        <v>3.518128001068006</v>
      </c>
      <c r="O104" s="122">
        <v>3.9572050430287229</v>
      </c>
      <c r="P104" s="122">
        <v>3.8665785343628372</v>
      </c>
      <c r="Q104" s="122">
        <v>3.9521985455276325</v>
      </c>
      <c r="R104" s="122">
        <v>3.1980391979648557</v>
      </c>
      <c r="S104" s="122">
        <v>2.8083907955379068</v>
      </c>
      <c r="T104" s="122">
        <v>2.2127069281035889</v>
      </c>
      <c r="U104" s="122">
        <v>1.9298381331582599</v>
      </c>
      <c r="V104" s="122">
        <v>1.7431950911899918</v>
      </c>
      <c r="W104" s="122">
        <v>1.4348836408174803</v>
      </c>
      <c r="X104" s="122">
        <v>1.6953687871994245</v>
      </c>
      <c r="Y104" s="122">
        <v>1.3954425361464464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11.120214737936134</v>
      </c>
      <c r="C109" s="101">
        <v>9.0709812989843073</v>
      </c>
      <c r="D109" s="101">
        <v>10.496209336635063</v>
      </c>
      <c r="E109" s="101">
        <v>9.3786875464063506</v>
      </c>
      <c r="F109" s="101">
        <v>10.14995902260293</v>
      </c>
      <c r="G109" s="101">
        <v>9.3139959387892439</v>
      </c>
      <c r="H109" s="101">
        <v>8.381656752357026</v>
      </c>
      <c r="I109" s="101">
        <v>7.2306200741963043</v>
      </c>
      <c r="J109" s="101">
        <v>6.3447507508866066</v>
      </c>
      <c r="K109" s="101">
        <v>3.5442797515999631</v>
      </c>
      <c r="L109" s="101">
        <v>3.6531469220460715</v>
      </c>
      <c r="M109" s="101">
        <v>3.1614465800913658</v>
      </c>
      <c r="N109" s="101">
        <v>2.4629080132579424</v>
      </c>
      <c r="O109" s="101">
        <v>2.7338757222214287</v>
      </c>
      <c r="P109" s="101">
        <v>2.6943999993645615</v>
      </c>
      <c r="Q109" s="101">
        <v>2.7776733087005994</v>
      </c>
      <c r="R109" s="101">
        <v>2.2815947576983029</v>
      </c>
      <c r="S109" s="101">
        <v>2.0720548114281345</v>
      </c>
      <c r="T109" s="101">
        <v>1.6639740483572802</v>
      </c>
      <c r="U109" s="101">
        <v>1.5025739896736432</v>
      </c>
      <c r="V109" s="101">
        <v>1.4167690584747998</v>
      </c>
      <c r="W109" s="101">
        <v>1.2127334670194789</v>
      </c>
      <c r="X109" s="101">
        <v>1.394396724572468</v>
      </c>
      <c r="Y109" s="101">
        <v>1.166903563428767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0.17279576828778159</v>
      </c>
      <c r="E110" s="104">
        <v>0.20573252333874728</v>
      </c>
      <c r="F110" s="104">
        <v>0.26014548238942614</v>
      </c>
      <c r="G110" s="104">
        <v>0.31731277465580937</v>
      </c>
      <c r="H110" s="104">
        <v>0.37062455967369234</v>
      </c>
      <c r="I110" s="104">
        <v>0.38860889858318204</v>
      </c>
      <c r="J110" s="104">
        <v>0.37604910038391903</v>
      </c>
      <c r="K110" s="104">
        <v>0.62914786974922521</v>
      </c>
      <c r="L110" s="104">
        <v>0.90208233627199141</v>
      </c>
      <c r="M110" s="104">
        <v>1.085330378590001</v>
      </c>
      <c r="N110" s="104">
        <v>1.0552199878100637</v>
      </c>
      <c r="O110" s="104">
        <v>1.2233293208072942</v>
      </c>
      <c r="P110" s="104">
        <v>1.1721785349982758</v>
      </c>
      <c r="Q110" s="104">
        <v>1.1745252368270331</v>
      </c>
      <c r="R110" s="104">
        <v>0.91644444026655281</v>
      </c>
      <c r="S110" s="104">
        <v>0.7363359841097723</v>
      </c>
      <c r="T110" s="104">
        <v>0.54873287974630858</v>
      </c>
      <c r="U110" s="104">
        <v>0.42726414348461667</v>
      </c>
      <c r="V110" s="104">
        <v>0.32642603271519194</v>
      </c>
      <c r="W110" s="104">
        <v>0.22215017379800131</v>
      </c>
      <c r="X110" s="104">
        <v>0.30097206262695664</v>
      </c>
      <c r="Y110" s="104">
        <v>0.22853897271767948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4.9003339667500548E-2</v>
      </c>
      <c r="E111" s="98">
        <v>5.8029353258479167E-2</v>
      </c>
      <c r="F111" s="98">
        <v>7.2940137271060274E-2</v>
      </c>
      <c r="G111" s="98">
        <v>8.8637870706316249E-2</v>
      </c>
      <c r="H111" s="98">
        <v>0.1028952920440816</v>
      </c>
      <c r="I111" s="98">
        <v>0.10686586282664362</v>
      </c>
      <c r="J111" s="98">
        <v>0.10343886527903527</v>
      </c>
      <c r="K111" s="98">
        <v>0.37527804002552156</v>
      </c>
      <c r="L111" s="98">
        <v>0.15121864426993226</v>
      </c>
      <c r="M111" s="98">
        <v>0.29445208137297829</v>
      </c>
      <c r="N111" s="98">
        <v>0.147616284920325</v>
      </c>
      <c r="O111" s="98">
        <v>0.25228948080729818</v>
      </c>
      <c r="P111" s="98">
        <v>0.19026326126055515</v>
      </c>
      <c r="Q111" s="98">
        <v>0.22149878297710196</v>
      </c>
      <c r="R111" s="98">
        <v>0.14472969150563259</v>
      </c>
      <c r="S111" s="98">
        <v>0.14768923716148175</v>
      </c>
      <c r="T111" s="98">
        <v>0.19548119860206359</v>
      </c>
      <c r="U111" s="98">
        <v>0.13479081853222386</v>
      </c>
      <c r="V111" s="98">
        <v>6.8862381007216103E-2</v>
      </c>
      <c r="W111" s="98">
        <v>5.4074027887602315E-2</v>
      </c>
      <c r="X111" s="98">
        <v>0.14639165641059931</v>
      </c>
      <c r="Y111" s="98">
        <v>0.10128046232655323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0.12379242862028103</v>
      </c>
      <c r="E112" s="98">
        <v>0.14770317008026812</v>
      </c>
      <c r="F112" s="98">
        <v>0.1872053451183659</v>
      </c>
      <c r="G112" s="98">
        <v>0.22867490394949314</v>
      </c>
      <c r="H112" s="98">
        <v>0.26772926762961075</v>
      </c>
      <c r="I112" s="98">
        <v>0.28174303575653842</v>
      </c>
      <c r="J112" s="98">
        <v>0.27261023510488375</v>
      </c>
      <c r="K112" s="98">
        <v>0.25386982972370364</v>
      </c>
      <c r="L112" s="98">
        <v>0.75086369200205916</v>
      </c>
      <c r="M112" s="98">
        <v>0.79087829721702263</v>
      </c>
      <c r="N112" s="98">
        <v>0.90760370288973868</v>
      </c>
      <c r="O112" s="98">
        <v>0.97103983999999588</v>
      </c>
      <c r="P112" s="98">
        <v>0.9819152737377207</v>
      </c>
      <c r="Q112" s="98">
        <v>0.95302645384993123</v>
      </c>
      <c r="R112" s="98">
        <v>0.77171474876092017</v>
      </c>
      <c r="S112" s="98">
        <v>0.58864674694829056</v>
      </c>
      <c r="T112" s="98">
        <v>0.35325168114424499</v>
      </c>
      <c r="U112" s="98">
        <v>0.29247332495239281</v>
      </c>
      <c r="V112" s="98">
        <v>0.25756365170797585</v>
      </c>
      <c r="W112" s="98">
        <v>0.16807614591039899</v>
      </c>
      <c r="X112" s="98">
        <v>0.15458040621635732</v>
      </c>
      <c r="Y112" s="98">
        <v>0.12725851039112623</v>
      </c>
      <c r="DA112" s="63" t="s">
        <v>1606</v>
      </c>
    </row>
    <row r="113" spans="1:105" ht="12" customHeight="1" x14ac:dyDescent="0.25">
      <c r="A113" s="121" t="s">
        <v>54</v>
      </c>
      <c r="B113" s="122">
        <v>8.6313405522226638</v>
      </c>
      <c r="C113" s="122">
        <v>7.7354146577576799</v>
      </c>
      <c r="D113" s="122">
        <v>7.5514202187814199</v>
      </c>
      <c r="E113" s="122">
        <v>6.5374479599689348</v>
      </c>
      <c r="F113" s="122">
        <v>6.6890862411743894</v>
      </c>
      <c r="G113" s="122">
        <v>5.8812472800087638</v>
      </c>
      <c r="H113" s="122">
        <v>4.6624095037617286</v>
      </c>
      <c r="I113" s="122">
        <v>3.8654102605092784</v>
      </c>
      <c r="J113" s="122">
        <v>3.8601141541494379</v>
      </c>
      <c r="K113" s="122">
        <v>3.7809305121248697</v>
      </c>
      <c r="L113" s="122">
        <v>3.3818775265078438</v>
      </c>
      <c r="M113" s="122">
        <v>3.0127686920643764</v>
      </c>
      <c r="N113" s="122">
        <v>2.7824223280378466</v>
      </c>
      <c r="O113" s="122">
        <v>3.2273818835873076</v>
      </c>
      <c r="P113" s="122">
        <v>2.9817242314453285</v>
      </c>
      <c r="Q113" s="122">
        <v>3.0780539261542632</v>
      </c>
      <c r="R113" s="122">
        <v>2.6398525543436842</v>
      </c>
      <c r="S113" s="122">
        <v>1.7226651791011554</v>
      </c>
      <c r="T113" s="122">
        <v>1.1463645932331361</v>
      </c>
      <c r="U113" s="122">
        <v>0.93149215953100395</v>
      </c>
      <c r="V113" s="122">
        <v>0.85171267203642342</v>
      </c>
      <c r="W113" s="122">
        <v>0.7664917853540858</v>
      </c>
      <c r="X113" s="122">
        <v>0.68846726354815801</v>
      </c>
      <c r="Y113" s="122">
        <v>0.62805820130534573</v>
      </c>
      <c r="DA113" s="130" t="s">
        <v>1607</v>
      </c>
    </row>
    <row r="114" spans="1:105" ht="12" customHeight="1" x14ac:dyDescent="0.25">
      <c r="A114" s="97" t="s">
        <v>50</v>
      </c>
      <c r="B114" s="98">
        <v>7.147832922812781</v>
      </c>
      <c r="C114" s="98">
        <v>6.8109118809369447</v>
      </c>
      <c r="D114" s="98">
        <v>6.1870731272653732</v>
      </c>
      <c r="E114" s="98">
        <v>5.1193457248882082</v>
      </c>
      <c r="F114" s="98">
        <v>5.3684488342493806</v>
      </c>
      <c r="G114" s="98">
        <v>4.6766626234374566</v>
      </c>
      <c r="H114" s="98">
        <v>3.6498057820987682</v>
      </c>
      <c r="I114" s="98">
        <v>3.0821545972346409</v>
      </c>
      <c r="J114" s="98">
        <v>3.2402496279119131</v>
      </c>
      <c r="K114" s="98">
        <v>3.2682330647646789</v>
      </c>
      <c r="L114" s="98">
        <v>2.7361527411611219</v>
      </c>
      <c r="M114" s="98">
        <v>2.3870362526846258</v>
      </c>
      <c r="N114" s="98">
        <v>2.4155074001012049</v>
      </c>
      <c r="O114" s="98">
        <v>2.6078949118247801</v>
      </c>
      <c r="P114" s="98">
        <v>2.3743012310713163</v>
      </c>
      <c r="Q114" s="98">
        <v>2.3974009922392923</v>
      </c>
      <c r="R114" s="98">
        <v>1.8913860979564976</v>
      </c>
      <c r="S114" s="98">
        <v>1.4791951189934509</v>
      </c>
      <c r="T114" s="98">
        <v>0.93346302954788596</v>
      </c>
      <c r="U114" s="98">
        <v>0.74247387651571439</v>
      </c>
      <c r="V114" s="98">
        <v>0.66387297176612936</v>
      </c>
      <c r="W114" s="98">
        <v>0.60688605148493857</v>
      </c>
      <c r="X114" s="98">
        <v>0.4933492705740149</v>
      </c>
      <c r="Y114" s="98">
        <v>0.4643683236865403</v>
      </c>
      <c r="DA114" s="63" t="s">
        <v>1608</v>
      </c>
    </row>
    <row r="115" spans="1:105" ht="12" customHeight="1" x14ac:dyDescent="0.25">
      <c r="A115" s="109" t="s">
        <v>120</v>
      </c>
      <c r="B115" s="33">
        <v>1.4835076294098832</v>
      </c>
      <c r="C115" s="33">
        <v>0.92450277682073567</v>
      </c>
      <c r="D115" s="33">
        <v>1.3643470915160467</v>
      </c>
      <c r="E115" s="33">
        <v>1.4181022350807271</v>
      </c>
      <c r="F115" s="33">
        <v>1.3206374069250091</v>
      </c>
      <c r="G115" s="33">
        <v>1.2045846565713072</v>
      </c>
      <c r="H115" s="33">
        <v>1.0126037216629604</v>
      </c>
      <c r="I115" s="33">
        <v>0.78325566327463736</v>
      </c>
      <c r="J115" s="33">
        <v>0.61986452623752475</v>
      </c>
      <c r="K115" s="33">
        <v>0.51269744736019096</v>
      </c>
      <c r="L115" s="33">
        <v>0.64572478534672162</v>
      </c>
      <c r="M115" s="33">
        <v>0.62573243937975054</v>
      </c>
      <c r="N115" s="33">
        <v>0.36691492793664182</v>
      </c>
      <c r="O115" s="33">
        <v>0.61948697176252754</v>
      </c>
      <c r="P115" s="33">
        <v>0.6074230003740122</v>
      </c>
      <c r="Q115" s="33">
        <v>0.68065293391497084</v>
      </c>
      <c r="R115" s="33">
        <v>0.74846645638718634</v>
      </c>
      <c r="S115" s="33">
        <v>0.24347006010770447</v>
      </c>
      <c r="T115" s="33">
        <v>0.21290156368525015</v>
      </c>
      <c r="U115" s="33">
        <v>0.18901828301528961</v>
      </c>
      <c r="V115" s="33">
        <v>0.18783970027029404</v>
      </c>
      <c r="W115" s="33">
        <v>0.15960573386914728</v>
      </c>
      <c r="X115" s="33">
        <v>0.19511799297414315</v>
      </c>
      <c r="Y115" s="33">
        <v>0.16368987761880538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15.817227071102824</v>
      </c>
      <c r="C117" s="117">
        <f t="shared" si="19"/>
        <v>15.836280253348063</v>
      </c>
      <c r="D117" s="117">
        <f t="shared" si="19"/>
        <v>16.86449250393531</v>
      </c>
      <c r="E117" s="117">
        <f t="shared" si="19"/>
        <v>18.763790289017798</v>
      </c>
      <c r="F117" s="117">
        <f t="shared" si="19"/>
        <v>15.481135379932574</v>
      </c>
      <c r="G117" s="117">
        <f t="shared" si="19"/>
        <v>14.325632903574558</v>
      </c>
      <c r="H117" s="117">
        <f t="shared" si="19"/>
        <v>13.952889402709468</v>
      </c>
      <c r="I117" s="117">
        <f t="shared" si="19"/>
        <v>12.147353131842063</v>
      </c>
      <c r="J117" s="117">
        <f t="shared" si="19"/>
        <v>10.258335079819558</v>
      </c>
      <c r="K117" s="117">
        <f t="shared" si="19"/>
        <v>8.4037075490862811</v>
      </c>
      <c r="L117" s="117">
        <f t="shared" si="19"/>
        <v>8.124259739744133</v>
      </c>
      <c r="M117" s="117">
        <f t="shared" si="19"/>
        <v>8.2320140006075349</v>
      </c>
      <c r="N117" s="117">
        <f t="shared" si="19"/>
        <v>10.533715380851039</v>
      </c>
      <c r="O117" s="117">
        <f t="shared" si="19"/>
        <v>10.580953202916911</v>
      </c>
      <c r="P117" s="117">
        <f t="shared" si="19"/>
        <v>11.119992814760428</v>
      </c>
      <c r="Q117" s="117">
        <f t="shared" si="19"/>
        <v>11.753670835159971</v>
      </c>
      <c r="R117" s="117">
        <f t="shared" ref="R117:V117" si="20">R118+R121+R123+R132</f>
        <v>9.5382718189245299</v>
      </c>
      <c r="S117" s="117">
        <f t="shared" si="20"/>
        <v>10.19902255924195</v>
      </c>
      <c r="T117" s="117">
        <f t="shared" si="20"/>
        <v>5.5282570012587779</v>
      </c>
      <c r="U117" s="117">
        <f t="shared" si="20"/>
        <v>5.2481504817026723</v>
      </c>
      <c r="V117" s="117">
        <f t="shared" si="20"/>
        <v>4.7902021681233027</v>
      </c>
      <c r="W117" s="117">
        <f t="shared" ref="W117:Y117" si="21">W118+W121+W123+W132</f>
        <v>3.6711704843559456</v>
      </c>
      <c r="X117" s="117">
        <f t="shared" si="21"/>
        <v>4.2073487917389798</v>
      </c>
      <c r="Y117" s="117">
        <f t="shared" si="21"/>
        <v>3.1821075220853894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1.6015830262753894</v>
      </c>
      <c r="C118" s="122">
        <f t="shared" si="22"/>
        <v>1.6912306458564323</v>
      </c>
      <c r="D118" s="122">
        <f t="shared" si="22"/>
        <v>2.3553307816916393</v>
      </c>
      <c r="E118" s="122">
        <f t="shared" si="22"/>
        <v>2.7834663337956869</v>
      </c>
      <c r="F118" s="122">
        <f t="shared" si="22"/>
        <v>2.2064217923029092</v>
      </c>
      <c r="G118" s="122">
        <f t="shared" si="22"/>
        <v>2.1392365122990618</v>
      </c>
      <c r="H118" s="122">
        <f t="shared" si="22"/>
        <v>2.1289340829776062</v>
      </c>
      <c r="I118" s="122">
        <f t="shared" si="22"/>
        <v>1.786874369587145</v>
      </c>
      <c r="J118" s="122">
        <f t="shared" si="22"/>
        <v>1.5181126063081936</v>
      </c>
      <c r="K118" s="122">
        <f t="shared" si="22"/>
        <v>1.5735393715548249</v>
      </c>
      <c r="L118" s="122">
        <f t="shared" si="22"/>
        <v>1.4439851207056411</v>
      </c>
      <c r="M118" s="122">
        <f t="shared" si="22"/>
        <v>1.3466785096606129</v>
      </c>
      <c r="N118" s="122">
        <f t="shared" si="22"/>
        <v>1.7847513982654764</v>
      </c>
      <c r="O118" s="122">
        <f t="shared" si="22"/>
        <v>1.9950827793717101</v>
      </c>
      <c r="P118" s="122">
        <f t="shared" si="22"/>
        <v>1.8562516953440913</v>
      </c>
      <c r="Q118" s="122">
        <f t="shared" si="22"/>
        <v>2.5314747043769743</v>
      </c>
      <c r="R118" s="122">
        <f t="shared" ref="R118:V118" si="23">SUM(R119:R120)</f>
        <v>1.5011416681668892</v>
      </c>
      <c r="S118" s="122">
        <f t="shared" si="23"/>
        <v>2.4392722756519807</v>
      </c>
      <c r="T118" s="122">
        <f t="shared" si="23"/>
        <v>0.4523441907038821</v>
      </c>
      <c r="U118" s="122">
        <f t="shared" si="23"/>
        <v>1.0340078076645682</v>
      </c>
      <c r="V118" s="122">
        <f t="shared" si="23"/>
        <v>1.4244116855626032</v>
      </c>
      <c r="W118" s="122">
        <f t="shared" ref="W118:Y118" si="24">SUM(W119:W120)</f>
        <v>1.0584098761036993</v>
      </c>
      <c r="X118" s="122">
        <f t="shared" si="24"/>
        <v>1.8732175237463498</v>
      </c>
      <c r="Y118" s="122">
        <f t="shared" si="24"/>
        <v>1.1655275005892736</v>
      </c>
      <c r="DA118" s="130" t="s">
        <v>1761</v>
      </c>
    </row>
    <row r="119" spans="1:105" ht="12" customHeight="1" x14ac:dyDescent="0.25">
      <c r="A119" s="97" t="s">
        <v>74</v>
      </c>
      <c r="B119" s="98">
        <v>1.5668237181808586</v>
      </c>
      <c r="C119" s="98">
        <v>1.6580890819817922</v>
      </c>
      <c r="D119" s="98">
        <v>2.303380889818226</v>
      </c>
      <c r="E119" s="98">
        <v>2.7315870225947196</v>
      </c>
      <c r="F119" s="98">
        <v>2.1551742894882113</v>
      </c>
      <c r="G119" s="98">
        <v>2.0896967095459664</v>
      </c>
      <c r="H119" s="98">
        <v>2.0829754287693611</v>
      </c>
      <c r="I119" s="98">
        <v>1.7493949901698891</v>
      </c>
      <c r="J119" s="98">
        <v>1.4851449917736823</v>
      </c>
      <c r="K119" s="98">
        <v>1.5397330606981652</v>
      </c>
      <c r="L119" s="98">
        <v>1.411112375103053</v>
      </c>
      <c r="M119" s="98">
        <v>1.3169123962838944</v>
      </c>
      <c r="N119" s="98">
        <v>1.755418015823563</v>
      </c>
      <c r="O119" s="98">
        <v>1.9552355274755591</v>
      </c>
      <c r="P119" s="98">
        <v>1.8199671561444914</v>
      </c>
      <c r="Q119" s="98">
        <v>2.4811994572974707</v>
      </c>
      <c r="R119" s="98">
        <v>1.4715038072557995</v>
      </c>
      <c r="S119" s="98">
        <v>2.3913479858952806</v>
      </c>
      <c r="T119" s="98">
        <v>0.43348247749551905</v>
      </c>
      <c r="U119" s="98">
        <v>1.002329240327452</v>
      </c>
      <c r="V119" s="98">
        <v>1.3895711352037299</v>
      </c>
      <c r="W119" s="98">
        <v>1.0311514803817574</v>
      </c>
      <c r="X119" s="98">
        <v>1.8367764643581515</v>
      </c>
      <c r="Y119" s="98">
        <v>1.1428281633600572</v>
      </c>
      <c r="DA119" s="63" t="s">
        <v>1762</v>
      </c>
    </row>
    <row r="120" spans="1:105" ht="12" customHeight="1" x14ac:dyDescent="0.25">
      <c r="A120" s="97" t="s">
        <v>53</v>
      </c>
      <c r="B120" s="98">
        <v>3.4759308094530844E-2</v>
      </c>
      <c r="C120" s="98">
        <v>3.3141563874640158E-2</v>
      </c>
      <c r="D120" s="98">
        <v>5.1949891873413229E-2</v>
      </c>
      <c r="E120" s="98">
        <v>5.1879311200967081E-2</v>
      </c>
      <c r="F120" s="98">
        <v>5.1247502814698115E-2</v>
      </c>
      <c r="G120" s="98">
        <v>4.9539802753095337E-2</v>
      </c>
      <c r="H120" s="98">
        <v>4.5958654208245096E-2</v>
      </c>
      <c r="I120" s="98">
        <v>3.747937941725582E-2</v>
      </c>
      <c r="J120" s="98">
        <v>3.2967614534511219E-2</v>
      </c>
      <c r="K120" s="98">
        <v>3.380631085665977E-2</v>
      </c>
      <c r="L120" s="98">
        <v>3.287274560258803E-2</v>
      </c>
      <c r="M120" s="98">
        <v>2.9766113376718473E-2</v>
      </c>
      <c r="N120" s="98">
        <v>2.9333382441913261E-2</v>
      </c>
      <c r="O120" s="98">
        <v>3.9847251896151091E-2</v>
      </c>
      <c r="P120" s="98">
        <v>3.6284539199599841E-2</v>
      </c>
      <c r="Q120" s="98">
        <v>5.0275247079503677E-2</v>
      </c>
      <c r="R120" s="98">
        <v>2.9637860911089726E-2</v>
      </c>
      <c r="S120" s="98">
        <v>4.792428975669983E-2</v>
      </c>
      <c r="T120" s="98">
        <v>1.8861713208363055E-2</v>
      </c>
      <c r="U120" s="98">
        <v>3.1678567337116229E-2</v>
      </c>
      <c r="V120" s="98">
        <v>3.4840550358873311E-2</v>
      </c>
      <c r="W120" s="98">
        <v>2.7258395721941959E-2</v>
      </c>
      <c r="X120" s="98">
        <v>3.6441059388198353E-2</v>
      </c>
      <c r="Y120" s="98">
        <v>2.2699337229216437E-2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3.255006686060971</v>
      </c>
      <c r="C121" s="122">
        <f t="shared" si="25"/>
        <v>4.8228091067514951</v>
      </c>
      <c r="D121" s="122">
        <f t="shared" si="25"/>
        <v>4.2994353580870683</v>
      </c>
      <c r="E121" s="122">
        <f t="shared" si="25"/>
        <v>6.8737361300554971</v>
      </c>
      <c r="F121" s="122">
        <f t="shared" si="25"/>
        <v>3.6088554069014629</v>
      </c>
      <c r="G121" s="122">
        <f t="shared" si="25"/>
        <v>3.353329682593722</v>
      </c>
      <c r="H121" s="122">
        <f t="shared" si="25"/>
        <v>4.1242255364143618</v>
      </c>
      <c r="I121" s="122">
        <f t="shared" si="25"/>
        <v>3.7389508309965191</v>
      </c>
      <c r="J121" s="122">
        <f t="shared" si="25"/>
        <v>2.6297847054264576</v>
      </c>
      <c r="K121" s="122">
        <f t="shared" si="25"/>
        <v>2.1581683270709711</v>
      </c>
      <c r="L121" s="122">
        <f t="shared" si="25"/>
        <v>1.7778928621326446</v>
      </c>
      <c r="M121" s="122">
        <f t="shared" si="25"/>
        <v>2.3360782426253524</v>
      </c>
      <c r="N121" s="122">
        <f t="shared" si="25"/>
        <v>4.7054817739347108</v>
      </c>
      <c r="O121" s="122">
        <f t="shared" si="25"/>
        <v>3.9274497311551788</v>
      </c>
      <c r="P121" s="122">
        <f t="shared" si="25"/>
        <v>4.7836488255600624</v>
      </c>
      <c r="Q121" s="122">
        <f t="shared" si="25"/>
        <v>4.6138339154651291</v>
      </c>
      <c r="R121" s="122">
        <f t="shared" si="25"/>
        <v>4.1711949179959786</v>
      </c>
      <c r="S121" s="122">
        <f t="shared" si="25"/>
        <v>4.8146314020570262</v>
      </c>
      <c r="T121" s="122">
        <f t="shared" si="25"/>
        <v>2.9133111027614023</v>
      </c>
      <c r="U121" s="122">
        <f t="shared" si="25"/>
        <v>2.3403274214330394</v>
      </c>
      <c r="V121" s="122">
        <f t="shared" si="25"/>
        <v>1.6156970511786746</v>
      </c>
      <c r="W121" s="122">
        <f t="shared" si="25"/>
        <v>1.1030626855495014</v>
      </c>
      <c r="X121" s="122">
        <f t="shared" si="25"/>
        <v>0.67573077812235949</v>
      </c>
      <c r="Y121" s="122">
        <f t="shared" si="25"/>
        <v>0.60235383256212272</v>
      </c>
      <c r="DA121" s="130" t="s">
        <v>1764</v>
      </c>
    </row>
    <row r="122" spans="1:105" ht="12" customHeight="1" x14ac:dyDescent="0.25">
      <c r="A122" s="97" t="s">
        <v>53</v>
      </c>
      <c r="B122" s="98">
        <v>3.255006686060971</v>
      </c>
      <c r="C122" s="98">
        <v>4.8228091067514951</v>
      </c>
      <c r="D122" s="98">
        <v>4.2994353580870683</v>
      </c>
      <c r="E122" s="98">
        <v>6.8737361300554971</v>
      </c>
      <c r="F122" s="98">
        <v>3.6088554069014629</v>
      </c>
      <c r="G122" s="98">
        <v>3.353329682593722</v>
      </c>
      <c r="H122" s="98">
        <v>4.1242255364143618</v>
      </c>
      <c r="I122" s="98">
        <v>3.7389508309965191</v>
      </c>
      <c r="J122" s="98">
        <v>2.6297847054264576</v>
      </c>
      <c r="K122" s="98">
        <v>2.1581683270709711</v>
      </c>
      <c r="L122" s="98">
        <v>1.7778928621326446</v>
      </c>
      <c r="M122" s="98">
        <v>2.3360782426253524</v>
      </c>
      <c r="N122" s="98">
        <v>4.7054817739347108</v>
      </c>
      <c r="O122" s="98">
        <v>3.9274497311551788</v>
      </c>
      <c r="P122" s="98">
        <v>4.7836488255600624</v>
      </c>
      <c r="Q122" s="98">
        <v>4.6138339154651291</v>
      </c>
      <c r="R122" s="98">
        <v>4.1711949179959786</v>
      </c>
      <c r="S122" s="98">
        <v>4.8146314020570262</v>
      </c>
      <c r="T122" s="98">
        <v>2.9133111027614023</v>
      </c>
      <c r="U122" s="98">
        <v>2.3403274214330394</v>
      </c>
      <c r="V122" s="98">
        <v>1.6156970511786746</v>
      </c>
      <c r="W122" s="98">
        <v>1.1030626855495014</v>
      </c>
      <c r="X122" s="98">
        <v>0.67573077812235949</v>
      </c>
      <c r="Y122" s="98">
        <v>0.60235383256212272</v>
      </c>
      <c r="DA122" s="63" t="s">
        <v>1765</v>
      </c>
    </row>
    <row r="123" spans="1:105" ht="12" customHeight="1" x14ac:dyDescent="0.25">
      <c r="A123" s="121" t="s">
        <v>55</v>
      </c>
      <c r="B123" s="122">
        <v>5.7586335698031137</v>
      </c>
      <c r="C123" s="122">
        <v>4.7175932603381163</v>
      </c>
      <c r="D123" s="122">
        <v>5.6311381205741844</v>
      </c>
      <c r="E123" s="122">
        <v>5.0970570436159468</v>
      </c>
      <c r="F123" s="122">
        <v>5.5768480860749339</v>
      </c>
      <c r="G123" s="122">
        <v>5.2212869483198325</v>
      </c>
      <c r="H123" s="122">
        <v>4.8170660853320255</v>
      </c>
      <c r="I123" s="122">
        <v>4.2369119534736948</v>
      </c>
      <c r="J123" s="122">
        <v>3.7551561791285133</v>
      </c>
      <c r="K123" s="122">
        <v>2.3782195717516035</v>
      </c>
      <c r="L123" s="122">
        <v>2.8160534835502804</v>
      </c>
      <c r="M123" s="122">
        <v>2.6789983363394061</v>
      </c>
      <c r="N123" s="122">
        <v>2.350723436442121</v>
      </c>
      <c r="O123" s="122">
        <v>2.6567636920977971</v>
      </c>
      <c r="P123" s="122">
        <v>2.6229748362753718</v>
      </c>
      <c r="Q123" s="122">
        <v>2.679031273233246</v>
      </c>
      <c r="R123" s="122">
        <v>2.1788393451087718</v>
      </c>
      <c r="S123" s="122">
        <v>1.8877698935060725</v>
      </c>
      <c r="T123" s="122">
        <v>1.4481845637306381</v>
      </c>
      <c r="U123" s="122">
        <v>1.2853359054819051</v>
      </c>
      <c r="V123" s="122">
        <v>1.2002174330493482</v>
      </c>
      <c r="W123" s="122">
        <v>1.0091144447019107</v>
      </c>
      <c r="X123" s="122">
        <v>1.1919096082391589</v>
      </c>
      <c r="Y123" s="122">
        <v>0.99001059400697411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5.7586335698031137</v>
      </c>
      <c r="C128" s="101">
        <v>4.7175932603381163</v>
      </c>
      <c r="D128" s="101">
        <v>5.4810882120777009</v>
      </c>
      <c r="E128" s="101">
        <v>4.9182431169567655</v>
      </c>
      <c r="F128" s="101">
        <v>5.3505255360272255</v>
      </c>
      <c r="G128" s="101">
        <v>4.9450031594629253</v>
      </c>
      <c r="H128" s="101">
        <v>4.49397058922687</v>
      </c>
      <c r="I128" s="101">
        <v>3.8975527781691075</v>
      </c>
      <c r="J128" s="101">
        <v>3.4266298760985827</v>
      </c>
      <c r="K128" s="101">
        <v>1.9193322851776613</v>
      </c>
      <c r="L128" s="101">
        <v>1.9821090931593044</v>
      </c>
      <c r="M128" s="101">
        <v>1.7258043585351293</v>
      </c>
      <c r="N128" s="101">
        <v>1.3612071728837201</v>
      </c>
      <c r="O128" s="101">
        <v>1.5449925155675259</v>
      </c>
      <c r="P128" s="101">
        <v>1.5343547016264036</v>
      </c>
      <c r="Q128" s="101">
        <v>1.6006797228797198</v>
      </c>
      <c r="R128" s="101">
        <v>1.3245155041399617</v>
      </c>
      <c r="S128" s="101">
        <v>1.2131121501966338</v>
      </c>
      <c r="T128" s="101">
        <v>0.97920014128015964</v>
      </c>
      <c r="U128" s="101">
        <v>0.91121649847510511</v>
      </c>
      <c r="V128" s="101">
        <v>0.89912141395964384</v>
      </c>
      <c r="W128" s="101">
        <v>0.80619188455173896</v>
      </c>
      <c r="X128" s="101">
        <v>0.94022307294868346</v>
      </c>
      <c r="Y128" s="101">
        <v>0.79454575330605215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0.15004990849648336</v>
      </c>
      <c r="E129" s="104">
        <v>0.17881392665918136</v>
      </c>
      <c r="F129" s="104">
        <v>0.22632255004770843</v>
      </c>
      <c r="G129" s="104">
        <v>0.27628378885690691</v>
      </c>
      <c r="H129" s="104">
        <v>0.3230954961051557</v>
      </c>
      <c r="I129" s="104">
        <v>0.33935917530458759</v>
      </c>
      <c r="J129" s="104">
        <v>0.32852630302993069</v>
      </c>
      <c r="K129" s="104">
        <v>0.45888728657394207</v>
      </c>
      <c r="L129" s="104">
        <v>0.8339443903909759</v>
      </c>
      <c r="M129" s="104">
        <v>0.95319397780427695</v>
      </c>
      <c r="N129" s="104">
        <v>0.98951626355840094</v>
      </c>
      <c r="O129" s="104">
        <v>1.1117711765302711</v>
      </c>
      <c r="P129" s="104">
        <v>1.0886201346489683</v>
      </c>
      <c r="Q129" s="104">
        <v>1.0783515503535264</v>
      </c>
      <c r="R129" s="104">
        <v>0.85432384096880998</v>
      </c>
      <c r="S129" s="104">
        <v>0.67465774330943873</v>
      </c>
      <c r="T129" s="104">
        <v>0.46898442245047844</v>
      </c>
      <c r="U129" s="104">
        <v>0.37411940700680008</v>
      </c>
      <c r="V129" s="104">
        <v>0.3010960190897044</v>
      </c>
      <c r="W129" s="104">
        <v>0.20292256015017179</v>
      </c>
      <c r="X129" s="104">
        <v>0.25168653529047558</v>
      </c>
      <c r="Y129" s="104">
        <v>0.19546484070092202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2.6257479876202319E-2</v>
      </c>
      <c r="E130" s="98">
        <v>3.1110756578913247E-2</v>
      </c>
      <c r="F130" s="98">
        <v>3.9117204929342543E-2</v>
      </c>
      <c r="G130" s="98">
        <v>4.7608884907413787E-2</v>
      </c>
      <c r="H130" s="98">
        <v>5.5366228475544961E-2</v>
      </c>
      <c r="I130" s="98">
        <v>5.7616139548049186E-2</v>
      </c>
      <c r="J130" s="98">
        <v>5.5916067925046956E-2</v>
      </c>
      <c r="K130" s="98">
        <v>0.20501745685023842</v>
      </c>
      <c r="L130" s="98">
        <v>8.3080698388916754E-2</v>
      </c>
      <c r="M130" s="98">
        <v>0.16231568058725429</v>
      </c>
      <c r="N130" s="98">
        <v>8.1912560668662301E-2</v>
      </c>
      <c r="O130" s="98">
        <v>0.14073133653027531</v>
      </c>
      <c r="P130" s="98">
        <v>0.1067048609112476</v>
      </c>
      <c r="Q130" s="98">
        <v>0.12532509650359522</v>
      </c>
      <c r="R130" s="98">
        <v>8.2609092207889825E-2</v>
      </c>
      <c r="S130" s="98">
        <v>8.6010996361148145E-2</v>
      </c>
      <c r="T130" s="98">
        <v>0.11573274130623348</v>
      </c>
      <c r="U130" s="98">
        <v>8.1646082054407251E-2</v>
      </c>
      <c r="V130" s="98">
        <v>4.3532367381728568E-2</v>
      </c>
      <c r="W130" s="98">
        <v>3.4846414239772805E-2</v>
      </c>
      <c r="X130" s="98">
        <v>9.7106129074118253E-2</v>
      </c>
      <c r="Y130" s="98">
        <v>6.8206330309795768E-2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0.12379242862028103</v>
      </c>
      <c r="E131" s="98">
        <v>0.14770317008026812</v>
      </c>
      <c r="F131" s="98">
        <v>0.1872053451183659</v>
      </c>
      <c r="G131" s="98">
        <v>0.22867490394949314</v>
      </c>
      <c r="H131" s="98">
        <v>0.26772926762961075</v>
      </c>
      <c r="I131" s="98">
        <v>0.28174303575653842</v>
      </c>
      <c r="J131" s="98">
        <v>0.27261023510488375</v>
      </c>
      <c r="K131" s="98">
        <v>0.25386982972370364</v>
      </c>
      <c r="L131" s="98">
        <v>0.75086369200205916</v>
      </c>
      <c r="M131" s="98">
        <v>0.79087829721702263</v>
      </c>
      <c r="N131" s="98">
        <v>0.90760370288973868</v>
      </c>
      <c r="O131" s="98">
        <v>0.97103983999999588</v>
      </c>
      <c r="P131" s="98">
        <v>0.9819152737377207</v>
      </c>
      <c r="Q131" s="98">
        <v>0.95302645384993123</v>
      </c>
      <c r="R131" s="98">
        <v>0.77171474876092017</v>
      </c>
      <c r="S131" s="98">
        <v>0.58864674694829056</v>
      </c>
      <c r="T131" s="98">
        <v>0.35325168114424499</v>
      </c>
      <c r="U131" s="98">
        <v>0.29247332495239281</v>
      </c>
      <c r="V131" s="98">
        <v>0.25756365170797585</v>
      </c>
      <c r="W131" s="98">
        <v>0.16807614591039899</v>
      </c>
      <c r="X131" s="98">
        <v>0.15458040621635732</v>
      </c>
      <c r="Y131" s="98">
        <v>0.12725851039112623</v>
      </c>
      <c r="DA131" s="63" t="s">
        <v>1774</v>
      </c>
    </row>
    <row r="132" spans="1:105" ht="12" customHeight="1" x14ac:dyDescent="0.25">
      <c r="A132" s="121" t="s">
        <v>54</v>
      </c>
      <c r="B132" s="122">
        <v>5.2020037889633493</v>
      </c>
      <c r="C132" s="122">
        <v>4.6046472404020182</v>
      </c>
      <c r="D132" s="122">
        <v>4.5785882435824146</v>
      </c>
      <c r="E132" s="122">
        <v>4.0095307815506649</v>
      </c>
      <c r="F132" s="122">
        <v>4.0890100946532684</v>
      </c>
      <c r="G132" s="122">
        <v>3.6117797603619404</v>
      </c>
      <c r="H132" s="122">
        <v>2.8826636979854747</v>
      </c>
      <c r="I132" s="122">
        <v>2.3846159777847054</v>
      </c>
      <c r="J132" s="122">
        <v>2.3552815889563936</v>
      </c>
      <c r="K132" s="122">
        <v>2.2937802787088812</v>
      </c>
      <c r="L132" s="122">
        <v>2.0863282733555684</v>
      </c>
      <c r="M132" s="122">
        <v>1.8702589119821624</v>
      </c>
      <c r="N132" s="122">
        <v>1.6927587722087307</v>
      </c>
      <c r="O132" s="122">
        <v>2.0016570002922247</v>
      </c>
      <c r="P132" s="122">
        <v>1.8571174575809035</v>
      </c>
      <c r="Q132" s="122">
        <v>1.9293309420846227</v>
      </c>
      <c r="R132" s="122">
        <v>1.6870958876528899</v>
      </c>
      <c r="S132" s="122">
        <v>1.0573489880268698</v>
      </c>
      <c r="T132" s="122">
        <v>0.71441714406285484</v>
      </c>
      <c r="U132" s="122">
        <v>0.58847934712315908</v>
      </c>
      <c r="V132" s="122">
        <v>0.54987599833267686</v>
      </c>
      <c r="W132" s="122">
        <v>0.50058347800083403</v>
      </c>
      <c r="X132" s="122">
        <v>0.46649088163111191</v>
      </c>
      <c r="Y132" s="122">
        <v>0.42421559492701877</v>
      </c>
      <c r="DA132" s="130" t="s">
        <v>1775</v>
      </c>
    </row>
    <row r="133" spans="1:105" ht="12" customHeight="1" x14ac:dyDescent="0.25">
      <c r="A133" s="97" t="s">
        <v>50</v>
      </c>
      <c r="B133" s="98">
        <v>4.111247154730612</v>
      </c>
      <c r="C133" s="98">
        <v>3.9232669105375835</v>
      </c>
      <c r="D133" s="98">
        <v>3.5687130892900329</v>
      </c>
      <c r="E133" s="98">
        <v>2.9567308758079536</v>
      </c>
      <c r="F133" s="98">
        <v>3.1058875033774349</v>
      </c>
      <c r="G133" s="98">
        <v>2.712171682246205</v>
      </c>
      <c r="H133" s="98">
        <v>2.1234853960889888</v>
      </c>
      <c r="I133" s="98">
        <v>1.7962473055315391</v>
      </c>
      <c r="J133" s="98">
        <v>1.8893072680221412</v>
      </c>
      <c r="K133" s="98">
        <v>1.9073110555800992</v>
      </c>
      <c r="L133" s="98">
        <v>1.5978047503100847</v>
      </c>
      <c r="M133" s="98">
        <v>1.3950152824173534</v>
      </c>
      <c r="N133" s="98">
        <v>1.4131180095255222</v>
      </c>
      <c r="O133" s="98">
        <v>1.5269843754817847</v>
      </c>
      <c r="P133" s="98">
        <v>1.3905277308519535</v>
      </c>
      <c r="Q133" s="98">
        <v>1.4047125593135443</v>
      </c>
      <c r="R133" s="98">
        <v>1.1088065684803179</v>
      </c>
      <c r="S133" s="98">
        <v>0.86852005376107555</v>
      </c>
      <c r="T133" s="98">
        <v>0.54860144046699955</v>
      </c>
      <c r="U133" s="98">
        <v>0.43859958650343434</v>
      </c>
      <c r="V133" s="98">
        <v>0.3959343270154484</v>
      </c>
      <c r="W133" s="98">
        <v>0.36547124727529395</v>
      </c>
      <c r="X133" s="98">
        <v>0.29850987949003954</v>
      </c>
      <c r="Y133" s="98">
        <v>0.28196805808426739</v>
      </c>
      <c r="DA133" s="63" t="s">
        <v>1776</v>
      </c>
    </row>
    <row r="134" spans="1:105" ht="12" customHeight="1" x14ac:dyDescent="0.25">
      <c r="A134" s="109" t="s">
        <v>120</v>
      </c>
      <c r="B134" s="33">
        <v>1.0907566342327368</v>
      </c>
      <c r="C134" s="33">
        <v>0.68138032986443464</v>
      </c>
      <c r="D134" s="33">
        <v>1.0098751542923814</v>
      </c>
      <c r="E134" s="33">
        <v>1.0527999057427113</v>
      </c>
      <c r="F134" s="33">
        <v>0.98312259127583335</v>
      </c>
      <c r="G134" s="33">
        <v>0.8996080781157354</v>
      </c>
      <c r="H134" s="33">
        <v>0.75917830189648583</v>
      </c>
      <c r="I134" s="33">
        <v>0.58836867225316614</v>
      </c>
      <c r="J134" s="33">
        <v>0.4659743209342524</v>
      </c>
      <c r="K134" s="33">
        <v>0.38646922312878212</v>
      </c>
      <c r="L134" s="33">
        <v>0.48852352304548347</v>
      </c>
      <c r="M134" s="33">
        <v>0.47524362956480898</v>
      </c>
      <c r="N134" s="33">
        <v>0.27964076268320842</v>
      </c>
      <c r="O134" s="33">
        <v>0.47467262481043992</v>
      </c>
      <c r="P134" s="33">
        <v>0.46658972672895016</v>
      </c>
      <c r="Q134" s="33">
        <v>0.52461838277107842</v>
      </c>
      <c r="R134" s="33">
        <v>0.57828931917257198</v>
      </c>
      <c r="S134" s="33">
        <v>0.18882893426579422</v>
      </c>
      <c r="T134" s="33">
        <v>0.16581570359585535</v>
      </c>
      <c r="U134" s="33">
        <v>0.14987976061972477</v>
      </c>
      <c r="V134" s="33">
        <v>0.15394167131722841</v>
      </c>
      <c r="W134" s="33">
        <v>0.13511223072554004</v>
      </c>
      <c r="X134" s="33">
        <v>0.16798100214107237</v>
      </c>
      <c r="Y134" s="33">
        <v>0.14224753684275135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0.61836494124614783</v>
      </c>
      <c r="C136" s="119">
        <f t="shared" si="26"/>
        <v>0.67625344979526536</v>
      </c>
      <c r="D136" s="119">
        <f t="shared" si="26"/>
        <v>0.64616563196280064</v>
      </c>
      <c r="E136" s="119">
        <f t="shared" si="26"/>
        <v>0.7186531805239299</v>
      </c>
      <c r="F136" s="119">
        <f t="shared" si="26"/>
        <v>0.64157921013514296</v>
      </c>
      <c r="G136" s="119">
        <f t="shared" si="26"/>
        <v>0.64526390325777638</v>
      </c>
      <c r="H136" s="119">
        <f t="shared" si="26"/>
        <v>0.68776436215200631</v>
      </c>
      <c r="I136" s="119">
        <f t="shared" si="26"/>
        <v>0.70262585078090301</v>
      </c>
      <c r="J136" s="119">
        <f t="shared" si="26"/>
        <v>0.6723750605014448</v>
      </c>
      <c r="K136" s="119">
        <f t="shared" si="26"/>
        <v>0.67352504765410315</v>
      </c>
      <c r="L136" s="119">
        <f t="shared" si="26"/>
        <v>0.68233656453902725</v>
      </c>
      <c r="M136" s="119">
        <f t="shared" si="26"/>
        <v>0.74788669552859821</v>
      </c>
      <c r="N136" s="119">
        <f t="shared" si="26"/>
        <v>0.91920949574243482</v>
      </c>
      <c r="O136" s="119">
        <f t="shared" si="26"/>
        <v>0.861862946607304</v>
      </c>
      <c r="P136" s="119">
        <f t="shared" si="26"/>
        <v>0.94043169755584788</v>
      </c>
      <c r="Q136" s="119">
        <f t="shared" si="26"/>
        <v>0.88472391983371323</v>
      </c>
      <c r="R136" s="119">
        <f t="shared" ref="R136:V136" si="27">IF(R117=0,"",R117/R98)</f>
        <v>0.96587939017894853</v>
      </c>
      <c r="S136" s="119">
        <f t="shared" si="27"/>
        <v>0.96624890599446367</v>
      </c>
      <c r="T136" s="119">
        <f t="shared" si="27"/>
        <v>1.1192159305647653</v>
      </c>
      <c r="U136" s="119">
        <f t="shared" si="27"/>
        <v>0.9642630760025781</v>
      </c>
      <c r="V136" s="119">
        <f t="shared" si="27"/>
        <v>0.82929517838396238</v>
      </c>
      <c r="W136" s="119">
        <f t="shared" ref="W136:Y136" si="28">IF(W117=0,"",W117/W98)</f>
        <v>0.80992619010820965</v>
      </c>
      <c r="X136" s="119">
        <f t="shared" si="28"/>
        <v>0.67805563024428284</v>
      </c>
      <c r="Y136" s="119">
        <f t="shared" si="28"/>
        <v>0.71864226837406342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0.39239767511672757</v>
      </c>
      <c r="C137" s="124">
        <f t="shared" si="29"/>
        <v>0.39427698879865719</v>
      </c>
      <c r="D137" s="124">
        <f t="shared" si="29"/>
        <v>0.39741299668218794</v>
      </c>
      <c r="E137" s="124">
        <f t="shared" si="29"/>
        <v>0.39738632023209081</v>
      </c>
      <c r="F137" s="124">
        <f t="shared" si="29"/>
        <v>0.39905682594863079</v>
      </c>
      <c r="G137" s="124">
        <f t="shared" si="29"/>
        <v>0.39976101645296486</v>
      </c>
      <c r="H137" s="124">
        <f t="shared" si="29"/>
        <v>0.40037880301088141</v>
      </c>
      <c r="I137" s="124">
        <f t="shared" si="29"/>
        <v>0.40225488770377293</v>
      </c>
      <c r="J137" s="124">
        <f t="shared" si="29"/>
        <v>0.40607635915430346</v>
      </c>
      <c r="K137" s="124">
        <f t="shared" si="29"/>
        <v>0.41371670135404492</v>
      </c>
      <c r="L137" s="124">
        <f t="shared" si="29"/>
        <v>0.42173640499823228</v>
      </c>
      <c r="M137" s="124">
        <f t="shared" si="29"/>
        <v>0.43719789875684378</v>
      </c>
      <c r="N137" s="124">
        <f t="shared" si="29"/>
        <v>0.46029239155578433</v>
      </c>
      <c r="O137" s="124">
        <f t="shared" si="29"/>
        <v>0.48886919110345806</v>
      </c>
      <c r="P137" s="124">
        <f t="shared" si="29"/>
        <v>0.49230924710115814</v>
      </c>
      <c r="Q137" s="124">
        <f t="shared" si="29"/>
        <v>0.49584434960131124</v>
      </c>
      <c r="R137" s="124">
        <f t="shared" ref="R137:V137" si="30">IF(R118=0,"",R118/R99)</f>
        <v>0.49901990417278685</v>
      </c>
      <c r="S137" s="124">
        <f t="shared" si="30"/>
        <v>0.50256581458587268</v>
      </c>
      <c r="T137" s="124">
        <f t="shared" si="30"/>
        <v>0.51071371031995372</v>
      </c>
      <c r="U137" s="124">
        <f t="shared" si="30"/>
        <v>0.5082161020176521</v>
      </c>
      <c r="V137" s="124">
        <f t="shared" si="30"/>
        <v>0.50668401860390988</v>
      </c>
      <c r="W137" s="124">
        <f t="shared" ref="W137:Y137" si="31">IF(W118=0,"",W118/W99)</f>
        <v>0.50733031970493958</v>
      </c>
      <c r="X137" s="124">
        <f t="shared" si="31"/>
        <v>0.50982636313336616</v>
      </c>
      <c r="Y137" s="124">
        <f t="shared" si="31"/>
        <v>0.51232259973514205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0.38717873979500023</v>
      </c>
      <c r="C138" s="111">
        <f t="shared" si="32"/>
        <v>0.38956055023629915</v>
      </c>
      <c r="D138" s="111">
        <f t="shared" si="32"/>
        <v>0.39208433508869522</v>
      </c>
      <c r="E138" s="111">
        <f t="shared" si="32"/>
        <v>0.39288967358824978</v>
      </c>
      <c r="F138" s="111">
        <f t="shared" si="32"/>
        <v>0.39343475350906243</v>
      </c>
      <c r="G138" s="111">
        <f t="shared" si="32"/>
        <v>0.39415235357636902</v>
      </c>
      <c r="H138" s="111">
        <f t="shared" si="32"/>
        <v>0.39515095243369858</v>
      </c>
      <c r="I138" s="111">
        <f t="shared" si="32"/>
        <v>0.39716866325007377</v>
      </c>
      <c r="J138" s="111">
        <f t="shared" si="32"/>
        <v>0.40079228823631347</v>
      </c>
      <c r="K138" s="111">
        <f t="shared" si="32"/>
        <v>0.40845885149738542</v>
      </c>
      <c r="L138" s="111">
        <f t="shared" si="32"/>
        <v>0.41613070320990181</v>
      </c>
      <c r="M138" s="111">
        <f t="shared" si="32"/>
        <v>0.43170616833925474</v>
      </c>
      <c r="N138" s="111">
        <f t="shared" si="32"/>
        <v>0.45617829245266878</v>
      </c>
      <c r="O138" s="111">
        <f t="shared" si="32"/>
        <v>0.48382927281664334</v>
      </c>
      <c r="P138" s="111">
        <f t="shared" si="32"/>
        <v>0.48737612836892341</v>
      </c>
      <c r="Q138" s="111">
        <f t="shared" si="32"/>
        <v>0.49083030098262881</v>
      </c>
      <c r="R138" s="111">
        <f t="shared" ref="R138:V138" si="33">IF(R119=0,"",R119/R100)</f>
        <v>0.49403492226640866</v>
      </c>
      <c r="S138" s="111">
        <f t="shared" si="33"/>
        <v>0.49760522308257704</v>
      </c>
      <c r="T138" s="111">
        <f t="shared" si="33"/>
        <v>0.50006735057207208</v>
      </c>
      <c r="U138" s="111">
        <f t="shared" si="33"/>
        <v>0.50043789273756789</v>
      </c>
      <c r="V138" s="111">
        <f t="shared" si="33"/>
        <v>0.50049348850943998</v>
      </c>
      <c r="W138" s="111">
        <f t="shared" ref="W138:Y138" si="34">IF(W119=0,"",W119/W100)</f>
        <v>0.5008079579958451</v>
      </c>
      <c r="X138" s="111">
        <f t="shared" si="34"/>
        <v>0.50491611017858085</v>
      </c>
      <c r="Y138" s="111">
        <f t="shared" si="34"/>
        <v>0.50740761858644023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2.0771619595537962</v>
      </c>
      <c r="D140" s="124">
        <f t="shared" si="38"/>
        <v>2.2022966395858425</v>
      </c>
      <c r="E140" s="124">
        <f t="shared" si="38"/>
        <v>2.3040266667821214</v>
      </c>
      <c r="F140" s="124">
        <f t="shared" si="38"/>
        <v>2.4035784388810097</v>
      </c>
      <c r="G140" s="124">
        <f t="shared" si="38"/>
        <v>2.5074333704330325</v>
      </c>
      <c r="H140" s="124">
        <f t="shared" si="38"/>
        <v>2.6516887998235061</v>
      </c>
      <c r="I140" s="124">
        <f t="shared" si="38"/>
        <v>2.7457461333717585</v>
      </c>
      <c r="J140" s="124">
        <f t="shared" si="38"/>
        <v>2.8052238530769982</v>
      </c>
      <c r="K140" s="124">
        <f t="shared" si="38"/>
        <v>2.9998697177167504</v>
      </c>
      <c r="L140" s="124">
        <f t="shared" si="38"/>
        <v>3.259095137295295</v>
      </c>
      <c r="M140" s="124">
        <f t="shared" si="38"/>
        <v>3.5011132588762846</v>
      </c>
      <c r="N140" s="124">
        <f t="shared" si="38"/>
        <v>3.6716910253792321</v>
      </c>
      <c r="O140" s="124">
        <f t="shared" si="38"/>
        <v>3.8838067570749066</v>
      </c>
      <c r="P140" s="124">
        <f t="shared" si="38"/>
        <v>3.9680314271448074</v>
      </c>
      <c r="Q140" s="124">
        <f t="shared" si="38"/>
        <v>4.0137951686309128</v>
      </c>
      <c r="R140" s="124">
        <f t="shared" ref="R140:V140" si="39">IF(R121=0,"",R121/R102)</f>
        <v>4.0530538226646851</v>
      </c>
      <c r="S140" s="124">
        <f t="shared" si="39"/>
        <v>4.1130265352244013</v>
      </c>
      <c r="T140" s="124">
        <f t="shared" si="39"/>
        <v>4.1941064230037961</v>
      </c>
      <c r="U140" s="124">
        <f t="shared" si="39"/>
        <v>4.280504897176221</v>
      </c>
      <c r="V140" s="124">
        <f t="shared" si="39"/>
        <v>4.3657735515539056</v>
      </c>
      <c r="W140" s="124">
        <f t="shared" ref="W140:Y140" si="40">IF(W121=0,"",W121/W102)</f>
        <v>4.5002279305974762</v>
      </c>
      <c r="X140" s="124">
        <f t="shared" si="40"/>
        <v>4.5981363025987614</v>
      </c>
      <c r="Y140" s="124">
        <f t="shared" si="40"/>
        <v>4.6529796426367831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2.0771619595537962</v>
      </c>
      <c r="D141" s="111">
        <f t="shared" si="41"/>
        <v>2.2022966395858425</v>
      </c>
      <c r="E141" s="111">
        <f t="shared" si="41"/>
        <v>2.3040266667821214</v>
      </c>
      <c r="F141" s="111">
        <f t="shared" si="41"/>
        <v>2.4035784388810097</v>
      </c>
      <c r="G141" s="111">
        <f t="shared" si="41"/>
        <v>2.5074333704330325</v>
      </c>
      <c r="H141" s="111">
        <f t="shared" si="41"/>
        <v>2.6516887998235061</v>
      </c>
      <c r="I141" s="111">
        <f t="shared" si="41"/>
        <v>2.7457461333717585</v>
      </c>
      <c r="J141" s="111">
        <f t="shared" si="41"/>
        <v>2.8052238530769982</v>
      </c>
      <c r="K141" s="111">
        <f t="shared" si="41"/>
        <v>2.9998697177167504</v>
      </c>
      <c r="L141" s="111">
        <f t="shared" si="41"/>
        <v>3.259095137295295</v>
      </c>
      <c r="M141" s="111">
        <f t="shared" si="41"/>
        <v>3.5011132588762846</v>
      </c>
      <c r="N141" s="111">
        <f t="shared" si="41"/>
        <v>3.6716910253792321</v>
      </c>
      <c r="O141" s="111">
        <f t="shared" si="41"/>
        <v>3.8838067570749066</v>
      </c>
      <c r="P141" s="111">
        <f t="shared" si="41"/>
        <v>3.9680314271448074</v>
      </c>
      <c r="Q141" s="111">
        <f t="shared" si="41"/>
        <v>4.0137951686309128</v>
      </c>
      <c r="R141" s="111">
        <f t="shared" ref="R141:V141" si="42">IF(R122=0,"",R122/R103)</f>
        <v>4.0530538226646851</v>
      </c>
      <c r="S141" s="111">
        <f t="shared" si="42"/>
        <v>4.1130265352244013</v>
      </c>
      <c r="T141" s="111">
        <f t="shared" si="42"/>
        <v>4.1941064230037961</v>
      </c>
      <c r="U141" s="111">
        <f t="shared" si="42"/>
        <v>4.280504897176221</v>
      </c>
      <c r="V141" s="111">
        <f t="shared" si="42"/>
        <v>4.3657735515539056</v>
      </c>
      <c r="W141" s="111">
        <f t="shared" ref="W141:Y141" si="43">IF(W122=0,"",W122/W103)</f>
        <v>4.5002279305974762</v>
      </c>
      <c r="X141" s="111">
        <f t="shared" si="43"/>
        <v>4.5981363025987614</v>
      </c>
      <c r="Y141" s="111">
        <f t="shared" si="43"/>
        <v>4.6529796426367831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0.5178527308611931</v>
      </c>
      <c r="C142" s="124">
        <f t="shared" si="44"/>
        <v>0.52007529338268543</v>
      </c>
      <c r="D142" s="124">
        <f t="shared" si="44"/>
        <v>0.52780348919093589</v>
      </c>
      <c r="E142" s="124">
        <f t="shared" si="44"/>
        <v>0.53180651583768757</v>
      </c>
      <c r="F142" s="124">
        <f t="shared" si="44"/>
        <v>0.53571489925009441</v>
      </c>
      <c r="G142" s="124">
        <f t="shared" si="44"/>
        <v>0.54211604088975507</v>
      </c>
      <c r="H142" s="124">
        <f t="shared" si="44"/>
        <v>0.55037834292535581</v>
      </c>
      <c r="I142" s="124">
        <f t="shared" si="44"/>
        <v>0.55608145766592887</v>
      </c>
      <c r="J142" s="124">
        <f t="shared" si="44"/>
        <v>0.55873649896278699</v>
      </c>
      <c r="K142" s="124">
        <f t="shared" si="44"/>
        <v>0.56984804518612242</v>
      </c>
      <c r="L142" s="124">
        <f t="shared" si="44"/>
        <v>0.61820236125504213</v>
      </c>
      <c r="M142" s="124">
        <f t="shared" si="44"/>
        <v>0.63083094836495501</v>
      </c>
      <c r="N142" s="124">
        <f t="shared" si="44"/>
        <v>0.66817450522792421</v>
      </c>
      <c r="O142" s="124">
        <f t="shared" si="44"/>
        <v>0.67137377598821413</v>
      </c>
      <c r="P142" s="124">
        <f t="shared" si="44"/>
        <v>0.67837102310598862</v>
      </c>
      <c r="Q142" s="124">
        <f t="shared" si="44"/>
        <v>0.67785847354882467</v>
      </c>
      <c r="R142" s="124">
        <f t="shared" ref="R142:V142" si="45">IF(R123=0,"",R123/R104)</f>
        <v>0.68130476527471118</v>
      </c>
      <c r="S142" s="124">
        <f t="shared" si="45"/>
        <v>0.67218917556112323</v>
      </c>
      <c r="T142" s="124">
        <f t="shared" si="45"/>
        <v>0.65448548352122327</v>
      </c>
      <c r="U142" s="124">
        <f t="shared" si="45"/>
        <v>0.66603301250887803</v>
      </c>
      <c r="V142" s="124">
        <f t="shared" si="45"/>
        <v>0.68851584031826296</v>
      </c>
      <c r="W142" s="124">
        <f t="shared" ref="W142:Y142" si="46">IF(W123=0,"",W123/W104)</f>
        <v>0.70327266685332002</v>
      </c>
      <c r="X142" s="124">
        <f t="shared" si="46"/>
        <v>0.7030385466799064</v>
      </c>
      <c r="Y142" s="124">
        <f t="shared" si="46"/>
        <v>0.70945995149389385</v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0.5178527308611931</v>
      </c>
      <c r="C147" s="112">
        <f t="shared" si="59"/>
        <v>0.52007529338268543</v>
      </c>
      <c r="D147" s="112">
        <f t="shared" si="59"/>
        <v>0.5221969223638655</v>
      </c>
      <c r="E147" s="112">
        <f t="shared" si="59"/>
        <v>0.52440633005641579</v>
      </c>
      <c r="F147" s="112">
        <f t="shared" si="59"/>
        <v>0.52714750119799969</v>
      </c>
      <c r="G147" s="112">
        <f t="shared" si="59"/>
        <v>0.53092176461757634</v>
      </c>
      <c r="H147" s="112">
        <f t="shared" si="59"/>
        <v>0.53616733803410754</v>
      </c>
      <c r="I147" s="112">
        <f t="shared" si="59"/>
        <v>0.53903437577617808</v>
      </c>
      <c r="J147" s="112">
        <f t="shared" si="59"/>
        <v>0.5400732054950701</v>
      </c>
      <c r="K147" s="112">
        <f t="shared" si="59"/>
        <v>0.54152956868351998</v>
      </c>
      <c r="L147" s="112">
        <f t="shared" si="59"/>
        <v>0.54257579436448056</v>
      </c>
      <c r="M147" s="112">
        <f t="shared" si="59"/>
        <v>0.54589072274795591</v>
      </c>
      <c r="N147" s="112">
        <f t="shared" si="59"/>
        <v>0.55268291205204656</v>
      </c>
      <c r="O147" s="112">
        <f t="shared" si="59"/>
        <v>0.56512902287750377</v>
      </c>
      <c r="P147" s="112">
        <f t="shared" si="59"/>
        <v>0.56946062276880227</v>
      </c>
      <c r="Q147" s="112">
        <f t="shared" si="59"/>
        <v>0.57626637296252836</v>
      </c>
      <c r="R147" s="112">
        <f t="shared" ref="R147:V147" si="60">IF(R128=0,"",R128/R109)</f>
        <v>0.58052180373877915</v>
      </c>
      <c r="S147" s="112">
        <f t="shared" si="60"/>
        <v>0.58546334947602729</v>
      </c>
      <c r="T147" s="112">
        <f t="shared" si="60"/>
        <v>0.58847080112027728</v>
      </c>
      <c r="U147" s="112">
        <f t="shared" si="60"/>
        <v>0.60643702389192822</v>
      </c>
      <c r="V147" s="112">
        <f t="shared" si="60"/>
        <v>0.634628070525184</v>
      </c>
      <c r="W147" s="112">
        <f t="shared" ref="W147:Y147" si="61">IF(W128=0,"",W128/W109)</f>
        <v>0.66477252131344855</v>
      </c>
      <c r="X147" s="112">
        <f t="shared" si="61"/>
        <v>0.67428663333741157</v>
      </c>
      <c r="Y147" s="112">
        <f t="shared" si="61"/>
        <v>0.68090095720626764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0.86836564334482846</v>
      </c>
      <c r="E148" s="113">
        <f t="shared" si="62"/>
        <v>0.86915731045964317</v>
      </c>
      <c r="F148" s="113">
        <f t="shared" si="62"/>
        <v>0.86998454852625007</v>
      </c>
      <c r="G148" s="113">
        <f t="shared" si="62"/>
        <v>0.87069860063652715</v>
      </c>
      <c r="H148" s="113">
        <f t="shared" si="62"/>
        <v>0.87175954121771504</v>
      </c>
      <c r="I148" s="113">
        <f t="shared" si="62"/>
        <v>0.87326660954457658</v>
      </c>
      <c r="J148" s="113">
        <f t="shared" si="62"/>
        <v>0.87362608418562626</v>
      </c>
      <c r="K148" s="113">
        <f t="shared" si="62"/>
        <v>0.72937906752644965</v>
      </c>
      <c r="L148" s="113">
        <f t="shared" si="62"/>
        <v>0.92446593493604234</v>
      </c>
      <c r="M148" s="113">
        <f t="shared" si="62"/>
        <v>0.87825237052943439</v>
      </c>
      <c r="N148" s="113">
        <f t="shared" si="62"/>
        <v>0.93773457192748966</v>
      </c>
      <c r="O148" s="113">
        <f t="shared" si="62"/>
        <v>0.90880775733928776</v>
      </c>
      <c r="P148" s="113">
        <f t="shared" si="62"/>
        <v>0.92871529561882793</v>
      </c>
      <c r="Q148" s="113">
        <f t="shared" si="62"/>
        <v>0.91811696891816563</v>
      </c>
      <c r="R148" s="113">
        <f t="shared" ref="R148:V148" si="63">IF(R129=0,"",R129/R110)</f>
        <v>0.93221564061245799</v>
      </c>
      <c r="S148" s="113">
        <f t="shared" si="63"/>
        <v>0.91623628054127715</v>
      </c>
      <c r="T148" s="113">
        <f t="shared" si="63"/>
        <v>0.85466798101710317</v>
      </c>
      <c r="U148" s="113">
        <f t="shared" si="63"/>
        <v>0.87561620302516674</v>
      </c>
      <c r="V148" s="113">
        <f t="shared" si="63"/>
        <v>0.92240198058103995</v>
      </c>
      <c r="W148" s="113">
        <f t="shared" ref="W148:Y148" si="64">IF(W129=0,"",W129/W110)</f>
        <v>0.91344767677151151</v>
      </c>
      <c r="X148" s="113">
        <f t="shared" si="64"/>
        <v>0.83624550761853078</v>
      </c>
      <c r="Y148" s="113">
        <f t="shared" si="64"/>
        <v>0.85528012302035306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0.53583041593421266</v>
      </c>
      <c r="E149" s="111">
        <f t="shared" si="65"/>
        <v>0.53612102896162106</v>
      </c>
      <c r="F149" s="111">
        <f t="shared" si="65"/>
        <v>0.53629190172723573</v>
      </c>
      <c r="G149" s="111">
        <f t="shared" si="65"/>
        <v>0.53711674849631996</v>
      </c>
      <c r="H149" s="111">
        <f t="shared" si="65"/>
        <v>0.53808320454375491</v>
      </c>
      <c r="I149" s="111">
        <f t="shared" si="65"/>
        <v>0.53914447536453547</v>
      </c>
      <c r="J149" s="111">
        <f t="shared" si="65"/>
        <v>0.54057116514386094</v>
      </c>
      <c r="K149" s="111">
        <f t="shared" si="65"/>
        <v>0.5463081635053727</v>
      </c>
      <c r="L149" s="111">
        <f t="shared" si="65"/>
        <v>0.54940777170713073</v>
      </c>
      <c r="M149" s="111">
        <f t="shared" si="65"/>
        <v>0.55124650445805923</v>
      </c>
      <c r="N149" s="111">
        <f t="shared" si="65"/>
        <v>0.55490192503404423</v>
      </c>
      <c r="O149" s="111">
        <f t="shared" si="65"/>
        <v>0.55781690175884757</v>
      </c>
      <c r="P149" s="111">
        <f t="shared" si="65"/>
        <v>0.56082745667394573</v>
      </c>
      <c r="Q149" s="111">
        <f t="shared" si="65"/>
        <v>0.56580489887635654</v>
      </c>
      <c r="R149" s="111">
        <f t="shared" ref="R149:V149" si="66">IF(R130=0,"",R130/R111)</f>
        <v>0.57078192697367036</v>
      </c>
      <c r="S149" s="111">
        <f t="shared" si="66"/>
        <v>0.58237822886920798</v>
      </c>
      <c r="T149" s="111">
        <f t="shared" si="66"/>
        <v>0.59204026849573321</v>
      </c>
      <c r="U149" s="111">
        <f t="shared" si="66"/>
        <v>0.60572435825729831</v>
      </c>
      <c r="V149" s="111">
        <f t="shared" si="66"/>
        <v>0.63216471381038652</v>
      </c>
      <c r="W149" s="111">
        <f t="shared" ref="W149:Y149" si="67">IF(W130=0,"",W130/W111)</f>
        <v>0.6444205397867564</v>
      </c>
      <c r="X149" s="111">
        <f t="shared" si="67"/>
        <v>0.66333103576446317</v>
      </c>
      <c r="Y149" s="111">
        <f t="shared" si="67"/>
        <v>0.67344015561344606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0.60268781627713397</v>
      </c>
      <c r="C151" s="124">
        <f t="shared" si="71"/>
        <v>0.59526831386913659</v>
      </c>
      <c r="D151" s="124">
        <f t="shared" si="71"/>
        <v>0.60632147475978582</v>
      </c>
      <c r="E151" s="124">
        <f t="shared" si="71"/>
        <v>0.61331742999751815</v>
      </c>
      <c r="F151" s="124">
        <f t="shared" si="71"/>
        <v>0.61129576555367737</v>
      </c>
      <c r="G151" s="124">
        <f t="shared" si="71"/>
        <v>0.61411799035196468</v>
      </c>
      <c r="H151" s="124">
        <f t="shared" si="71"/>
        <v>0.61827767287701385</v>
      </c>
      <c r="I151" s="124">
        <f t="shared" si="71"/>
        <v>0.61691148340629842</v>
      </c>
      <c r="J151" s="124">
        <f t="shared" si="71"/>
        <v>0.61015853285700861</v>
      </c>
      <c r="K151" s="124">
        <f t="shared" si="71"/>
        <v>0.60667083707385694</v>
      </c>
      <c r="L151" s="124">
        <f t="shared" si="71"/>
        <v>0.6169142013578266</v>
      </c>
      <c r="M151" s="124">
        <f t="shared" si="71"/>
        <v>0.62077746522938149</v>
      </c>
      <c r="N151" s="124">
        <f t="shared" si="71"/>
        <v>0.60837593026449643</v>
      </c>
      <c r="O151" s="124">
        <f t="shared" si="71"/>
        <v>0.62021076912885742</v>
      </c>
      <c r="P151" s="124">
        <f t="shared" si="71"/>
        <v>0.62283340558315303</v>
      </c>
      <c r="Q151" s="124">
        <f t="shared" si="71"/>
        <v>0.6268021900757077</v>
      </c>
      <c r="R151" s="124">
        <f t="shared" ref="R151:V151" si="72">IF(R132=0,"",R132/R113)</f>
        <v>0.63908716601497195</v>
      </c>
      <c r="S151" s="124">
        <f t="shared" si="72"/>
        <v>0.61378670728026719</v>
      </c>
      <c r="T151" s="124">
        <f t="shared" si="72"/>
        <v>0.62320238105745807</v>
      </c>
      <c r="U151" s="124">
        <f t="shared" si="72"/>
        <v>0.63175985015209568</v>
      </c>
      <c r="V151" s="124">
        <f t="shared" si="72"/>
        <v>0.64561209007016096</v>
      </c>
      <c r="W151" s="124">
        <f t="shared" ref="W151:Y151" si="73">IF(W132=0,"",W132/W113)</f>
        <v>0.65308394371061174</v>
      </c>
      <c r="X151" s="124">
        <f t="shared" si="73"/>
        <v>0.67757888621596174</v>
      </c>
      <c r="Y151" s="124">
        <f t="shared" si="73"/>
        <v>0.67543994178459277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0.57517393021447027</v>
      </c>
      <c r="C152" s="111">
        <f t="shared" si="74"/>
        <v>0.57602667295085874</v>
      </c>
      <c r="D152" s="111">
        <f t="shared" si="74"/>
        <v>0.57680150466677449</v>
      </c>
      <c r="E152" s="111">
        <f t="shared" si="74"/>
        <v>0.57756030451967966</v>
      </c>
      <c r="F152" s="111">
        <f t="shared" si="74"/>
        <v>0.57854467822486044</v>
      </c>
      <c r="G152" s="111">
        <f t="shared" si="74"/>
        <v>0.5799374256021691</v>
      </c>
      <c r="H152" s="111">
        <f t="shared" si="74"/>
        <v>0.58180777906157766</v>
      </c>
      <c r="I152" s="111">
        <f t="shared" si="74"/>
        <v>0.58278948990526347</v>
      </c>
      <c r="J152" s="111">
        <f t="shared" si="74"/>
        <v>0.58307460380441478</v>
      </c>
      <c r="K152" s="111">
        <f t="shared" si="74"/>
        <v>0.58359089385121021</v>
      </c>
      <c r="L152" s="111">
        <f t="shared" si="74"/>
        <v>0.58396036386186378</v>
      </c>
      <c r="M152" s="111">
        <f t="shared" si="74"/>
        <v>0.58441311096487236</v>
      </c>
      <c r="N152" s="111">
        <f t="shared" si="74"/>
        <v>0.58501911832947207</v>
      </c>
      <c r="O152" s="111">
        <f t="shared" si="74"/>
        <v>0.58552373738607921</v>
      </c>
      <c r="P152" s="111">
        <f t="shared" si="74"/>
        <v>0.58565767167821792</v>
      </c>
      <c r="Q152" s="111">
        <f t="shared" si="74"/>
        <v>0.58593141650511815</v>
      </c>
      <c r="R152" s="111">
        <f t="shared" ref="R152:V152" si="75">IF(R133=0,"",R133/R114)</f>
        <v>0.58624020218732764</v>
      </c>
      <c r="S152" s="111">
        <f t="shared" si="75"/>
        <v>0.58715719286045109</v>
      </c>
      <c r="T152" s="111">
        <f t="shared" si="75"/>
        <v>0.5877055899393353</v>
      </c>
      <c r="U152" s="111">
        <f t="shared" si="75"/>
        <v>0.59072729745280328</v>
      </c>
      <c r="V152" s="111">
        <f t="shared" si="75"/>
        <v>0.59640073305308328</v>
      </c>
      <c r="W152" s="111">
        <f t="shared" ref="W152:Y152" si="76">IF(W133=0,"",W133/W114)</f>
        <v>0.60220736064217162</v>
      </c>
      <c r="X152" s="111">
        <f t="shared" si="76"/>
        <v>0.60506804670598069</v>
      </c>
      <c r="Y152" s="111">
        <f t="shared" si="76"/>
        <v>0.60720777818299798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0.73525515650136775</v>
      </c>
      <c r="C153" s="45">
        <f t="shared" si="77"/>
        <v>0.73702356223052934</v>
      </c>
      <c r="D153" s="45">
        <f t="shared" si="77"/>
        <v>0.74018932614150246</v>
      </c>
      <c r="E153" s="45">
        <f t="shared" si="77"/>
        <v>0.74240056866053772</v>
      </c>
      <c r="F153" s="45">
        <f t="shared" si="77"/>
        <v>0.74443036833626419</v>
      </c>
      <c r="G153" s="45">
        <f t="shared" si="77"/>
        <v>0.74682013688963311</v>
      </c>
      <c r="H153" s="45">
        <f t="shared" si="77"/>
        <v>0.7497289271756935</v>
      </c>
      <c r="I153" s="45">
        <f t="shared" si="77"/>
        <v>0.75118342559224249</v>
      </c>
      <c r="J153" s="45">
        <f t="shared" si="77"/>
        <v>0.75173574419984879</v>
      </c>
      <c r="K153" s="45">
        <f t="shared" si="77"/>
        <v>0.75379587926302205</v>
      </c>
      <c r="L153" s="45">
        <f t="shared" si="77"/>
        <v>0.75655067628102735</v>
      </c>
      <c r="M153" s="45">
        <f t="shared" si="77"/>
        <v>0.75949974726560177</v>
      </c>
      <c r="N153" s="45">
        <f t="shared" si="77"/>
        <v>0.76214059824651303</v>
      </c>
      <c r="O153" s="45">
        <f t="shared" si="77"/>
        <v>0.76623504035916945</v>
      </c>
      <c r="P153" s="45">
        <f t="shared" si="77"/>
        <v>0.76814629416675706</v>
      </c>
      <c r="Q153" s="45">
        <f t="shared" si="77"/>
        <v>0.77075754269299201</v>
      </c>
      <c r="R153" s="45">
        <f t="shared" ref="R153:V153" si="78">IF(R134=0,"",R134/R115)</f>
        <v>0.77263224589108281</v>
      </c>
      <c r="S153" s="45">
        <f t="shared" si="78"/>
        <v>0.77557353122704897</v>
      </c>
      <c r="T153" s="45">
        <f t="shared" si="78"/>
        <v>0.7788374154028963</v>
      </c>
      <c r="U153" s="45">
        <f t="shared" si="78"/>
        <v>0.79293790118494023</v>
      </c>
      <c r="V153" s="45">
        <f t="shared" si="78"/>
        <v>0.81953746250506321</v>
      </c>
      <c r="W153" s="45">
        <f t="shared" ref="W153:Y153" si="79">IF(W134=0,"",W134/W115)</f>
        <v>0.84653744856254209</v>
      </c>
      <c r="X153" s="45">
        <f t="shared" si="79"/>
        <v>0.86092010060462776</v>
      </c>
      <c r="Y153" s="45">
        <f t="shared" si="79"/>
        <v>0.86900631188699329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29.574697372463827</v>
      </c>
      <c r="C155" s="117">
        <f t="shared" si="80"/>
        <v>29.238160941288339</v>
      </c>
      <c r="D155" s="117">
        <f t="shared" si="80"/>
        <v>31.86566674833081</v>
      </c>
      <c r="E155" s="117">
        <f t="shared" si="80"/>
        <v>31.892401743435801</v>
      </c>
      <c r="F155" s="117">
        <f t="shared" si="80"/>
        <v>28.654504901760681</v>
      </c>
      <c r="G155" s="117">
        <f t="shared" si="80"/>
        <v>26.361673380911576</v>
      </c>
      <c r="H155" s="117">
        <f t="shared" si="80"/>
        <v>23.5685172664801</v>
      </c>
      <c r="I155" s="117">
        <f t="shared" si="80"/>
        <v>19.779210611311989</v>
      </c>
      <c r="J155" s="117">
        <f t="shared" si="80"/>
        <v>18.349833556186169</v>
      </c>
      <c r="K155" s="117">
        <f t="shared" si="80"/>
        <v>18.593088189653137</v>
      </c>
      <c r="L155" s="117">
        <f t="shared" si="80"/>
        <v>16.187229465620458</v>
      </c>
      <c r="M155" s="117">
        <f t="shared" si="80"/>
        <v>14.365223758949647</v>
      </c>
      <c r="N155" s="117">
        <f t="shared" si="80"/>
        <v>16.547631813603569</v>
      </c>
      <c r="O155" s="117">
        <f t="shared" si="80"/>
        <v>17.565965987937261</v>
      </c>
      <c r="P155" s="117">
        <f t="shared" si="80"/>
        <v>16.13791015779212</v>
      </c>
      <c r="Q155" s="117">
        <f t="shared" si="80"/>
        <v>19.688561997287998</v>
      </c>
      <c r="R155" s="117">
        <f t="shared" ref="R155:V155" si="81">R156+R159+R161+R170</f>
        <v>12.865721063717208</v>
      </c>
      <c r="S155" s="117">
        <f t="shared" si="81"/>
        <v>16.603915752371307</v>
      </c>
      <c r="T155" s="117">
        <f t="shared" si="81"/>
        <v>4.7561896406421065</v>
      </c>
      <c r="U155" s="117">
        <f t="shared" si="81"/>
        <v>7.2529346141296589</v>
      </c>
      <c r="V155" s="117">
        <f t="shared" si="81"/>
        <v>9.088762059018169</v>
      </c>
      <c r="W155" s="117">
        <f t="shared" ref="W155:Y155" si="82">W156+W159+W161+W170</f>
        <v>7.0428626583453564</v>
      </c>
      <c r="X155" s="117">
        <f t="shared" si="82"/>
        <v>10.91392411213079</v>
      </c>
      <c r="Y155" s="117">
        <f t="shared" si="82"/>
        <v>7.1770553947924034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10.691046290406085</v>
      </c>
      <c r="C156" s="122">
        <f t="shared" si="83"/>
        <v>11.244611721667944</v>
      </c>
      <c r="D156" s="122">
        <f t="shared" si="83"/>
        <v>15.520218915943735</v>
      </c>
      <c r="E156" s="122">
        <f t="shared" si="83"/>
        <v>18.36775175774881</v>
      </c>
      <c r="F156" s="122">
        <f t="shared" si="83"/>
        <v>14.4717566852632</v>
      </c>
      <c r="G156" s="122">
        <f t="shared" si="83"/>
        <v>14.006534954600761</v>
      </c>
      <c r="H156" s="122">
        <f t="shared" si="83"/>
        <v>13.926201945082198</v>
      </c>
      <c r="I156" s="122">
        <f t="shared" si="83"/>
        <v>11.63655637979203</v>
      </c>
      <c r="J156" s="122">
        <f t="shared" si="83"/>
        <v>9.789512679494818</v>
      </c>
      <c r="K156" s="122">
        <f t="shared" si="83"/>
        <v>9.9588386882568241</v>
      </c>
      <c r="L156" s="122">
        <f t="shared" si="83"/>
        <v>8.9586674344069319</v>
      </c>
      <c r="M156" s="122">
        <f t="shared" si="83"/>
        <v>8.0589823844407107</v>
      </c>
      <c r="N156" s="122">
        <f t="shared" si="83"/>
        <v>10.166173346092279</v>
      </c>
      <c r="O156" s="122">
        <f t="shared" si="83"/>
        <v>10.676244570918797</v>
      </c>
      <c r="P156" s="122">
        <f t="shared" si="83"/>
        <v>9.8653130650207572</v>
      </c>
      <c r="Q156" s="122">
        <f t="shared" si="83"/>
        <v>13.354938319999984</v>
      </c>
      <c r="R156" s="122">
        <f t="shared" ref="R156:V156" si="84">SUM(R157:R158)</f>
        <v>7.8689233599999966</v>
      </c>
      <c r="S156" s="122">
        <f t="shared" si="84"/>
        <v>12.696073359999982</v>
      </c>
      <c r="T156" s="122">
        <f t="shared" si="84"/>
        <v>2.2901009200000089</v>
      </c>
      <c r="U156" s="122">
        <f t="shared" si="84"/>
        <v>5.2914145599999864</v>
      </c>
      <c r="V156" s="122">
        <f t="shared" si="84"/>
        <v>7.3348954400000066</v>
      </c>
      <c r="W156" s="122">
        <f t="shared" ref="W156:Y156" si="85">SUM(W157:W158)</f>
        <v>5.4395481200000004</v>
      </c>
      <c r="X156" s="122">
        <f t="shared" si="85"/>
        <v>9.6105590799999998</v>
      </c>
      <c r="Y156" s="122">
        <f t="shared" si="85"/>
        <v>5.9502542799999842</v>
      </c>
      <c r="DA156" s="130" t="s">
        <v>2097</v>
      </c>
    </row>
    <row r="157" spans="1:105" ht="12" customHeight="1" x14ac:dyDescent="0.25">
      <c r="A157" s="97" t="s">
        <v>74</v>
      </c>
      <c r="B157" s="98">
        <v>10.691046290406085</v>
      </c>
      <c r="C157" s="98">
        <v>11.244611721667944</v>
      </c>
      <c r="D157" s="98">
        <v>15.520218915943735</v>
      </c>
      <c r="E157" s="98">
        <v>18.36775175774881</v>
      </c>
      <c r="F157" s="98">
        <v>14.4717566852632</v>
      </c>
      <c r="G157" s="98">
        <v>14.006534954600761</v>
      </c>
      <c r="H157" s="98">
        <v>13.926201945082198</v>
      </c>
      <c r="I157" s="98">
        <v>11.63655637979203</v>
      </c>
      <c r="J157" s="98">
        <v>9.789512679494818</v>
      </c>
      <c r="K157" s="98">
        <v>9.9588386882568241</v>
      </c>
      <c r="L157" s="98">
        <v>8.9586674344069319</v>
      </c>
      <c r="M157" s="98">
        <v>8.0589823844407107</v>
      </c>
      <c r="N157" s="98">
        <v>10.166173346092279</v>
      </c>
      <c r="O157" s="98">
        <v>10.676244570918797</v>
      </c>
      <c r="P157" s="98">
        <v>9.8653130650207572</v>
      </c>
      <c r="Q157" s="98">
        <v>13.354938319999984</v>
      </c>
      <c r="R157" s="98">
        <v>7.8689233599999966</v>
      </c>
      <c r="S157" s="98">
        <v>12.696073359999982</v>
      </c>
      <c r="T157" s="98">
        <v>2.2901009200000089</v>
      </c>
      <c r="U157" s="98">
        <v>5.2914145599999864</v>
      </c>
      <c r="V157" s="98">
        <v>7.3348954400000066</v>
      </c>
      <c r="W157" s="98">
        <v>5.4395481200000004</v>
      </c>
      <c r="X157" s="98">
        <v>9.6105590799999998</v>
      </c>
      <c r="Y157" s="98">
        <v>5.9502542799999842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18.883651082057742</v>
      </c>
      <c r="C170" s="122">
        <v>17.993549219620395</v>
      </c>
      <c r="D170" s="122">
        <v>16.345447832387077</v>
      </c>
      <c r="E170" s="122">
        <v>13.524649985686992</v>
      </c>
      <c r="F170" s="122">
        <v>14.182748216497481</v>
      </c>
      <c r="G170" s="122">
        <v>12.355138426310814</v>
      </c>
      <c r="H170" s="122">
        <v>9.6423153213979003</v>
      </c>
      <c r="I170" s="122">
        <v>8.142654231519959</v>
      </c>
      <c r="J170" s="122">
        <v>8.5603208766913497</v>
      </c>
      <c r="K170" s="122">
        <v>8.6342495013963152</v>
      </c>
      <c r="L170" s="122">
        <v>7.228562031213527</v>
      </c>
      <c r="M170" s="122">
        <v>6.3062413745089358</v>
      </c>
      <c r="N170" s="122">
        <v>6.3814584675112913</v>
      </c>
      <c r="O170" s="122">
        <v>6.8897214170184622</v>
      </c>
      <c r="P170" s="122">
        <v>6.2725970927713641</v>
      </c>
      <c r="Q170" s="122">
        <v>6.3336236772880135</v>
      </c>
      <c r="R170" s="122">
        <v>4.9967977037172115</v>
      </c>
      <c r="S170" s="122">
        <v>3.9078423923713239</v>
      </c>
      <c r="T170" s="122">
        <v>2.4660887206420976</v>
      </c>
      <c r="U170" s="122">
        <v>1.961520054129672</v>
      </c>
      <c r="V170" s="122">
        <v>1.7538666190181618</v>
      </c>
      <c r="W170" s="122">
        <v>1.6033145383453562</v>
      </c>
      <c r="X170" s="122">
        <v>1.3033650321307892</v>
      </c>
      <c r="Y170" s="122">
        <v>1.2268011147924194</v>
      </c>
      <c r="DA170" s="130" t="s">
        <v>2111</v>
      </c>
    </row>
    <row r="171" spans="1:105" ht="12" customHeight="1" x14ac:dyDescent="0.25">
      <c r="A171" s="97" t="s">
        <v>50</v>
      </c>
      <c r="B171" s="98">
        <v>18.883651082057742</v>
      </c>
      <c r="C171" s="98">
        <v>17.993549219620395</v>
      </c>
      <c r="D171" s="98">
        <v>16.345447832387077</v>
      </c>
      <c r="E171" s="98">
        <v>13.524649985686992</v>
      </c>
      <c r="F171" s="98">
        <v>14.182748216497481</v>
      </c>
      <c r="G171" s="98">
        <v>12.355138426310814</v>
      </c>
      <c r="H171" s="98">
        <v>9.6423153213979003</v>
      </c>
      <c r="I171" s="98">
        <v>8.142654231519959</v>
      </c>
      <c r="J171" s="98">
        <v>8.5603208766913497</v>
      </c>
      <c r="K171" s="98">
        <v>8.6342495013963152</v>
      </c>
      <c r="L171" s="98">
        <v>7.228562031213527</v>
      </c>
      <c r="M171" s="98">
        <v>6.3062413745089358</v>
      </c>
      <c r="N171" s="98">
        <v>6.3814584675112913</v>
      </c>
      <c r="O171" s="98">
        <v>6.8897214170184622</v>
      </c>
      <c r="P171" s="98">
        <v>6.2725970927713641</v>
      </c>
      <c r="Q171" s="98">
        <v>6.3336236772880135</v>
      </c>
      <c r="R171" s="98">
        <v>4.9967977037172115</v>
      </c>
      <c r="S171" s="98">
        <v>3.9078423923713239</v>
      </c>
      <c r="T171" s="98">
        <v>2.4660887206420976</v>
      </c>
      <c r="U171" s="98">
        <v>1.961520054129672</v>
      </c>
      <c r="V171" s="98">
        <v>1.7538666190181618</v>
      </c>
      <c r="W171" s="98">
        <v>1.6033145383453562</v>
      </c>
      <c r="X171" s="98">
        <v>1.3033650321307892</v>
      </c>
      <c r="Y171" s="98">
        <v>1.2268011147924194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3349.8309914971669</v>
      </c>
      <c r="C174" s="117">
        <f t="shared" si="87"/>
        <v>3131.8710249564592</v>
      </c>
      <c r="D174" s="117">
        <f t="shared" si="87"/>
        <v>3583.2280938322101</v>
      </c>
      <c r="E174" s="117">
        <f t="shared" si="87"/>
        <v>3871.4759825834276</v>
      </c>
      <c r="F174" s="117">
        <f t="shared" si="87"/>
        <v>3946.23769172629</v>
      </c>
      <c r="G174" s="117">
        <f t="shared" si="87"/>
        <v>3999.8134063587722</v>
      </c>
      <c r="H174" s="117">
        <f t="shared" si="87"/>
        <v>4086.2026137562552</v>
      </c>
      <c r="I174" s="117">
        <f t="shared" si="87"/>
        <v>3896.313389351868</v>
      </c>
      <c r="J174" s="117">
        <f t="shared" si="87"/>
        <v>3838.0595749086583</v>
      </c>
      <c r="K174" s="117">
        <f t="shared" si="87"/>
        <v>3375.2756381856761</v>
      </c>
      <c r="L174" s="117">
        <f t="shared" si="87"/>
        <v>3639.1402654700764</v>
      </c>
      <c r="M174" s="117">
        <f t="shared" si="87"/>
        <v>3555.2908122156919</v>
      </c>
      <c r="N174" s="117">
        <f t="shared" si="87"/>
        <v>3701.3474394942914</v>
      </c>
      <c r="O174" s="117">
        <f t="shared" si="87"/>
        <v>3868.738016200115</v>
      </c>
      <c r="P174" s="117">
        <f t="shared" si="87"/>
        <v>3760.1766787207762</v>
      </c>
      <c r="Q174" s="117">
        <f t="shared" si="87"/>
        <v>4361.8667152462476</v>
      </c>
      <c r="R174" s="117">
        <f t="shared" ref="R174:V174" si="88">R175+R178+R180+R189</f>
        <v>3895.689182303473</v>
      </c>
      <c r="S174" s="117">
        <f t="shared" si="88"/>
        <v>5069.4959278603401</v>
      </c>
      <c r="T174" s="117">
        <f t="shared" si="88"/>
        <v>3693.7526398965119</v>
      </c>
      <c r="U174" s="117">
        <f t="shared" si="88"/>
        <v>4685.2752302280251</v>
      </c>
      <c r="V174" s="117">
        <f t="shared" si="88"/>
        <v>5111.282787630068</v>
      </c>
      <c r="W174" s="117">
        <f t="shared" ref="W174:Y174" si="89">W175+W178+W180+W189</f>
        <v>4158.6904447448705</v>
      </c>
      <c r="X174" s="117">
        <f t="shared" si="89"/>
        <v>5571.2486197146254</v>
      </c>
      <c r="Y174" s="117">
        <f t="shared" si="89"/>
        <v>4365.2611266189833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534.51566503202957</v>
      </c>
      <c r="C175" s="122">
        <f t="shared" si="90"/>
        <v>573.66927761984834</v>
      </c>
      <c r="D175" s="122">
        <f t="shared" si="90"/>
        <v>813.68231149707208</v>
      </c>
      <c r="E175" s="122">
        <f t="shared" si="90"/>
        <v>1038.6002218070269</v>
      </c>
      <c r="F175" s="122">
        <f t="shared" si="90"/>
        <v>904.24165353317937</v>
      </c>
      <c r="G175" s="122">
        <f t="shared" si="90"/>
        <v>964.09903083249674</v>
      </c>
      <c r="H175" s="122">
        <f t="shared" si="90"/>
        <v>1070.9928011657339</v>
      </c>
      <c r="I175" s="122">
        <f t="shared" si="90"/>
        <v>1001.1266854668153</v>
      </c>
      <c r="J175" s="122">
        <f t="shared" si="90"/>
        <v>940.46515068680412</v>
      </c>
      <c r="K175" s="122">
        <f t="shared" si="90"/>
        <v>1028.8845035970396</v>
      </c>
      <c r="L175" s="122">
        <f t="shared" si="90"/>
        <v>1046.4904428493892</v>
      </c>
      <c r="M175" s="122">
        <f t="shared" si="90"/>
        <v>994.92581906363102</v>
      </c>
      <c r="N175" s="122">
        <f t="shared" si="90"/>
        <v>1252.3816932085065</v>
      </c>
      <c r="O175" s="122">
        <f t="shared" si="90"/>
        <v>1286.0296713325804</v>
      </c>
      <c r="P175" s="122">
        <f t="shared" si="90"/>
        <v>1199.0295149410622</v>
      </c>
      <c r="Q175" s="122">
        <f t="shared" si="90"/>
        <v>1676.2348261651923</v>
      </c>
      <c r="R175" s="122">
        <f t="shared" ref="R175:V175" si="91">SUM(R176:R177)</f>
        <v>1186.7010198717953</v>
      </c>
      <c r="S175" s="122">
        <f t="shared" si="91"/>
        <v>2331.1089793233441</v>
      </c>
      <c r="T175" s="122">
        <f t="shared" si="91"/>
        <v>662.34607568529736</v>
      </c>
      <c r="U175" s="122">
        <f t="shared" si="91"/>
        <v>1751.4581432944763</v>
      </c>
      <c r="V175" s="122">
        <f t="shared" si="91"/>
        <v>2487.6170703971143</v>
      </c>
      <c r="W175" s="122">
        <f t="shared" ref="W175:Y175" si="92">SUM(W176:W177)</f>
        <v>1914.0820472653102</v>
      </c>
      <c r="X175" s="122">
        <f t="shared" si="92"/>
        <v>3298.9464961884655</v>
      </c>
      <c r="Y175" s="122">
        <f t="shared" si="92"/>
        <v>2242.7824364742582</v>
      </c>
      <c r="DA175" s="130" t="s">
        <v>2265</v>
      </c>
    </row>
    <row r="176" spans="1:105" ht="12" customHeight="1" x14ac:dyDescent="0.25">
      <c r="A176" s="97" t="s">
        <v>74</v>
      </c>
      <c r="B176" s="98">
        <v>529.96359925787704</v>
      </c>
      <c r="C176" s="98">
        <v>569.23693645308128</v>
      </c>
      <c r="D176" s="98">
        <v>806.55001020457064</v>
      </c>
      <c r="E176" s="98">
        <v>1030.9076855438343</v>
      </c>
      <c r="F176" s="98">
        <v>895.86050722048071</v>
      </c>
      <c r="G176" s="98">
        <v>955.17383903632151</v>
      </c>
      <c r="H176" s="98">
        <v>1061.735962031637</v>
      </c>
      <c r="I176" s="98">
        <v>992.67995299214886</v>
      </c>
      <c r="J176" s="98">
        <v>932.17172512740967</v>
      </c>
      <c r="K176" s="98">
        <v>1019.7393743808377</v>
      </c>
      <c r="L176" s="98">
        <v>1036.4431370924287</v>
      </c>
      <c r="M176" s="98">
        <v>985.31131318763164</v>
      </c>
      <c r="N176" s="98">
        <v>1242.9072233054474</v>
      </c>
      <c r="O176" s="98">
        <v>1273.472809587817</v>
      </c>
      <c r="P176" s="98">
        <v>1187.4909282930432</v>
      </c>
      <c r="Q176" s="98">
        <v>1659.7281036894815</v>
      </c>
      <c r="R176" s="98">
        <v>1175.0091395965003</v>
      </c>
      <c r="S176" s="98">
        <v>2308.0918622525028</v>
      </c>
      <c r="T176" s="98">
        <v>648.24102652034992</v>
      </c>
      <c r="U176" s="98">
        <v>1724.1878443950934</v>
      </c>
      <c r="V176" s="98">
        <v>2456.7873054519955</v>
      </c>
      <c r="W176" s="98">
        <v>1889.0729637810734</v>
      </c>
      <c r="X176" s="98">
        <v>3266.2274719713155</v>
      </c>
      <c r="Y176" s="98">
        <v>2220.4044342723605</v>
      </c>
      <c r="DA176" s="63" t="s">
        <v>2266</v>
      </c>
    </row>
    <row r="177" spans="1:105" ht="12" customHeight="1" x14ac:dyDescent="0.25">
      <c r="A177" s="97" t="s">
        <v>53</v>
      </c>
      <c r="B177" s="98">
        <v>4.5520657741525774</v>
      </c>
      <c r="C177" s="98">
        <v>4.4323411667670776</v>
      </c>
      <c r="D177" s="98">
        <v>7.1323012925014266</v>
      </c>
      <c r="E177" s="98">
        <v>7.6925362631925829</v>
      </c>
      <c r="F177" s="98">
        <v>8.3811463126986503</v>
      </c>
      <c r="G177" s="98">
        <v>8.9251917961752181</v>
      </c>
      <c r="H177" s="98">
        <v>9.2568391340969232</v>
      </c>
      <c r="I177" s="98">
        <v>8.4467324746664065</v>
      </c>
      <c r="J177" s="98">
        <v>8.2934255593944641</v>
      </c>
      <c r="K177" s="98">
        <v>9.1451292162019246</v>
      </c>
      <c r="L177" s="98">
        <v>10.047305756960363</v>
      </c>
      <c r="M177" s="98">
        <v>9.6145058759994395</v>
      </c>
      <c r="N177" s="98">
        <v>9.4744699030591608</v>
      </c>
      <c r="O177" s="98">
        <v>12.556861744763378</v>
      </c>
      <c r="P177" s="98">
        <v>11.538586648018871</v>
      </c>
      <c r="Q177" s="98">
        <v>16.506722475710795</v>
      </c>
      <c r="R177" s="98">
        <v>11.691880275295054</v>
      </c>
      <c r="S177" s="98">
        <v>23.017117070841174</v>
      </c>
      <c r="T177" s="98">
        <v>14.105049164947424</v>
      </c>
      <c r="U177" s="98">
        <v>27.270298899382812</v>
      </c>
      <c r="V177" s="98">
        <v>30.829764945118818</v>
      </c>
      <c r="W177" s="98">
        <v>25.009083484236747</v>
      </c>
      <c r="X177" s="98">
        <v>32.719024217150221</v>
      </c>
      <c r="Y177" s="98">
        <v>22.378002201897697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228.65915430844984</v>
      </c>
      <c r="C178" s="122">
        <f t="shared" si="93"/>
        <v>310.52022736295248</v>
      </c>
      <c r="D178" s="122">
        <f t="shared" si="93"/>
        <v>268.02829308144214</v>
      </c>
      <c r="E178" s="122">
        <f t="shared" si="93"/>
        <v>442.36494677259878</v>
      </c>
      <c r="F178" s="122">
        <f t="shared" si="93"/>
        <v>245.55110719710061</v>
      </c>
      <c r="G178" s="122">
        <f t="shared" si="93"/>
        <v>240.94068253186953</v>
      </c>
      <c r="H178" s="122">
        <f t="shared" si="93"/>
        <v>313.26744602835328</v>
      </c>
      <c r="I178" s="122">
        <f t="shared" si="93"/>
        <v>306.89210883140646</v>
      </c>
      <c r="J178" s="122">
        <f t="shared" si="93"/>
        <v>235.83002624140445</v>
      </c>
      <c r="K178" s="122">
        <f t="shared" si="93"/>
        <v>194.61440653915551</v>
      </c>
      <c r="L178" s="122">
        <f t="shared" si="93"/>
        <v>166.73323941590149</v>
      </c>
      <c r="M178" s="122">
        <f t="shared" si="93"/>
        <v>215.51924749375408</v>
      </c>
      <c r="N178" s="122">
        <f t="shared" si="93"/>
        <v>413.93366009418133</v>
      </c>
      <c r="O178" s="122">
        <f t="shared" si="93"/>
        <v>318.66602230360354</v>
      </c>
      <c r="P178" s="122">
        <f t="shared" si="93"/>
        <v>383.36740969601743</v>
      </c>
      <c r="Q178" s="122">
        <f t="shared" si="93"/>
        <v>377.40998614896671</v>
      </c>
      <c r="R178" s="122">
        <f t="shared" si="93"/>
        <v>405.99026278959258</v>
      </c>
      <c r="S178" s="122">
        <f t="shared" si="93"/>
        <v>562.20768010617644</v>
      </c>
      <c r="T178" s="122">
        <f t="shared" si="93"/>
        <v>519.44657236797195</v>
      </c>
      <c r="U178" s="122">
        <f t="shared" si="93"/>
        <v>470.65858922991151</v>
      </c>
      <c r="V178" s="122">
        <f t="shared" si="93"/>
        <v>327.47936051658627</v>
      </c>
      <c r="W178" s="122">
        <f t="shared" si="93"/>
        <v>224.88638687879373</v>
      </c>
      <c r="X178" s="122">
        <f t="shared" si="93"/>
        <v>131.94751299621407</v>
      </c>
      <c r="Y178" s="122">
        <f t="shared" si="93"/>
        <v>127.62291523887238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228.65915430844984</v>
      </c>
      <c r="C179" s="98">
        <f>RES_hhdet_fech!C29</f>
        <v>310.52022736295248</v>
      </c>
      <c r="D179" s="98">
        <f>RES_hhdet_fech!D29</f>
        <v>268.02829308144214</v>
      </c>
      <c r="E179" s="98">
        <f>RES_hhdet_fech!E29</f>
        <v>442.36494677259878</v>
      </c>
      <c r="F179" s="98">
        <f>RES_hhdet_fech!F29</f>
        <v>245.55110719710061</v>
      </c>
      <c r="G179" s="98">
        <f>RES_hhdet_fech!G29</f>
        <v>240.94068253186953</v>
      </c>
      <c r="H179" s="98">
        <f>RES_hhdet_fech!H29</f>
        <v>313.26744602835328</v>
      </c>
      <c r="I179" s="98">
        <f>RES_hhdet_fech!I29</f>
        <v>306.89210883140646</v>
      </c>
      <c r="J179" s="98">
        <f>RES_hhdet_fech!J29</f>
        <v>235.83002624140445</v>
      </c>
      <c r="K179" s="98">
        <f>RES_hhdet_fech!K29</f>
        <v>194.61440653915551</v>
      </c>
      <c r="L179" s="98">
        <f>RES_hhdet_fech!L29</f>
        <v>166.73323941590149</v>
      </c>
      <c r="M179" s="98">
        <f>RES_hhdet_fech!M29</f>
        <v>215.51924749375408</v>
      </c>
      <c r="N179" s="98">
        <f>RES_hhdet_fech!N29</f>
        <v>413.93366009418133</v>
      </c>
      <c r="O179" s="98">
        <f>RES_hhdet_fech!O29</f>
        <v>318.66602230360354</v>
      </c>
      <c r="P179" s="98">
        <f>RES_hhdet_fech!P29</f>
        <v>383.36740969601743</v>
      </c>
      <c r="Q179" s="98">
        <f>RES_hhdet_fech!Q29</f>
        <v>377.40998614896671</v>
      </c>
      <c r="R179" s="98">
        <f>RES_hhdet_fech!R29</f>
        <v>405.99026278959258</v>
      </c>
      <c r="S179" s="98">
        <f>RES_hhdet_fech!S29</f>
        <v>562.20768010617644</v>
      </c>
      <c r="T179" s="98">
        <f>RES_hhdet_fech!T29</f>
        <v>519.44657236797195</v>
      </c>
      <c r="U179" s="98">
        <f>RES_hhdet_fech!U29</f>
        <v>470.65858922991151</v>
      </c>
      <c r="V179" s="98">
        <f>RES_hhdet_fech!V29</f>
        <v>327.47936051658627</v>
      </c>
      <c r="W179" s="98">
        <f>RES_hhdet_fech!W29</f>
        <v>224.88638687879373</v>
      </c>
      <c r="X179" s="98">
        <f>RES_hhdet_fech!X29</f>
        <v>131.94751299621407</v>
      </c>
      <c r="Y179" s="98">
        <f>RES_hhdet_fech!Y29</f>
        <v>127.62291523887238</v>
      </c>
      <c r="DA179" s="63" t="s">
        <v>2269</v>
      </c>
    </row>
    <row r="180" spans="1:105" ht="12" customHeight="1" x14ac:dyDescent="0.25">
      <c r="A180" s="121" t="s">
        <v>55</v>
      </c>
      <c r="B180" s="122">
        <v>1456.2990946805085</v>
      </c>
      <c r="C180" s="122">
        <v>1213.1498678379428</v>
      </c>
      <c r="D180" s="122">
        <v>1464.7683788248457</v>
      </c>
      <c r="E180" s="122">
        <v>1421.1541603276064</v>
      </c>
      <c r="F180" s="122">
        <v>1702.4948376957955</v>
      </c>
      <c r="G180" s="122">
        <v>1735.1962006005294</v>
      </c>
      <c r="H180" s="122">
        <v>1762.8553654927564</v>
      </c>
      <c r="I180" s="122">
        <v>1717.1465962604725</v>
      </c>
      <c r="J180" s="122">
        <v>1690.7032569115142</v>
      </c>
      <c r="K180" s="122">
        <v>1128.9766290540349</v>
      </c>
      <c r="L180" s="122">
        <v>1392.2713272775768</v>
      </c>
      <c r="M180" s="122">
        <v>1371.7162703289534</v>
      </c>
      <c r="N180" s="122">
        <v>1136.3298428755772</v>
      </c>
      <c r="O180" s="122">
        <v>1247.0138907067699</v>
      </c>
      <c r="P180" s="122">
        <v>1229.5829693382861</v>
      </c>
      <c r="Q180" s="122">
        <v>1297.6136041015857</v>
      </c>
      <c r="R180" s="122">
        <v>1261.5988559523514</v>
      </c>
      <c r="S180" s="122">
        <v>1348.8162276318751</v>
      </c>
      <c r="T180" s="122">
        <v>1654.6927452317861</v>
      </c>
      <c r="U180" s="122">
        <v>1661.2892293582947</v>
      </c>
      <c r="V180" s="122">
        <v>1542.5214114387586</v>
      </c>
      <c r="W180" s="122">
        <v>1316.4797051678206</v>
      </c>
      <c r="X180" s="122">
        <v>1522.2063610846371</v>
      </c>
      <c r="Y180" s="122">
        <v>1375.6884543005146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1456.2990946805085</v>
      </c>
      <c r="C185" s="101">
        <v>1213.1498678379428</v>
      </c>
      <c r="D185" s="101">
        <v>1480.4729253288594</v>
      </c>
      <c r="E185" s="101">
        <v>1441.1782697096594</v>
      </c>
      <c r="F185" s="101">
        <v>1730.1404618759466</v>
      </c>
      <c r="G185" s="101">
        <v>1771.7585260904661</v>
      </c>
      <c r="H185" s="101">
        <v>1809.5839464972191</v>
      </c>
      <c r="I185" s="101">
        <v>1771.4417531314491</v>
      </c>
      <c r="J185" s="101">
        <v>1749.1040186031532</v>
      </c>
      <c r="K185" s="101">
        <v>1188.3749498676</v>
      </c>
      <c r="L185" s="101">
        <v>1585.5388380129798</v>
      </c>
      <c r="M185" s="101">
        <v>1584.9480009682982</v>
      </c>
      <c r="N185" s="101">
        <v>1373.3995106535226</v>
      </c>
      <c r="O185" s="101">
        <v>1482.2832004398701</v>
      </c>
      <c r="P185" s="101">
        <v>1467.0352056465285</v>
      </c>
      <c r="Q185" s="101">
        <v>1529.9237783655208</v>
      </c>
      <c r="R185" s="101">
        <v>1482.6477639845371</v>
      </c>
      <c r="S185" s="101">
        <v>1547.620413390868</v>
      </c>
      <c r="T185" s="101">
        <v>1838.322236382176</v>
      </c>
      <c r="U185" s="101">
        <v>1824.6774041875815</v>
      </c>
      <c r="V185" s="101">
        <v>1675.0049964482996</v>
      </c>
      <c r="W185" s="101">
        <v>1394.3737243140424</v>
      </c>
      <c r="X185" s="101">
        <v>1588.1729416098133</v>
      </c>
      <c r="Y185" s="101">
        <v>1434.4243148373914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890.78669556156922</v>
      </c>
      <c r="E186" s="104">
        <v>870.06154415622927</v>
      </c>
      <c r="F186" s="104">
        <v>1048.6973865473226</v>
      </c>
      <c r="G186" s="104">
        <v>1080.6288636155382</v>
      </c>
      <c r="H186" s="104">
        <v>1112.9263178427684</v>
      </c>
      <c r="I186" s="104">
        <v>1093.5208058365372</v>
      </c>
      <c r="J186" s="104">
        <v>1081.4666264750194</v>
      </c>
      <c r="K186" s="104">
        <v>880.92821155592208</v>
      </c>
      <c r="L186" s="104">
        <v>932.13838923529636</v>
      </c>
      <c r="M186" s="104">
        <v>985.50845588707944</v>
      </c>
      <c r="N186" s="104">
        <v>809.99329801538113</v>
      </c>
      <c r="O186" s="104">
        <v>920.50465844907035</v>
      </c>
      <c r="P186" s="104">
        <v>896.16331593675704</v>
      </c>
      <c r="Q186" s="104">
        <v>954.75840527702485</v>
      </c>
      <c r="R186" s="104">
        <v>920.08363607562251</v>
      </c>
      <c r="S186" s="104">
        <v>990.69730393297687</v>
      </c>
      <c r="T186" s="104">
        <v>1270.0026649650883</v>
      </c>
      <c r="U186" s="104">
        <v>1263.4329999303563</v>
      </c>
      <c r="V186" s="104">
        <v>1148.3166244639087</v>
      </c>
      <c r="W186" s="104">
        <v>1008.8272242369212</v>
      </c>
      <c r="X186" s="104">
        <v>1276.5518192383317</v>
      </c>
      <c r="Y186" s="104">
        <v>1137.8031903709814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252.61916681428696</v>
      </c>
      <c r="E187" s="98">
        <v>245.41141032585915</v>
      </c>
      <c r="F187" s="98">
        <v>294.0359779765792</v>
      </c>
      <c r="G187" s="98">
        <v>301.86191400130542</v>
      </c>
      <c r="H187" s="98">
        <v>308.97811682743844</v>
      </c>
      <c r="I187" s="98">
        <v>300.71376353105865</v>
      </c>
      <c r="J187" s="98">
        <v>297.47626191770036</v>
      </c>
      <c r="K187" s="98">
        <v>525.46154653224357</v>
      </c>
      <c r="L187" s="98">
        <v>156.25702646462125</v>
      </c>
      <c r="M187" s="98">
        <v>267.3702144259633</v>
      </c>
      <c r="N187" s="98">
        <v>113.31116055860205</v>
      </c>
      <c r="O187" s="98">
        <v>189.83738753810024</v>
      </c>
      <c r="P187" s="98">
        <v>145.46159140548622</v>
      </c>
      <c r="Q187" s="98">
        <v>180.05387894203506</v>
      </c>
      <c r="R187" s="98">
        <v>145.3044123109899</v>
      </c>
      <c r="S187" s="98">
        <v>198.70729155345128</v>
      </c>
      <c r="T187" s="98">
        <v>452.42713228696505</v>
      </c>
      <c r="U187" s="98">
        <v>398.58052873881599</v>
      </c>
      <c r="V187" s="98">
        <v>242.24727498908749</v>
      </c>
      <c r="W187" s="98">
        <v>245.56069673284455</v>
      </c>
      <c r="X187" s="98">
        <v>620.90990665764764</v>
      </c>
      <c r="Y187" s="98">
        <v>504.23449351789986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638.16752874728218</v>
      </c>
      <c r="E188" s="98">
        <v>624.65013383037024</v>
      </c>
      <c r="F188" s="98">
        <v>754.66140857074356</v>
      </c>
      <c r="G188" s="98">
        <v>778.76694961423289</v>
      </c>
      <c r="H188" s="98">
        <v>803.94820101533003</v>
      </c>
      <c r="I188" s="98">
        <v>792.80704230547826</v>
      </c>
      <c r="J188" s="98">
        <v>783.99036455731903</v>
      </c>
      <c r="K188" s="98">
        <v>355.46666502367844</v>
      </c>
      <c r="L188" s="98">
        <v>775.88136277067508</v>
      </c>
      <c r="M188" s="98">
        <v>718.13824146111597</v>
      </c>
      <c r="N188" s="98">
        <v>696.68213745677917</v>
      </c>
      <c r="O188" s="98">
        <v>730.66727091097005</v>
      </c>
      <c r="P188" s="98">
        <v>750.70172453127077</v>
      </c>
      <c r="Q188" s="98">
        <v>774.70452633498996</v>
      </c>
      <c r="R188" s="98">
        <v>774.77922376463232</v>
      </c>
      <c r="S188" s="98">
        <v>791.99001237952552</v>
      </c>
      <c r="T188" s="98">
        <v>817.5755326781233</v>
      </c>
      <c r="U188" s="98">
        <v>864.85247119154042</v>
      </c>
      <c r="V188" s="98">
        <v>906.06934947482125</v>
      </c>
      <c r="W188" s="98">
        <v>763.26652750407675</v>
      </c>
      <c r="X188" s="98">
        <v>655.64191258068411</v>
      </c>
      <c r="Y188" s="98">
        <v>633.56869685308141</v>
      </c>
      <c r="DA188" s="63" t="s">
        <v>2278</v>
      </c>
    </row>
    <row r="189" spans="1:105" ht="12" customHeight="1" x14ac:dyDescent="0.25">
      <c r="A189" s="121" t="s">
        <v>54</v>
      </c>
      <c r="B189" s="122">
        <v>1130.3570774761793</v>
      </c>
      <c r="C189" s="122">
        <v>1034.5316521357154</v>
      </c>
      <c r="D189" s="122">
        <v>1036.7491104288504</v>
      </c>
      <c r="E189" s="122">
        <v>969.35665367619538</v>
      </c>
      <c r="F189" s="122">
        <v>1093.9500933002146</v>
      </c>
      <c r="G189" s="122">
        <v>1059.5774923938768</v>
      </c>
      <c r="H189" s="122">
        <v>939.08700106941183</v>
      </c>
      <c r="I189" s="122">
        <v>871.1479987931732</v>
      </c>
      <c r="J189" s="122">
        <v>971.06114106893574</v>
      </c>
      <c r="K189" s="122">
        <v>1022.8000989954464</v>
      </c>
      <c r="L189" s="122">
        <v>1033.6452559272088</v>
      </c>
      <c r="M189" s="122">
        <v>973.12947532935334</v>
      </c>
      <c r="N189" s="122">
        <v>898.70224331602617</v>
      </c>
      <c r="O189" s="122">
        <v>1017.0284318571611</v>
      </c>
      <c r="P189" s="122">
        <v>948.19678474541081</v>
      </c>
      <c r="Q189" s="122">
        <v>1010.6082988305031</v>
      </c>
      <c r="R189" s="122">
        <v>1041.3990436897338</v>
      </c>
      <c r="S189" s="122">
        <v>827.36304079894433</v>
      </c>
      <c r="T189" s="122">
        <v>857.26724661145659</v>
      </c>
      <c r="U189" s="122">
        <v>801.86926834534245</v>
      </c>
      <c r="V189" s="122">
        <v>753.66494527760813</v>
      </c>
      <c r="W189" s="122">
        <v>703.24230543294561</v>
      </c>
      <c r="X189" s="122">
        <v>618.14824944530835</v>
      </c>
      <c r="Y189" s="122">
        <v>619.16732060533786</v>
      </c>
      <c r="DA189" s="130" t="s">
        <v>2279</v>
      </c>
    </row>
    <row r="190" spans="1:105" ht="12" customHeight="1" x14ac:dyDescent="0.25">
      <c r="A190" s="97" t="s">
        <v>50</v>
      </c>
      <c r="B190" s="98">
        <v>1155.0227434601325</v>
      </c>
      <c r="C190" s="98">
        <v>1124.9152194176904</v>
      </c>
      <c r="D190" s="98">
        <v>1083.9634309013934</v>
      </c>
      <c r="E190" s="98">
        <v>990.89607689855802</v>
      </c>
      <c r="F190" s="98">
        <v>1161.7121900550815</v>
      </c>
      <c r="G190" s="98">
        <v>1122.7311186231034</v>
      </c>
      <c r="H190" s="98">
        <v>975.79864932893508</v>
      </c>
      <c r="I190" s="98">
        <v>909.69084270223527</v>
      </c>
      <c r="J190" s="98">
        <v>1044.8940294638999</v>
      </c>
      <c r="K190" s="98">
        <v>1121.8213370879291</v>
      </c>
      <c r="L190" s="98">
        <v>1057.612881537618</v>
      </c>
      <c r="M190" s="98">
        <v>987.73328181606064</v>
      </c>
      <c r="N190" s="98">
        <v>990.24819567757106</v>
      </c>
      <c r="O190" s="98">
        <v>1079.7371956042077</v>
      </c>
      <c r="P190" s="98">
        <v>1010.8772630458122</v>
      </c>
      <c r="Q190" s="98">
        <v>1066.5916965587762</v>
      </c>
      <c r="R190" s="98">
        <v>1017.3821895025237</v>
      </c>
      <c r="S190" s="98">
        <v>952.28559279788726</v>
      </c>
      <c r="T190" s="98">
        <v>923.53679571602845</v>
      </c>
      <c r="U190" s="98">
        <v>843.8357455172245</v>
      </c>
      <c r="V190" s="98">
        <v>825.22901471142416</v>
      </c>
      <c r="W190" s="98">
        <v>800.59945312724994</v>
      </c>
      <c r="X190" s="98">
        <v>646.2047546768548</v>
      </c>
      <c r="Y190" s="98">
        <v>683.53418611244945</v>
      </c>
      <c r="DA190" s="63" t="s">
        <v>2280</v>
      </c>
    </row>
    <row r="191" spans="1:105" ht="12" customHeight="1" x14ac:dyDescent="0.25">
      <c r="A191" s="109" t="s">
        <v>120</v>
      </c>
      <c r="B191" s="33">
        <v>1024.9016116215364</v>
      </c>
      <c r="C191" s="33">
        <v>649.86203048807226</v>
      </c>
      <c r="D191" s="33">
        <v>865.74403504646568</v>
      </c>
      <c r="E191" s="33">
        <v>898.82440427210508</v>
      </c>
      <c r="F191" s="33">
        <v>884.27733562887067</v>
      </c>
      <c r="G191" s="33">
        <v>869.65792761340265</v>
      </c>
      <c r="H191" s="33">
        <v>826.94904030196119</v>
      </c>
      <c r="I191" s="33">
        <v>746.66093146590424</v>
      </c>
      <c r="J191" s="33">
        <v>709.13087154656819</v>
      </c>
      <c r="K191" s="33">
        <v>654.51935376498579</v>
      </c>
      <c r="L191" s="33">
        <v>943.08417098861901</v>
      </c>
      <c r="M191" s="33">
        <v>921.17319873246822</v>
      </c>
      <c r="N191" s="33">
        <v>558.68298139606497</v>
      </c>
      <c r="O191" s="33">
        <v>817.22249110687335</v>
      </c>
      <c r="P191" s="33">
        <v>763.21623750537617</v>
      </c>
      <c r="Q191" s="33">
        <v>852.9246440503299</v>
      </c>
      <c r="R191" s="33">
        <v>1107.4637261810406</v>
      </c>
      <c r="S191" s="33">
        <v>460.41573968335007</v>
      </c>
      <c r="T191" s="33">
        <v>652.10565858821667</v>
      </c>
      <c r="U191" s="33">
        <v>670.82167576070128</v>
      </c>
      <c r="V191" s="33">
        <v>576.8618204762397</v>
      </c>
      <c r="W191" s="33">
        <v>480.88463339331167</v>
      </c>
      <c r="X191" s="33">
        <v>557.00104523546509</v>
      </c>
      <c r="Y191" s="33">
        <v>488.63277122862081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2071.4180442416709</v>
      </c>
      <c r="C193" s="117">
        <f t="shared" si="94"/>
        <v>2117.938584940639</v>
      </c>
      <c r="D193" s="117">
        <f t="shared" si="94"/>
        <v>2315.3588457179512</v>
      </c>
      <c r="E193" s="117">
        <f t="shared" si="94"/>
        <v>2782.2485282055864</v>
      </c>
      <c r="F193" s="117">
        <f t="shared" si="94"/>
        <v>2531.8240612632831</v>
      </c>
      <c r="G193" s="117">
        <f t="shared" si="94"/>
        <v>2580.9352108898438</v>
      </c>
      <c r="H193" s="117">
        <f t="shared" si="94"/>
        <v>2810.3445342739324</v>
      </c>
      <c r="I193" s="117">
        <f t="shared" si="94"/>
        <v>2737.6505101023795</v>
      </c>
      <c r="J193" s="117">
        <f t="shared" si="94"/>
        <v>2580.6155388873581</v>
      </c>
      <c r="K193" s="117">
        <f t="shared" si="94"/>
        <v>2273.332685054741</v>
      </c>
      <c r="L193" s="117">
        <f t="shared" si="94"/>
        <v>2483.1184666164959</v>
      </c>
      <c r="M193" s="117">
        <f t="shared" si="94"/>
        <v>2658.9546971911795</v>
      </c>
      <c r="N193" s="117">
        <f t="shared" si="94"/>
        <v>3402.3137134251006</v>
      </c>
      <c r="O193" s="117">
        <f t="shared" si="94"/>
        <v>3334.3219462939273</v>
      </c>
      <c r="P193" s="117">
        <f t="shared" si="94"/>
        <v>3536.1893370792895</v>
      </c>
      <c r="Q193" s="117">
        <f t="shared" si="94"/>
        <v>3859.0478181048634</v>
      </c>
      <c r="R193" s="117">
        <f t="shared" ref="R193:V193" si="95">R194+R197+R199+R208</f>
        <v>3762.765891730005</v>
      </c>
      <c r="S193" s="117">
        <f t="shared" si="95"/>
        <v>4898.3948942384413</v>
      </c>
      <c r="T193" s="117">
        <f t="shared" si="95"/>
        <v>4134.1067981378328</v>
      </c>
      <c r="U193" s="117">
        <f t="shared" si="95"/>
        <v>4517.8379054183624</v>
      </c>
      <c r="V193" s="117">
        <f t="shared" si="95"/>
        <v>4238.7621711385536</v>
      </c>
      <c r="W193" s="117">
        <f t="shared" ref="W193:Y193" si="96">W194+W197+W199+W208</f>
        <v>3368.2323077516285</v>
      </c>
      <c r="X193" s="117">
        <f t="shared" si="96"/>
        <v>3777.6164940881908</v>
      </c>
      <c r="Y193" s="117">
        <f t="shared" si="96"/>
        <v>3137.0611580785858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209.74270427203996</v>
      </c>
      <c r="C194" s="122">
        <f t="shared" si="97"/>
        <v>226.18459534625472</v>
      </c>
      <c r="D194" s="122">
        <f t="shared" si="97"/>
        <v>323.36792575934084</v>
      </c>
      <c r="E194" s="122">
        <f t="shared" si="97"/>
        <v>412.72552033612766</v>
      </c>
      <c r="F194" s="122">
        <f t="shared" si="97"/>
        <v>360.8438041494922</v>
      </c>
      <c r="G194" s="122">
        <f t="shared" si="97"/>
        <v>385.40920852691721</v>
      </c>
      <c r="H194" s="122">
        <f t="shared" si="97"/>
        <v>428.80281576400756</v>
      </c>
      <c r="I194" s="122">
        <f t="shared" si="97"/>
        <v>402.70810243970425</v>
      </c>
      <c r="J194" s="122">
        <f t="shared" si="97"/>
        <v>381.9006643024008</v>
      </c>
      <c r="K194" s="122">
        <f t="shared" si="97"/>
        <v>425.66670290246122</v>
      </c>
      <c r="L194" s="122">
        <f t="shared" si="97"/>
        <v>441.3431172323094</v>
      </c>
      <c r="M194" s="122">
        <f t="shared" si="97"/>
        <v>434.97947751355127</v>
      </c>
      <c r="N194" s="122">
        <f t="shared" si="97"/>
        <v>576.461764707626</v>
      </c>
      <c r="O194" s="122">
        <f t="shared" si="97"/>
        <v>628.70028515940476</v>
      </c>
      <c r="P194" s="122">
        <f t="shared" si="97"/>
        <v>590.293317752701</v>
      </c>
      <c r="Q194" s="122">
        <f t="shared" si="97"/>
        <v>831.15156715894682</v>
      </c>
      <c r="R194" s="122">
        <f t="shared" ref="R194:V194" si="98">SUM(R195:R196)</f>
        <v>592.18742921817181</v>
      </c>
      <c r="S194" s="122">
        <f t="shared" si="98"/>
        <v>1171.5356830820785</v>
      </c>
      <c r="T194" s="122">
        <f t="shared" si="98"/>
        <v>338.26922182909908</v>
      </c>
      <c r="U194" s="122">
        <f t="shared" si="98"/>
        <v>890.11923043219304</v>
      </c>
      <c r="V194" s="122">
        <f t="shared" si="98"/>
        <v>1260.4358139764952</v>
      </c>
      <c r="W194" s="122">
        <f t="shared" ref="W194:Y194" si="99">SUM(W195:W196)</f>
        <v>971.07185698059516</v>
      </c>
      <c r="X194" s="122">
        <f t="shared" si="99"/>
        <v>1681.8898943233266</v>
      </c>
      <c r="Y194" s="122">
        <f t="shared" si="99"/>
        <v>1149.0281284948082</v>
      </c>
      <c r="DA194" s="130" t="s">
        <v>2433</v>
      </c>
    </row>
    <row r="195" spans="1:105" ht="12" customHeight="1" x14ac:dyDescent="0.25">
      <c r="A195" s="97" t="s">
        <v>74</v>
      </c>
      <c r="B195" s="98">
        <v>205.19063849788739</v>
      </c>
      <c r="C195" s="98">
        <v>221.75225417948764</v>
      </c>
      <c r="D195" s="98">
        <v>316.2356244668394</v>
      </c>
      <c r="E195" s="98">
        <v>405.03298407293505</v>
      </c>
      <c r="F195" s="98">
        <v>352.46265783679354</v>
      </c>
      <c r="G195" s="98">
        <v>376.48401673074198</v>
      </c>
      <c r="H195" s="98">
        <v>419.54597662991063</v>
      </c>
      <c r="I195" s="98">
        <v>394.26136996503783</v>
      </c>
      <c r="J195" s="98">
        <v>373.60723874300635</v>
      </c>
      <c r="K195" s="98">
        <v>416.52157368625927</v>
      </c>
      <c r="L195" s="98">
        <v>431.29581147534901</v>
      </c>
      <c r="M195" s="98">
        <v>425.36497163755183</v>
      </c>
      <c r="N195" s="98">
        <v>566.98729480456689</v>
      </c>
      <c r="O195" s="98">
        <v>616.14342341464135</v>
      </c>
      <c r="P195" s="98">
        <v>578.75473110468215</v>
      </c>
      <c r="Q195" s="98">
        <v>814.64484468323599</v>
      </c>
      <c r="R195" s="98">
        <v>580.49554894287678</v>
      </c>
      <c r="S195" s="98">
        <v>1148.5185660112375</v>
      </c>
      <c r="T195" s="98">
        <v>324.16417266415164</v>
      </c>
      <c r="U195" s="98">
        <v>862.84893153281018</v>
      </c>
      <c r="V195" s="98">
        <v>1229.6060490313764</v>
      </c>
      <c r="W195" s="98">
        <v>946.06277349635843</v>
      </c>
      <c r="X195" s="98">
        <v>1649.1708701061764</v>
      </c>
      <c r="Y195" s="98">
        <v>1126.6501262929105</v>
      </c>
      <c r="DA195" s="63" t="s">
        <v>2434</v>
      </c>
    </row>
    <row r="196" spans="1:105" ht="12" customHeight="1" x14ac:dyDescent="0.25">
      <c r="A196" s="97" t="s">
        <v>53</v>
      </c>
      <c r="B196" s="98">
        <v>4.5520657741525774</v>
      </c>
      <c r="C196" s="98">
        <v>4.4323411667670776</v>
      </c>
      <c r="D196" s="98">
        <v>7.1323012925014266</v>
      </c>
      <c r="E196" s="98">
        <v>7.6925362631925829</v>
      </c>
      <c r="F196" s="98">
        <v>8.3811463126986503</v>
      </c>
      <c r="G196" s="98">
        <v>8.9251917961752181</v>
      </c>
      <c r="H196" s="98">
        <v>9.2568391340969232</v>
      </c>
      <c r="I196" s="98">
        <v>8.4467324746664065</v>
      </c>
      <c r="J196" s="98">
        <v>8.2934255593944641</v>
      </c>
      <c r="K196" s="98">
        <v>9.1451292162019246</v>
      </c>
      <c r="L196" s="98">
        <v>10.047305756960363</v>
      </c>
      <c r="M196" s="98">
        <v>9.6145058759994395</v>
      </c>
      <c r="N196" s="98">
        <v>9.4744699030591608</v>
      </c>
      <c r="O196" s="98">
        <v>12.556861744763378</v>
      </c>
      <c r="P196" s="98">
        <v>11.538586648018871</v>
      </c>
      <c r="Q196" s="98">
        <v>16.506722475710795</v>
      </c>
      <c r="R196" s="98">
        <v>11.691880275295054</v>
      </c>
      <c r="S196" s="98">
        <v>23.017117070841174</v>
      </c>
      <c r="T196" s="98">
        <v>14.105049164947424</v>
      </c>
      <c r="U196" s="98">
        <v>27.270298899382812</v>
      </c>
      <c r="V196" s="98">
        <v>30.829764945118818</v>
      </c>
      <c r="W196" s="98">
        <v>25.009083484236747</v>
      </c>
      <c r="X196" s="98">
        <v>32.719024217150221</v>
      </c>
      <c r="Y196" s="98">
        <v>22.378002201897697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426.27443820112484</v>
      </c>
      <c r="C197" s="122">
        <f t="shared" si="100"/>
        <v>645.00080395032069</v>
      </c>
      <c r="D197" s="122">
        <f t="shared" si="100"/>
        <v>590.27780916718928</v>
      </c>
      <c r="E197" s="122">
        <f t="shared" si="100"/>
        <v>1019.2206338137214</v>
      </c>
      <c r="F197" s="122">
        <f t="shared" si="100"/>
        <v>590.20134690231066</v>
      </c>
      <c r="G197" s="122">
        <f t="shared" si="100"/>
        <v>604.14270767532082</v>
      </c>
      <c r="H197" s="122">
        <f t="shared" si="100"/>
        <v>830.68777798269912</v>
      </c>
      <c r="I197" s="122">
        <f t="shared" si="100"/>
        <v>842.64782118613891</v>
      </c>
      <c r="J197" s="122">
        <f t="shared" si="100"/>
        <v>661.5560148841621</v>
      </c>
      <c r="K197" s="122">
        <f t="shared" si="100"/>
        <v>583.81786480822927</v>
      </c>
      <c r="L197" s="122">
        <f t="shared" si="100"/>
        <v>543.39948980585677</v>
      </c>
      <c r="M197" s="122">
        <f t="shared" si="100"/>
        <v>754.55729494342177</v>
      </c>
      <c r="N197" s="122">
        <f t="shared" si="100"/>
        <v>1519.8365048701833</v>
      </c>
      <c r="O197" s="122">
        <f t="shared" si="100"/>
        <v>1237.6372506729185</v>
      </c>
      <c r="P197" s="122">
        <f t="shared" si="100"/>
        <v>1521.2139298168961</v>
      </c>
      <c r="Q197" s="122">
        <f t="shared" si="100"/>
        <v>1514.8463789977825</v>
      </c>
      <c r="R197" s="122">
        <f t="shared" si="100"/>
        <v>1645.5003865639983</v>
      </c>
      <c r="S197" s="122">
        <f t="shared" si="100"/>
        <v>2312.3751065836555</v>
      </c>
      <c r="T197" s="122">
        <f t="shared" si="100"/>
        <v>2178.6142055758173</v>
      </c>
      <c r="U197" s="122">
        <f t="shared" si="100"/>
        <v>2014.6563960966876</v>
      </c>
      <c r="V197" s="122">
        <f t="shared" si="100"/>
        <v>1429.7007308230986</v>
      </c>
      <c r="W197" s="122">
        <f t="shared" si="100"/>
        <v>1012.0399994430973</v>
      </c>
      <c r="X197" s="122">
        <f t="shared" si="100"/>
        <v>606.71264954551384</v>
      </c>
      <c r="Y197" s="122">
        <f t="shared" si="100"/>
        <v>593.82682654043299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426.27443820112484</v>
      </c>
      <c r="C198" s="98">
        <f>RES_hhdet_tesh!C29</f>
        <v>645.00080395032069</v>
      </c>
      <c r="D198" s="98">
        <f>RES_hhdet_tesh!D29</f>
        <v>590.27780916718928</v>
      </c>
      <c r="E198" s="98">
        <f>RES_hhdet_tesh!E29</f>
        <v>1019.2206338137214</v>
      </c>
      <c r="F198" s="98">
        <f>RES_hhdet_tesh!F29</f>
        <v>590.20134690231066</v>
      </c>
      <c r="G198" s="98">
        <f>RES_hhdet_tesh!G29</f>
        <v>604.14270767532082</v>
      </c>
      <c r="H198" s="98">
        <f>RES_hhdet_tesh!H29</f>
        <v>830.68777798269912</v>
      </c>
      <c r="I198" s="98">
        <f>RES_hhdet_tesh!I29</f>
        <v>842.64782118613891</v>
      </c>
      <c r="J198" s="98">
        <f>RES_hhdet_tesh!J29</f>
        <v>661.5560148841621</v>
      </c>
      <c r="K198" s="98">
        <f>RES_hhdet_tesh!K29</f>
        <v>583.81786480822927</v>
      </c>
      <c r="L198" s="98">
        <f>RES_hhdet_tesh!L29</f>
        <v>543.39948980585677</v>
      </c>
      <c r="M198" s="98">
        <f>RES_hhdet_tesh!M29</f>
        <v>754.55729494342177</v>
      </c>
      <c r="N198" s="98">
        <f>RES_hhdet_tesh!N29</f>
        <v>1519.8365048701833</v>
      </c>
      <c r="O198" s="98">
        <f>RES_hhdet_tesh!O29</f>
        <v>1237.6372506729185</v>
      </c>
      <c r="P198" s="98">
        <f>RES_hhdet_tesh!P29</f>
        <v>1521.2139298168961</v>
      </c>
      <c r="Q198" s="98">
        <f>RES_hhdet_tesh!Q29</f>
        <v>1514.8463789977825</v>
      </c>
      <c r="R198" s="98">
        <f>RES_hhdet_tesh!R29</f>
        <v>1645.5003865639983</v>
      </c>
      <c r="S198" s="98">
        <f>RES_hhdet_tesh!S29</f>
        <v>2312.3751065836555</v>
      </c>
      <c r="T198" s="98">
        <f>RES_hhdet_tesh!T29</f>
        <v>2178.6142055758173</v>
      </c>
      <c r="U198" s="98">
        <f>RES_hhdet_tesh!U29</f>
        <v>2014.6563960966876</v>
      </c>
      <c r="V198" s="98">
        <f>RES_hhdet_tesh!V29</f>
        <v>1429.7007308230986</v>
      </c>
      <c r="W198" s="98">
        <f>RES_hhdet_tesh!W29</f>
        <v>1012.0399994430973</v>
      </c>
      <c r="X198" s="98">
        <f>RES_hhdet_tesh!X29</f>
        <v>606.71264954551384</v>
      </c>
      <c r="Y198" s="98">
        <f>RES_hhdet_tesh!Y29</f>
        <v>593.82682654043299</v>
      </c>
      <c r="DA198" s="63" t="s">
        <v>2437</v>
      </c>
    </row>
    <row r="199" spans="1:105" ht="12" customHeight="1" x14ac:dyDescent="0.25">
      <c r="A199" s="121" t="s">
        <v>55</v>
      </c>
      <c r="B199" s="122">
        <v>754.14846313098451</v>
      </c>
      <c r="C199" s="122">
        <v>630.92927343298402</v>
      </c>
      <c r="D199" s="122">
        <v>773.10986120030418</v>
      </c>
      <c r="E199" s="122">
        <v>755.7790424720589</v>
      </c>
      <c r="F199" s="122">
        <v>912.05185045000883</v>
      </c>
      <c r="G199" s="122">
        <v>940.67769443650423</v>
      </c>
      <c r="H199" s="122">
        <v>970.23741487697578</v>
      </c>
      <c r="I199" s="122">
        <v>954.8733822746118</v>
      </c>
      <c r="J199" s="122">
        <v>944.65761855172093</v>
      </c>
      <c r="K199" s="122">
        <v>643.34512512725962</v>
      </c>
      <c r="L199" s="122">
        <v>860.70542203068942</v>
      </c>
      <c r="M199" s="122">
        <v>865.32107569925267</v>
      </c>
      <c r="N199" s="122">
        <v>759.26663053911375</v>
      </c>
      <c r="O199" s="122">
        <v>837.21242451355818</v>
      </c>
      <c r="P199" s="122">
        <v>834.11345690371252</v>
      </c>
      <c r="Q199" s="122">
        <v>879.59837693248971</v>
      </c>
      <c r="R199" s="122">
        <v>859.53331242546085</v>
      </c>
      <c r="S199" s="122">
        <v>906.65966803533433</v>
      </c>
      <c r="T199" s="122">
        <v>1082.9723814420859</v>
      </c>
      <c r="U199" s="122">
        <v>1106.4734700780575</v>
      </c>
      <c r="V199" s="122">
        <v>1062.0504258056699</v>
      </c>
      <c r="W199" s="122">
        <v>925.84419311164584</v>
      </c>
      <c r="X199" s="122">
        <v>1070.1697478438523</v>
      </c>
      <c r="Y199" s="122">
        <v>975.99586405875289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754.14846313098451</v>
      </c>
      <c r="C204" s="101">
        <v>630.92927343298402</v>
      </c>
      <c r="D204" s="101">
        <v>773.09840524975937</v>
      </c>
      <c r="E204" s="101">
        <v>755.76300737549786</v>
      </c>
      <c r="F204" s="101">
        <v>912.03922119945821</v>
      </c>
      <c r="G204" s="101">
        <v>940.66516314818637</v>
      </c>
      <c r="H204" s="101">
        <v>970.23980754266904</v>
      </c>
      <c r="I204" s="101">
        <v>954.8679996230693</v>
      </c>
      <c r="J204" s="101">
        <v>944.64421407131385</v>
      </c>
      <c r="K204" s="101">
        <v>643.54017403610101</v>
      </c>
      <c r="L204" s="101">
        <v>860.27499453062796</v>
      </c>
      <c r="M204" s="101">
        <v>865.20840976651232</v>
      </c>
      <c r="N204" s="101">
        <v>759.05444095884468</v>
      </c>
      <c r="O204" s="101">
        <v>837.6812566923229</v>
      </c>
      <c r="P204" s="101">
        <v>835.41878183123004</v>
      </c>
      <c r="Q204" s="101">
        <v>881.64362666782586</v>
      </c>
      <c r="R204" s="101">
        <v>860.70935425757136</v>
      </c>
      <c r="S204" s="101">
        <v>906.07503094129152</v>
      </c>
      <c r="T204" s="101">
        <v>1081.798959161039</v>
      </c>
      <c r="U204" s="101">
        <v>1106.5519345583664</v>
      </c>
      <c r="V204" s="101">
        <v>1063.0051890160271</v>
      </c>
      <c r="W204" s="101">
        <v>926.94133636546951</v>
      </c>
      <c r="X204" s="101">
        <v>1070.8837859556545</v>
      </c>
      <c r="Y204" s="101">
        <v>976.70088901272459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773.52856197433573</v>
      </c>
      <c r="E205" s="104">
        <v>756.22035165319244</v>
      </c>
      <c r="F205" s="104">
        <v>912.35052237603088</v>
      </c>
      <c r="G205" s="104">
        <v>940.9020393574898</v>
      </c>
      <c r="H205" s="104">
        <v>970.20413625173273</v>
      </c>
      <c r="I205" s="104">
        <v>954.93520657932595</v>
      </c>
      <c r="J205" s="104">
        <v>944.79745406481061</v>
      </c>
      <c r="K205" s="104">
        <v>642.53059750240141</v>
      </c>
      <c r="L205" s="104">
        <v>861.73018749418475</v>
      </c>
      <c r="M205" s="104">
        <v>865.52513755962991</v>
      </c>
      <c r="N205" s="104">
        <v>759.55871857858904</v>
      </c>
      <c r="O205" s="104">
        <v>836.56177426546674</v>
      </c>
      <c r="P205" s="104">
        <v>832.28057888295439</v>
      </c>
      <c r="Q205" s="104">
        <v>876.5798931020837</v>
      </c>
      <c r="R205" s="104">
        <v>857.71635622127599</v>
      </c>
      <c r="S205" s="104">
        <v>907.71281289782189</v>
      </c>
      <c r="T205" s="104">
        <v>1085.4306135520526</v>
      </c>
      <c r="U205" s="104">
        <v>1106.2824061757144</v>
      </c>
      <c r="V205" s="104">
        <v>1059.2095287396437</v>
      </c>
      <c r="W205" s="104">
        <v>921.5108842430684</v>
      </c>
      <c r="X205" s="104">
        <v>1067.5107240803175</v>
      </c>
      <c r="Y205" s="104">
        <v>973.14045263344303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135.36103322705361</v>
      </c>
      <c r="E206" s="98">
        <v>131.5702178228222</v>
      </c>
      <c r="F206" s="98">
        <v>157.68911380528726</v>
      </c>
      <c r="G206" s="98">
        <v>162.13508974325691</v>
      </c>
      <c r="H206" s="98">
        <v>166.25593523640276</v>
      </c>
      <c r="I206" s="98">
        <v>162.1281642738476</v>
      </c>
      <c r="J206" s="98">
        <v>160.80708950749164</v>
      </c>
      <c r="K206" s="98">
        <v>287.06393247872296</v>
      </c>
      <c r="L206" s="98">
        <v>85.848824723509708</v>
      </c>
      <c r="M206" s="98">
        <v>147.386896098514</v>
      </c>
      <c r="N206" s="98">
        <v>62.876581121809956</v>
      </c>
      <c r="O206" s="98">
        <v>105.89450335449676</v>
      </c>
      <c r="P206" s="98">
        <v>81.578854351683518</v>
      </c>
      <c r="Q206" s="98">
        <v>101.87536676709389</v>
      </c>
      <c r="R206" s="98">
        <v>82.937132456643525</v>
      </c>
      <c r="S206" s="98">
        <v>115.72280051829627</v>
      </c>
      <c r="T206" s="98">
        <v>267.85508087392941</v>
      </c>
      <c r="U206" s="98">
        <v>241.429934984174</v>
      </c>
      <c r="V206" s="98">
        <v>153.14017926482251</v>
      </c>
      <c r="W206" s="98">
        <v>158.24435673899168</v>
      </c>
      <c r="X206" s="98">
        <v>411.86881149963364</v>
      </c>
      <c r="Y206" s="98">
        <v>339.57175578036163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638.16752874728218</v>
      </c>
      <c r="E207" s="98">
        <v>624.65013383037024</v>
      </c>
      <c r="F207" s="98">
        <v>754.66140857074356</v>
      </c>
      <c r="G207" s="98">
        <v>778.76694961423289</v>
      </c>
      <c r="H207" s="98">
        <v>803.94820101533003</v>
      </c>
      <c r="I207" s="98">
        <v>792.80704230547826</v>
      </c>
      <c r="J207" s="98">
        <v>783.99036455731903</v>
      </c>
      <c r="K207" s="98">
        <v>355.46666502367844</v>
      </c>
      <c r="L207" s="98">
        <v>775.88136277067508</v>
      </c>
      <c r="M207" s="98">
        <v>718.13824146111597</v>
      </c>
      <c r="N207" s="98">
        <v>696.68213745677917</v>
      </c>
      <c r="O207" s="98">
        <v>730.66727091097005</v>
      </c>
      <c r="P207" s="98">
        <v>750.70172453127077</v>
      </c>
      <c r="Q207" s="98">
        <v>774.70452633498996</v>
      </c>
      <c r="R207" s="98">
        <v>774.77922376463232</v>
      </c>
      <c r="S207" s="98">
        <v>791.99001237952552</v>
      </c>
      <c r="T207" s="98">
        <v>817.5755326781233</v>
      </c>
      <c r="U207" s="98">
        <v>864.85247119154042</v>
      </c>
      <c r="V207" s="98">
        <v>906.06934947482125</v>
      </c>
      <c r="W207" s="98">
        <v>763.26652750407675</v>
      </c>
      <c r="X207" s="98">
        <v>655.64191258068411</v>
      </c>
      <c r="Y207" s="98">
        <v>633.56869685308141</v>
      </c>
      <c r="DA207" s="63" t="s">
        <v>2446</v>
      </c>
    </row>
    <row r="208" spans="1:105" ht="12" customHeight="1" x14ac:dyDescent="0.25">
      <c r="A208" s="121" t="s">
        <v>54</v>
      </c>
      <c r="B208" s="122">
        <v>681.25243863752166</v>
      </c>
      <c r="C208" s="122">
        <v>615.82391221107946</v>
      </c>
      <c r="D208" s="122">
        <v>628.60324959111654</v>
      </c>
      <c r="E208" s="122">
        <v>594.52333158367844</v>
      </c>
      <c r="F208" s="122">
        <v>668.72705976147142</v>
      </c>
      <c r="G208" s="122">
        <v>650.70560025110171</v>
      </c>
      <c r="H208" s="122">
        <v>580.61652565024974</v>
      </c>
      <c r="I208" s="122">
        <v>537.42120420192464</v>
      </c>
      <c r="J208" s="122">
        <v>592.50124114907442</v>
      </c>
      <c r="K208" s="122">
        <v>620.5029922167912</v>
      </c>
      <c r="L208" s="122">
        <v>637.67043754764029</v>
      </c>
      <c r="M208" s="122">
        <v>604.09684903495383</v>
      </c>
      <c r="N208" s="122">
        <v>546.74881330817732</v>
      </c>
      <c r="O208" s="122">
        <v>630.77198594804577</v>
      </c>
      <c r="P208" s="122">
        <v>590.56863260598016</v>
      </c>
      <c r="Q208" s="122">
        <v>633.45149501564458</v>
      </c>
      <c r="R208" s="122">
        <v>665.54476352237407</v>
      </c>
      <c r="S208" s="122">
        <v>507.82443653737334</v>
      </c>
      <c r="T208" s="122">
        <v>534.25098929083094</v>
      </c>
      <c r="U208" s="122">
        <v>506.58880881142414</v>
      </c>
      <c r="V208" s="122">
        <v>486.57520053329011</v>
      </c>
      <c r="W208" s="122">
        <v>459.27625821629067</v>
      </c>
      <c r="X208" s="122">
        <v>418.84420237549847</v>
      </c>
      <c r="Y208" s="122">
        <v>418.21033898459171</v>
      </c>
      <c r="DA208" s="130" t="s">
        <v>2447</v>
      </c>
    </row>
    <row r="209" spans="1:105" ht="12" customHeight="1" x14ac:dyDescent="0.25">
      <c r="A209" s="97" t="s">
        <v>50</v>
      </c>
      <c r="B209" s="98">
        <v>664.3389708430642</v>
      </c>
      <c r="C209" s="98">
        <v>647.98117119295739</v>
      </c>
      <c r="D209" s="98">
        <v>625.23173794768286</v>
      </c>
      <c r="E209" s="98">
        <v>572.30223992088702</v>
      </c>
      <c r="F209" s="98">
        <v>672.10240518531498</v>
      </c>
      <c r="G209" s="98">
        <v>651.11379457772614</v>
      </c>
      <c r="H209" s="98">
        <v>567.72724497735487</v>
      </c>
      <c r="I209" s="98">
        <v>530.15826218992481</v>
      </c>
      <c r="J209" s="98">
        <v>609.25117224726193</v>
      </c>
      <c r="K209" s="98">
        <v>654.68471685250438</v>
      </c>
      <c r="L209" s="98">
        <v>617.60400312770162</v>
      </c>
      <c r="M209" s="98">
        <v>577.24428002966704</v>
      </c>
      <c r="N209" s="98">
        <v>579.31412636264315</v>
      </c>
      <c r="O209" s="98">
        <v>632.21175816493974</v>
      </c>
      <c r="P209" s="98">
        <v>592.02802422785987</v>
      </c>
      <c r="Q209" s="98">
        <v>624.94958359728093</v>
      </c>
      <c r="R209" s="98">
        <v>596.43034047574565</v>
      </c>
      <c r="S209" s="98">
        <v>559.1413354686581</v>
      </c>
      <c r="T209" s="98">
        <v>542.76773735697191</v>
      </c>
      <c r="U209" s="98">
        <v>498.47680944346155</v>
      </c>
      <c r="V209" s="98">
        <v>492.16718931056704</v>
      </c>
      <c r="W209" s="98">
        <v>482.12688359932719</v>
      </c>
      <c r="X209" s="98">
        <v>390.99784868444192</v>
      </c>
      <c r="Y209" s="98">
        <v>415.04727446146433</v>
      </c>
      <c r="DA209" s="63" t="s">
        <v>2448</v>
      </c>
    </row>
    <row r="210" spans="1:105" ht="12" customHeight="1" x14ac:dyDescent="0.25">
      <c r="A210" s="109" t="s">
        <v>120</v>
      </c>
      <c r="B210" s="33">
        <v>753.56419485129663</v>
      </c>
      <c r="C210" s="33">
        <v>478.96362866868384</v>
      </c>
      <c r="D210" s="33">
        <v>640.81449391206877</v>
      </c>
      <c r="E210" s="33">
        <v>667.28774885757991</v>
      </c>
      <c r="F210" s="33">
        <v>658.28290267361058</v>
      </c>
      <c r="G210" s="33">
        <v>649.47805254739603</v>
      </c>
      <c r="H210" s="33">
        <v>619.98761681455881</v>
      </c>
      <c r="I210" s="33">
        <v>560.87931625445265</v>
      </c>
      <c r="J210" s="33">
        <v>533.07902345714695</v>
      </c>
      <c r="K210" s="33">
        <v>493.37399176594243</v>
      </c>
      <c r="L210" s="33">
        <v>713.49096735137164</v>
      </c>
      <c r="M210" s="33">
        <v>699.63081162515539</v>
      </c>
      <c r="N210" s="33">
        <v>425.7949816713425</v>
      </c>
      <c r="O210" s="33">
        <v>626.18450845569612</v>
      </c>
      <c r="P210" s="33">
        <v>586.26172448765021</v>
      </c>
      <c r="Q210" s="33">
        <v>657.39810275052719</v>
      </c>
      <c r="R210" s="33">
        <v>855.6621860021645</v>
      </c>
      <c r="S210" s="33">
        <v>357.08626105872958</v>
      </c>
      <c r="T210" s="33">
        <v>507.88428570445029</v>
      </c>
      <c r="U210" s="33">
        <v>531.91993164705491</v>
      </c>
      <c r="V210" s="33">
        <v>472.7598725691488</v>
      </c>
      <c r="W210" s="33">
        <v>407.08685060570747</v>
      </c>
      <c r="X210" s="33">
        <v>479.53339590099938</v>
      </c>
      <c r="Y210" s="33">
        <v>424.62496239250464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333.02589208458693</v>
      </c>
      <c r="C212" s="117">
        <f t="shared" si="101"/>
        <v>336.22540180874353</v>
      </c>
      <c r="D212" s="117">
        <f t="shared" si="101"/>
        <v>376.17361289494522</v>
      </c>
      <c r="E212" s="117">
        <f t="shared" si="101"/>
        <v>406.61450064303489</v>
      </c>
      <c r="F212" s="117">
        <f t="shared" si="101"/>
        <v>402.94327200034706</v>
      </c>
      <c r="G212" s="117">
        <f t="shared" si="101"/>
        <v>408.37255249038117</v>
      </c>
      <c r="H212" s="117">
        <f t="shared" si="101"/>
        <v>408.17646501584835</v>
      </c>
      <c r="I212" s="117">
        <f t="shared" si="101"/>
        <v>383.28832282985792</v>
      </c>
      <c r="J212" s="117">
        <f t="shared" si="101"/>
        <v>396.91621544388329</v>
      </c>
      <c r="K212" s="117">
        <f t="shared" si="101"/>
        <v>432.47786075672542</v>
      </c>
      <c r="L212" s="117">
        <f t="shared" si="101"/>
        <v>425.40877941763574</v>
      </c>
      <c r="M212" s="117">
        <f t="shared" si="101"/>
        <v>398.96749872103669</v>
      </c>
      <c r="N212" s="117">
        <f t="shared" si="101"/>
        <v>459.56707900140441</v>
      </c>
      <c r="O212" s="117">
        <f t="shared" si="101"/>
        <v>475.96504600707908</v>
      </c>
      <c r="P212" s="117">
        <f t="shared" si="101"/>
        <v>441.26408612578257</v>
      </c>
      <c r="Q212" s="117">
        <f t="shared" si="101"/>
        <v>555.8286374933092</v>
      </c>
      <c r="R212" s="117">
        <f t="shared" ref="R212:V212" si="102">R213+R216+R218+R227</f>
        <v>436.4072135856045</v>
      </c>
      <c r="S212" s="117">
        <f t="shared" si="102"/>
        <v>685.68720843986398</v>
      </c>
      <c r="T212" s="117">
        <f t="shared" si="102"/>
        <v>305.82495117297492</v>
      </c>
      <c r="U212" s="117">
        <f t="shared" si="102"/>
        <v>536.85674419908651</v>
      </c>
      <c r="V212" s="117">
        <f t="shared" si="102"/>
        <v>691.52872700434978</v>
      </c>
      <c r="W212" s="117">
        <f t="shared" ref="W212:Y212" si="103">W213+W216+W218+W227</f>
        <v>555.60607907426288</v>
      </c>
      <c r="X212" s="117">
        <f t="shared" si="103"/>
        <v>842.5788706964247</v>
      </c>
      <c r="Y212" s="117">
        <f t="shared" si="103"/>
        <v>608.37970626366052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120.38653120741938</v>
      </c>
      <c r="C213" s="122">
        <f t="shared" si="104"/>
        <v>129.30786248468198</v>
      </c>
      <c r="D213" s="122">
        <f t="shared" si="104"/>
        <v>183.21590031807028</v>
      </c>
      <c r="E213" s="122">
        <f t="shared" si="104"/>
        <v>234.18098984813739</v>
      </c>
      <c r="F213" s="122">
        <f t="shared" si="104"/>
        <v>203.50367282020446</v>
      </c>
      <c r="G213" s="122">
        <f t="shared" si="104"/>
        <v>216.97728927549085</v>
      </c>
      <c r="H213" s="122">
        <f t="shared" si="104"/>
        <v>241.18394113510675</v>
      </c>
      <c r="I213" s="122">
        <f t="shared" si="104"/>
        <v>225.49717812169655</v>
      </c>
      <c r="J213" s="122">
        <f t="shared" si="104"/>
        <v>211.75212907994242</v>
      </c>
      <c r="K213" s="122">
        <f t="shared" si="104"/>
        <v>231.64399628435115</v>
      </c>
      <c r="L213" s="122">
        <f t="shared" si="104"/>
        <v>235.43842302191618</v>
      </c>
      <c r="M213" s="122">
        <f t="shared" si="104"/>
        <v>223.82331790370245</v>
      </c>
      <c r="N213" s="122">
        <f t="shared" si="104"/>
        <v>282.33880484606544</v>
      </c>
      <c r="O213" s="122">
        <f t="shared" si="104"/>
        <v>289.28208342596861</v>
      </c>
      <c r="P213" s="122">
        <f t="shared" si="104"/>
        <v>269.7504392710477</v>
      </c>
      <c r="Q213" s="122">
        <f t="shared" si="104"/>
        <v>377.02383603410271</v>
      </c>
      <c r="R213" s="122">
        <f t="shared" ref="R213:V213" si="105">SUM(R214:R215)</f>
        <v>266.91507615074102</v>
      </c>
      <c r="S213" s="122">
        <f t="shared" si="105"/>
        <v>524.30614742927867</v>
      </c>
      <c r="T213" s="122">
        <f t="shared" si="105"/>
        <v>147.25443158436269</v>
      </c>
      <c r="U213" s="122">
        <f t="shared" si="105"/>
        <v>391.6665107327895</v>
      </c>
      <c r="V213" s="122">
        <f t="shared" si="105"/>
        <v>558.08380430647549</v>
      </c>
      <c r="W213" s="122">
        <f t="shared" ref="W213:Y213" si="106">SUM(W214:W215)</f>
        <v>429.12181445250866</v>
      </c>
      <c r="X213" s="122">
        <f t="shared" si="106"/>
        <v>741.95623253300391</v>
      </c>
      <c r="Y213" s="122">
        <f t="shared" si="106"/>
        <v>504.38707128930952</v>
      </c>
      <c r="DA213" s="130" t="s">
        <v>2601</v>
      </c>
    </row>
    <row r="214" spans="1:105" ht="12" customHeight="1" x14ac:dyDescent="0.25">
      <c r="A214" s="97" t="s">
        <v>74</v>
      </c>
      <c r="B214" s="98">
        <v>120.38653120741938</v>
      </c>
      <c r="C214" s="98">
        <v>129.30786248468198</v>
      </c>
      <c r="D214" s="98">
        <v>183.21590031807028</v>
      </c>
      <c r="E214" s="98">
        <v>234.18098984813739</v>
      </c>
      <c r="F214" s="98">
        <v>203.50367282020446</v>
      </c>
      <c r="G214" s="98">
        <v>216.97728927549085</v>
      </c>
      <c r="H214" s="98">
        <v>241.18394113510675</v>
      </c>
      <c r="I214" s="98">
        <v>225.49717812169655</v>
      </c>
      <c r="J214" s="98">
        <v>211.75212907994242</v>
      </c>
      <c r="K214" s="98">
        <v>231.64399628435115</v>
      </c>
      <c r="L214" s="98">
        <v>235.43842302191618</v>
      </c>
      <c r="M214" s="98">
        <v>223.82331790370245</v>
      </c>
      <c r="N214" s="98">
        <v>282.33880484606544</v>
      </c>
      <c r="O214" s="98">
        <v>289.28208342596861</v>
      </c>
      <c r="P214" s="98">
        <v>269.7504392710477</v>
      </c>
      <c r="Q214" s="98">
        <v>377.02383603410271</v>
      </c>
      <c r="R214" s="98">
        <v>266.91507615074102</v>
      </c>
      <c r="S214" s="98">
        <v>524.30614742927867</v>
      </c>
      <c r="T214" s="98">
        <v>147.25443158436269</v>
      </c>
      <c r="U214" s="98">
        <v>391.6665107327895</v>
      </c>
      <c r="V214" s="98">
        <v>558.08380430647549</v>
      </c>
      <c r="W214" s="98">
        <v>429.12181445250866</v>
      </c>
      <c r="X214" s="98">
        <v>741.95623253300391</v>
      </c>
      <c r="Y214" s="98">
        <v>504.38707128930952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212.63936087716755</v>
      </c>
      <c r="C227" s="122">
        <v>206.91753932406158</v>
      </c>
      <c r="D227" s="122">
        <v>192.95771257687494</v>
      </c>
      <c r="E227" s="122">
        <v>172.4335107948975</v>
      </c>
      <c r="F227" s="122">
        <v>199.43959918014261</v>
      </c>
      <c r="G227" s="122">
        <v>191.39526321489032</v>
      </c>
      <c r="H227" s="122">
        <v>166.9925238807416</v>
      </c>
      <c r="I227" s="122">
        <v>157.79114470816137</v>
      </c>
      <c r="J227" s="122">
        <v>185.16408636394084</v>
      </c>
      <c r="K227" s="122">
        <v>200.83386447237427</v>
      </c>
      <c r="L227" s="122">
        <v>189.97035639571959</v>
      </c>
      <c r="M227" s="122">
        <v>175.14418081733422</v>
      </c>
      <c r="N227" s="122">
        <v>177.22827415533899</v>
      </c>
      <c r="O227" s="122">
        <v>186.68296258111044</v>
      </c>
      <c r="P227" s="122">
        <v>171.5136468547349</v>
      </c>
      <c r="Q227" s="122">
        <v>178.80480145920652</v>
      </c>
      <c r="R227" s="122">
        <v>169.49213743486351</v>
      </c>
      <c r="S227" s="122">
        <v>161.38106101058534</v>
      </c>
      <c r="T227" s="122">
        <v>158.57051958861226</v>
      </c>
      <c r="U227" s="122">
        <v>145.19023346629697</v>
      </c>
      <c r="V227" s="122">
        <v>133.44492269787429</v>
      </c>
      <c r="W227" s="122">
        <v>126.48426462175421</v>
      </c>
      <c r="X227" s="122">
        <v>100.62263816342077</v>
      </c>
      <c r="Y227" s="122">
        <v>103.99263497435105</v>
      </c>
      <c r="DA227" s="130" t="s">
        <v>2615</v>
      </c>
    </row>
    <row r="228" spans="1:105" ht="12" customHeight="1" x14ac:dyDescent="0.25">
      <c r="A228" s="97" t="s">
        <v>50</v>
      </c>
      <c r="B228" s="98">
        <v>262.37496640440366</v>
      </c>
      <c r="C228" s="98">
        <v>255.5357412429226</v>
      </c>
      <c r="D228" s="98">
        <v>246.23313296356056</v>
      </c>
      <c r="E228" s="98">
        <v>225.09195282827648</v>
      </c>
      <c r="F228" s="98">
        <v>263.89454109291233</v>
      </c>
      <c r="G228" s="98">
        <v>255.03960090642423</v>
      </c>
      <c r="H228" s="98">
        <v>221.66242118156094</v>
      </c>
      <c r="I228" s="98">
        <v>206.64537182823975</v>
      </c>
      <c r="J228" s="98">
        <v>237.35812773301953</v>
      </c>
      <c r="K228" s="98">
        <v>254.83293493289401</v>
      </c>
      <c r="L228" s="98">
        <v>240.24734217008529</v>
      </c>
      <c r="M228" s="98">
        <v>224.37349229733636</v>
      </c>
      <c r="N228" s="98">
        <v>224.9447801301171</v>
      </c>
      <c r="O228" s="98">
        <v>245.27310135345184</v>
      </c>
      <c r="P228" s="98">
        <v>229.63087907348677</v>
      </c>
      <c r="Q228" s="98">
        <v>242.28696979029164</v>
      </c>
      <c r="R228" s="98">
        <v>231.10853816739333</v>
      </c>
      <c r="S228" s="98">
        <v>216.32119525996811</v>
      </c>
      <c r="T228" s="98">
        <v>209.79061851485307</v>
      </c>
      <c r="U228" s="98">
        <v>191.68572795169277</v>
      </c>
      <c r="V228" s="98">
        <v>187.45902298184711</v>
      </c>
      <c r="W228" s="98">
        <v>181.86417177238613</v>
      </c>
      <c r="X228" s="98">
        <v>146.79187207239434</v>
      </c>
      <c r="Y228" s="98">
        <v>155.27162571730406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32.776431179917672</v>
      </c>
      <c r="C231" s="118">
        <f t="shared" si="108"/>
        <v>30.572155562086866</v>
      </c>
      <c r="D231" s="118">
        <f t="shared" si="108"/>
        <v>34.887240512554754</v>
      </c>
      <c r="E231" s="118">
        <f t="shared" si="108"/>
        <v>37.593916156680343</v>
      </c>
      <c r="F231" s="118">
        <f t="shared" si="108"/>
        <v>38.216837606668008</v>
      </c>
      <c r="G231" s="118">
        <f t="shared" si="108"/>
        <v>38.620053364488044</v>
      </c>
      <c r="H231" s="118">
        <f t="shared" si="108"/>
        <v>39.319973147192819</v>
      </c>
      <c r="I231" s="118">
        <f t="shared" si="108"/>
        <v>37.35633385924686</v>
      </c>
      <c r="J231" s="118">
        <f t="shared" si="108"/>
        <v>36.642000372506075</v>
      </c>
      <c r="K231" s="118">
        <f t="shared" si="108"/>
        <v>32.088426930833009</v>
      </c>
      <c r="L231" s="118">
        <f t="shared" si="108"/>
        <v>34.445145348541608</v>
      </c>
      <c r="M231" s="118">
        <f t="shared" si="108"/>
        <v>33.519824920069482</v>
      </c>
      <c r="N231" s="118">
        <f t="shared" si="108"/>
        <v>34.741532412706583</v>
      </c>
      <c r="O231" s="118">
        <f t="shared" si="108"/>
        <v>36.13356851449764</v>
      </c>
      <c r="P231" s="118">
        <f t="shared" si="108"/>
        <v>34.916987713365216</v>
      </c>
      <c r="Q231" s="118">
        <f t="shared" si="108"/>
        <v>40.214925213790075</v>
      </c>
      <c r="R231" s="118">
        <f t="shared" ref="R231:V231" si="109">R232+R235+R237+R246</f>
        <v>35.697761470420851</v>
      </c>
      <c r="S231" s="118">
        <f t="shared" si="109"/>
        <v>46.167486009104096</v>
      </c>
      <c r="T231" s="118">
        <f t="shared" si="109"/>
        <v>33.386556843738163</v>
      </c>
      <c r="U231" s="118">
        <f t="shared" si="109"/>
        <v>41.995168440194611</v>
      </c>
      <c r="V231" s="118">
        <f t="shared" si="109"/>
        <v>45.41964747576489</v>
      </c>
      <c r="W231" s="118">
        <f t="shared" ref="W231:Y231" si="110">W232+W235+W237+W246</f>
        <v>36.779884990714862</v>
      </c>
      <c r="X231" s="118">
        <f t="shared" si="110"/>
        <v>49.001400182360356</v>
      </c>
      <c r="Y231" s="118">
        <f t="shared" si="110"/>
        <v>38.026905517413404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5.22997009520176</v>
      </c>
      <c r="C232" s="123">
        <f t="shared" si="111"/>
        <v>5.5999452904762679</v>
      </c>
      <c r="D232" s="123">
        <f t="shared" si="111"/>
        <v>7.9222225765846312</v>
      </c>
      <c r="E232" s="123">
        <f t="shared" si="111"/>
        <v>10.085313672246599</v>
      </c>
      <c r="F232" s="123">
        <f t="shared" si="111"/>
        <v>8.7570134213444533</v>
      </c>
      <c r="G232" s="123">
        <f t="shared" si="111"/>
        <v>9.308823246656841</v>
      </c>
      <c r="H232" s="123">
        <f t="shared" si="111"/>
        <v>10.305756263995539</v>
      </c>
      <c r="I232" s="123">
        <f t="shared" si="111"/>
        <v>9.5984123864124324</v>
      </c>
      <c r="J232" s="123">
        <f t="shared" si="111"/>
        <v>8.9786319699362629</v>
      </c>
      <c r="K232" s="123">
        <f t="shared" si="111"/>
        <v>9.7815078686986325</v>
      </c>
      <c r="L232" s="123">
        <f t="shared" si="111"/>
        <v>9.9052283727103525</v>
      </c>
      <c r="M232" s="123">
        <f t="shared" si="111"/>
        <v>9.3803126171514943</v>
      </c>
      <c r="N232" s="123">
        <f t="shared" si="111"/>
        <v>11.755086464843822</v>
      </c>
      <c r="O232" s="123">
        <f t="shared" si="111"/>
        <v>12.011369352534887</v>
      </c>
      <c r="P232" s="123">
        <f t="shared" si="111"/>
        <v>11.13418395419718</v>
      </c>
      <c r="Q232" s="123">
        <f t="shared" si="111"/>
        <v>15.454314075981118</v>
      </c>
      <c r="R232" s="123">
        <f t="shared" ref="R232:V232" si="112">SUM(R233:R234)</f>
        <v>10.87421710554435</v>
      </c>
      <c r="S232" s="123">
        <f t="shared" si="112"/>
        <v>21.229219378036017</v>
      </c>
      <c r="T232" s="123">
        <f t="shared" si="112"/>
        <v>5.986717861733597</v>
      </c>
      <c r="U232" s="123">
        <f t="shared" si="112"/>
        <v>15.69871056220156</v>
      </c>
      <c r="V232" s="123">
        <f t="shared" si="112"/>
        <v>22.105349104450575</v>
      </c>
      <c r="W232" s="123">
        <f t="shared" ref="W232:Y232" si="113">SUM(W233:W234)</f>
        <v>16.928338018082297</v>
      </c>
      <c r="X232" s="123">
        <f t="shared" si="113"/>
        <v>29.015577741028338</v>
      </c>
      <c r="Y232" s="123">
        <f t="shared" si="113"/>
        <v>19.537451101803228</v>
      </c>
      <c r="DA232" s="130" t="s">
        <v>2769</v>
      </c>
    </row>
    <row r="233" spans="1:105" ht="12" customHeight="1" x14ac:dyDescent="0.25">
      <c r="A233" s="97" t="s">
        <v>74</v>
      </c>
      <c r="B233" s="99">
        <v>5.1854303942581348</v>
      </c>
      <c r="C233" s="99">
        <v>5.5566784309616652</v>
      </c>
      <c r="D233" s="99">
        <v>7.8527806365005475</v>
      </c>
      <c r="E233" s="99">
        <v>10.010615400938272</v>
      </c>
      <c r="F233" s="99">
        <v>8.6758472745962045</v>
      </c>
      <c r="G233" s="99">
        <v>9.2226463807788974</v>
      </c>
      <c r="H233" s="99">
        <v>10.216681222793413</v>
      </c>
      <c r="I233" s="99">
        <v>9.5174284082740961</v>
      </c>
      <c r="J233" s="99">
        <v>8.8994545375630523</v>
      </c>
      <c r="K233" s="99">
        <v>9.6945659883653086</v>
      </c>
      <c r="L233" s="99">
        <v>9.8101287387546297</v>
      </c>
      <c r="M233" s="99">
        <v>9.2896655869425544</v>
      </c>
      <c r="N233" s="99">
        <v>11.666157336030313</v>
      </c>
      <c r="O233" s="99">
        <v>11.894089706748188</v>
      </c>
      <c r="P233" s="99">
        <v>11.027036678246429</v>
      </c>
      <c r="Q233" s="99">
        <v>15.30212771788695</v>
      </c>
      <c r="R233" s="99">
        <v>10.767079720173832</v>
      </c>
      <c r="S233" s="99">
        <v>21.019604369865672</v>
      </c>
      <c r="T233" s="99">
        <v>5.8592271844633315</v>
      </c>
      <c r="U233" s="99">
        <v>15.454280781789642</v>
      </c>
      <c r="V233" s="99">
        <v>21.831391056393279</v>
      </c>
      <c r="W233" s="99">
        <v>16.707155117721015</v>
      </c>
      <c r="X233" s="99">
        <v>28.727800600089502</v>
      </c>
      <c r="Y233" s="99">
        <v>19.342510604381225</v>
      </c>
      <c r="DA233" s="63" t="s">
        <v>2770</v>
      </c>
    </row>
    <row r="234" spans="1:105" ht="12" customHeight="1" x14ac:dyDescent="0.25">
      <c r="A234" s="97" t="s">
        <v>53</v>
      </c>
      <c r="B234" s="99">
        <v>4.4539700943624985E-2</v>
      </c>
      <c r="C234" s="99">
        <v>4.3266859514602331E-2</v>
      </c>
      <c r="D234" s="99">
        <v>6.9441940084083872E-2</v>
      </c>
      <c r="E234" s="99">
        <v>7.4698271308326056E-2</v>
      </c>
      <c r="F234" s="99">
        <v>8.1166146748249318E-2</v>
      </c>
      <c r="G234" s="99">
        <v>8.617686587794289E-2</v>
      </c>
      <c r="H234" s="99">
        <v>8.9075041202126309E-2</v>
      </c>
      <c r="I234" s="99">
        <v>8.0983978138336826E-2</v>
      </c>
      <c r="J234" s="99">
        <v>7.917743237321051E-2</v>
      </c>
      <c r="K234" s="99">
        <v>8.6941880333323604E-2</v>
      </c>
      <c r="L234" s="99">
        <v>9.5099633955723462E-2</v>
      </c>
      <c r="M234" s="99">
        <v>9.0647030208939369E-2</v>
      </c>
      <c r="N234" s="99">
        <v>8.8929128813509895E-2</v>
      </c>
      <c r="O234" s="99">
        <v>0.11727964578669793</v>
      </c>
      <c r="P234" s="99">
        <v>0.10714727595075137</v>
      </c>
      <c r="Q234" s="99">
        <v>0.15218635809416789</v>
      </c>
      <c r="R234" s="99">
        <v>0.10713738537051697</v>
      </c>
      <c r="S234" s="99">
        <v>0.20961500817034398</v>
      </c>
      <c r="T234" s="99">
        <v>0.12749067727026581</v>
      </c>
      <c r="U234" s="99">
        <v>0.24442978041191807</v>
      </c>
      <c r="V234" s="99">
        <v>0.27395804805729657</v>
      </c>
      <c r="W234" s="99">
        <v>0.22118290036128055</v>
      </c>
      <c r="X234" s="99">
        <v>0.28777714093883716</v>
      </c>
      <c r="Y234" s="99">
        <v>0.19494049742200187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2.237316167255186</v>
      </c>
      <c r="C235" s="123">
        <f t="shared" si="114"/>
        <v>3.0311825169258837</v>
      </c>
      <c r="D235" s="123">
        <f t="shared" si="114"/>
        <v>2.6095931601443989</v>
      </c>
      <c r="E235" s="123">
        <f t="shared" si="114"/>
        <v>4.2955789457141673</v>
      </c>
      <c r="F235" s="123">
        <f t="shared" si="114"/>
        <v>2.3780085035333971</v>
      </c>
      <c r="G235" s="123">
        <f t="shared" si="114"/>
        <v>2.3263940268473431</v>
      </c>
      <c r="H235" s="123">
        <f t="shared" si="114"/>
        <v>3.0144534498257465</v>
      </c>
      <c r="I235" s="123">
        <f t="shared" si="114"/>
        <v>2.9423619023061649</v>
      </c>
      <c r="J235" s="123">
        <f t="shared" si="114"/>
        <v>2.251472063090973</v>
      </c>
      <c r="K235" s="123">
        <f t="shared" si="114"/>
        <v>1.8501807950938036</v>
      </c>
      <c r="L235" s="123">
        <f t="shared" si="114"/>
        <v>1.5781613917462063</v>
      </c>
      <c r="M235" s="123">
        <f t="shared" si="114"/>
        <v>2.0319483902903537</v>
      </c>
      <c r="N235" s="123">
        <f t="shared" si="114"/>
        <v>3.8852579780613841</v>
      </c>
      <c r="O235" s="123">
        <f t="shared" si="114"/>
        <v>2.9763040303926562</v>
      </c>
      <c r="P235" s="123">
        <f t="shared" si="114"/>
        <v>3.5599484486496147</v>
      </c>
      <c r="Q235" s="123">
        <f t="shared" si="114"/>
        <v>3.4795915049094757</v>
      </c>
      <c r="R235" s="123">
        <f t="shared" si="114"/>
        <v>3.7202515093380359</v>
      </c>
      <c r="S235" s="123">
        <f t="shared" si="114"/>
        <v>5.1199794959629807</v>
      </c>
      <c r="T235" s="123">
        <f t="shared" si="114"/>
        <v>4.6950985099354483</v>
      </c>
      <c r="U235" s="123">
        <f t="shared" si="114"/>
        <v>4.2186180664508264</v>
      </c>
      <c r="V235" s="123">
        <f t="shared" si="114"/>
        <v>2.9100321246652934</v>
      </c>
      <c r="W235" s="123">
        <f t="shared" si="114"/>
        <v>1.9889182797511331</v>
      </c>
      <c r="X235" s="123">
        <f t="shared" si="114"/>
        <v>1.1605321048705715</v>
      </c>
      <c r="Y235" s="123">
        <f t="shared" si="114"/>
        <v>1.111755837480523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2.237316167255186</v>
      </c>
      <c r="C236" s="99">
        <f>RES_hhdet_fecs!C29</f>
        <v>3.0311825169258837</v>
      </c>
      <c r="D236" s="99">
        <f>RES_hhdet_fecs!D29</f>
        <v>2.6095931601443989</v>
      </c>
      <c r="E236" s="99">
        <f>RES_hhdet_fecs!E29</f>
        <v>4.2955789457141673</v>
      </c>
      <c r="F236" s="99">
        <f>RES_hhdet_fecs!F29</f>
        <v>2.3780085035333971</v>
      </c>
      <c r="G236" s="99">
        <f>RES_hhdet_fecs!G29</f>
        <v>2.3263940268473431</v>
      </c>
      <c r="H236" s="99">
        <f>RES_hhdet_fecs!H29</f>
        <v>3.0144534498257465</v>
      </c>
      <c r="I236" s="99">
        <f>RES_hhdet_fecs!I29</f>
        <v>2.9423619023061649</v>
      </c>
      <c r="J236" s="99">
        <f>RES_hhdet_fecs!J29</f>
        <v>2.251472063090973</v>
      </c>
      <c r="K236" s="99">
        <f>RES_hhdet_fecs!K29</f>
        <v>1.8501807950938036</v>
      </c>
      <c r="L236" s="99">
        <f>RES_hhdet_fecs!L29</f>
        <v>1.5781613917462063</v>
      </c>
      <c r="M236" s="99">
        <f>RES_hhdet_fecs!M29</f>
        <v>2.0319483902903537</v>
      </c>
      <c r="N236" s="99">
        <f>RES_hhdet_fecs!N29</f>
        <v>3.8852579780613841</v>
      </c>
      <c r="O236" s="99">
        <f>RES_hhdet_fecs!O29</f>
        <v>2.9763040303926562</v>
      </c>
      <c r="P236" s="99">
        <f>RES_hhdet_fecs!P29</f>
        <v>3.5599484486496147</v>
      </c>
      <c r="Q236" s="99">
        <f>RES_hhdet_fecs!Q29</f>
        <v>3.4795915049094757</v>
      </c>
      <c r="R236" s="99">
        <f>RES_hhdet_fecs!R29</f>
        <v>3.7202515093380359</v>
      </c>
      <c r="S236" s="99">
        <f>RES_hhdet_fecs!S29</f>
        <v>5.1199794959629807</v>
      </c>
      <c r="T236" s="99">
        <f>RES_hhdet_fecs!T29</f>
        <v>4.6950985099354483</v>
      </c>
      <c r="U236" s="99">
        <f>RES_hhdet_fecs!U29</f>
        <v>4.2186180664508264</v>
      </c>
      <c r="V236" s="99">
        <f>RES_hhdet_fecs!V29</f>
        <v>2.9100321246652934</v>
      </c>
      <c r="W236" s="99">
        <f>RES_hhdet_fecs!W29</f>
        <v>1.9889182797511331</v>
      </c>
      <c r="X236" s="99">
        <f>RES_hhdet_fecs!X29</f>
        <v>1.1605321048705715</v>
      </c>
      <c r="Y236" s="99">
        <f>RES_hhdet_fecs!Y29</f>
        <v>1.111755837480523</v>
      </c>
      <c r="DA236" s="63" t="s">
        <v>2773</v>
      </c>
    </row>
    <row r="237" spans="1:105" ht="12" customHeight="1" x14ac:dyDescent="0.25">
      <c r="A237" s="121" t="s">
        <v>55</v>
      </c>
      <c r="B237" s="123">
        <v>14.249162771295131</v>
      </c>
      <c r="C237" s="123">
        <v>11.84231604179241</v>
      </c>
      <c r="D237" s="123">
        <v>14.261365838029796</v>
      </c>
      <c r="E237" s="123">
        <v>13.800098615986229</v>
      </c>
      <c r="F237" s="123">
        <v>16.487594975544532</v>
      </c>
      <c r="G237" s="123">
        <v>16.754124019513931</v>
      </c>
      <c r="H237" s="123">
        <v>16.963286499844298</v>
      </c>
      <c r="I237" s="123">
        <v>16.463332161750472</v>
      </c>
      <c r="J237" s="123">
        <v>16.141164085766778</v>
      </c>
      <c r="K237" s="123">
        <v>10.733074258637977</v>
      </c>
      <c r="L237" s="123">
        <v>13.178109315467223</v>
      </c>
      <c r="M237" s="123">
        <v>12.932750554034769</v>
      </c>
      <c r="N237" s="123">
        <v>10.665802309329123</v>
      </c>
      <c r="O237" s="123">
        <v>11.646966444794439</v>
      </c>
      <c r="P237" s="123">
        <v>11.417903226705322</v>
      </c>
      <c r="Q237" s="123">
        <v>11.963555388554752</v>
      </c>
      <c r="R237" s="123">
        <v>11.560535998540185</v>
      </c>
      <c r="S237" s="123">
        <v>12.283559392132659</v>
      </c>
      <c r="T237" s="123">
        <v>14.95619733733712</v>
      </c>
      <c r="U237" s="123">
        <v>14.890506445527913</v>
      </c>
      <c r="V237" s="123">
        <v>13.707083259201273</v>
      </c>
      <c r="W237" s="123">
        <v>11.6430815883083</v>
      </c>
      <c r="X237" s="123">
        <v>13.38842477711281</v>
      </c>
      <c r="Y237" s="123">
        <v>11.983973777440474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14.249162771295131</v>
      </c>
      <c r="C242" s="102">
        <v>11.84231604179241</v>
      </c>
      <c r="D242" s="102">
        <v>14.414269386639834</v>
      </c>
      <c r="E242" s="102">
        <v>13.99454246443257</v>
      </c>
      <c r="F242" s="102">
        <v>16.755325510895439</v>
      </c>
      <c r="G242" s="102">
        <v>17.10715022801314</v>
      </c>
      <c r="H242" s="102">
        <v>17.412937856856399</v>
      </c>
      <c r="I242" s="102">
        <v>16.983892959697421</v>
      </c>
      <c r="J242" s="102">
        <v>16.698716851661665</v>
      </c>
      <c r="K242" s="102">
        <v>11.297768488548279</v>
      </c>
      <c r="L242" s="102">
        <v>15.007422563323546</v>
      </c>
      <c r="M242" s="102">
        <v>14.943131885957335</v>
      </c>
      <c r="N242" s="102">
        <v>12.890982107176569</v>
      </c>
      <c r="O242" s="102">
        <v>13.844354762897552</v>
      </c>
      <c r="P242" s="102">
        <v>13.622883876845052</v>
      </c>
      <c r="Q242" s="102">
        <v>14.105376057162522</v>
      </c>
      <c r="R242" s="102">
        <v>13.586095744958183</v>
      </c>
      <c r="S242" s="102">
        <v>14.094052899808377</v>
      </c>
      <c r="T242" s="102">
        <v>16.615961009181419</v>
      </c>
      <c r="U242" s="102">
        <v>16.354991152599844</v>
      </c>
      <c r="V242" s="102">
        <v>14.884352836619613</v>
      </c>
      <c r="W242" s="102">
        <v>12.331984285858884</v>
      </c>
      <c r="X242" s="102">
        <v>13.968627713944164</v>
      </c>
      <c r="Y242" s="102">
        <v>12.495636872575799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8.6729309102407335</v>
      </c>
      <c r="E243" s="105">
        <v>8.4487210793270773</v>
      </c>
      <c r="F243" s="105">
        <v>10.155976616472897</v>
      </c>
      <c r="G243" s="105">
        <v>10.43397282325493</v>
      </c>
      <c r="H243" s="105">
        <v>10.709266541277819</v>
      </c>
      <c r="I243" s="105">
        <v>10.484251194090302</v>
      </c>
      <c r="J243" s="105">
        <v>10.324774734924127</v>
      </c>
      <c r="K243" s="105">
        <v>8.3749013645049697</v>
      </c>
      <c r="L243" s="105">
        <v>8.8228647317659288</v>
      </c>
      <c r="M243" s="105">
        <v>9.2915242784304777</v>
      </c>
      <c r="N243" s="105">
        <v>7.6027470744333163</v>
      </c>
      <c r="O243" s="105">
        <v>8.5974077346940376</v>
      </c>
      <c r="P243" s="105">
        <v>8.3217694713158465</v>
      </c>
      <c r="Q243" s="105">
        <v>8.8025472514433361</v>
      </c>
      <c r="R243" s="105">
        <v>8.4310951506773648</v>
      </c>
      <c r="S243" s="105">
        <v>9.0221995577945542</v>
      </c>
      <c r="T243" s="105">
        <v>11.479116307783896</v>
      </c>
      <c r="U243" s="105">
        <v>11.324432191872205</v>
      </c>
      <c r="V243" s="105">
        <v>10.204118699895707</v>
      </c>
      <c r="W243" s="105">
        <v>8.9221714806456074</v>
      </c>
      <c r="X243" s="105">
        <v>11.227793052829469</v>
      </c>
      <c r="Y243" s="105">
        <v>9.9116944353705705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2.4595658997821839</v>
      </c>
      <c r="E244" s="99">
        <v>2.3830642435050189</v>
      </c>
      <c r="F244" s="99">
        <v>2.847554075216649</v>
      </c>
      <c r="G244" s="99">
        <v>2.9146167690981613</v>
      </c>
      <c r="H244" s="99">
        <v>2.9731788668102941</v>
      </c>
      <c r="I244" s="99">
        <v>2.8831263360993371</v>
      </c>
      <c r="J244" s="99">
        <v>2.8400094076860447</v>
      </c>
      <c r="K244" s="99">
        <v>4.9955133293723772</v>
      </c>
      <c r="L244" s="99">
        <v>1.4790020707293479</v>
      </c>
      <c r="M244" s="99">
        <v>2.520807227809978</v>
      </c>
      <c r="N244" s="99">
        <v>1.0635595338236945</v>
      </c>
      <c r="O244" s="99">
        <v>1.7730593853854719</v>
      </c>
      <c r="P244" s="99">
        <v>1.3507558377814926</v>
      </c>
      <c r="Q244" s="99">
        <v>1.6600354272168472</v>
      </c>
      <c r="R244" s="99">
        <v>1.3314825717719005</v>
      </c>
      <c r="S244" s="99">
        <v>1.8096111000473536</v>
      </c>
      <c r="T244" s="99">
        <v>4.0893328932203206</v>
      </c>
      <c r="U244" s="99">
        <v>3.5725663101661103</v>
      </c>
      <c r="V244" s="99">
        <v>2.1526466621250391</v>
      </c>
      <c r="W244" s="99">
        <v>2.1717639973628562</v>
      </c>
      <c r="X244" s="99">
        <v>5.4611554590579159</v>
      </c>
      <c r="Y244" s="99">
        <v>4.3925155649227214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6.2133650104585483</v>
      </c>
      <c r="E245" s="99">
        <v>6.0656568358220602</v>
      </c>
      <c r="F245" s="99">
        <v>7.3084225412562489</v>
      </c>
      <c r="G245" s="99">
        <v>7.519356054156769</v>
      </c>
      <c r="H245" s="99">
        <v>7.7360876744675249</v>
      </c>
      <c r="I245" s="99">
        <v>7.6011248579909614</v>
      </c>
      <c r="J245" s="99">
        <v>7.4847653272380823</v>
      </c>
      <c r="K245" s="99">
        <v>3.3793880351325916</v>
      </c>
      <c r="L245" s="99">
        <v>7.3438626610365807</v>
      </c>
      <c r="M245" s="99">
        <v>6.7707170506204983</v>
      </c>
      <c r="N245" s="99">
        <v>6.5391875406096229</v>
      </c>
      <c r="O245" s="99">
        <v>6.8243483493085648</v>
      </c>
      <c r="P245" s="99">
        <v>6.9710136335343531</v>
      </c>
      <c r="Q245" s="99">
        <v>7.1425118242264896</v>
      </c>
      <c r="R245" s="99">
        <v>7.0996125789054609</v>
      </c>
      <c r="S245" s="99">
        <v>7.2125884577471995</v>
      </c>
      <c r="T245" s="99">
        <v>7.389783414563575</v>
      </c>
      <c r="U245" s="99">
        <v>7.7518658817060953</v>
      </c>
      <c r="V245" s="99">
        <v>8.0514720377706688</v>
      </c>
      <c r="W245" s="99">
        <v>6.7504074832827516</v>
      </c>
      <c r="X245" s="99">
        <v>5.7666375937715522</v>
      </c>
      <c r="Y245" s="99">
        <v>5.5191788704478482</v>
      </c>
      <c r="DA245" s="63" t="s">
        <v>2782</v>
      </c>
    </row>
    <row r="246" spans="1:105" ht="12" customHeight="1" x14ac:dyDescent="0.25">
      <c r="A246" s="121" t="s">
        <v>54</v>
      </c>
      <c r="B246" s="123">
        <v>11.059982146165593</v>
      </c>
      <c r="C246" s="123">
        <v>10.098711712892307</v>
      </c>
      <c r="D246" s="123">
        <v>10.094058937795928</v>
      </c>
      <c r="E246" s="123">
        <v>9.412924922733346</v>
      </c>
      <c r="F246" s="123">
        <v>10.594220706245629</v>
      </c>
      <c r="G246" s="123">
        <v>10.230712071469927</v>
      </c>
      <c r="H246" s="123">
        <v>9.0364769335272364</v>
      </c>
      <c r="I246" s="123">
        <v>8.3522274087777912</v>
      </c>
      <c r="J246" s="123">
        <v>9.2707322537120653</v>
      </c>
      <c r="K246" s="123">
        <v>9.72366400840259</v>
      </c>
      <c r="L246" s="123">
        <v>9.7836462686178258</v>
      </c>
      <c r="M246" s="123">
        <v>9.1748133585928606</v>
      </c>
      <c r="N246" s="123">
        <v>8.4353856604722548</v>
      </c>
      <c r="O246" s="123">
        <v>9.4989286867756597</v>
      </c>
      <c r="P246" s="123">
        <v>8.804952083813097</v>
      </c>
      <c r="Q246" s="123">
        <v>9.3174642443447269</v>
      </c>
      <c r="R246" s="123">
        <v>9.5427568569982828</v>
      </c>
      <c r="S246" s="123">
        <v>7.5347277429724322</v>
      </c>
      <c r="T246" s="123">
        <v>7.7485431347319924</v>
      </c>
      <c r="U246" s="123">
        <v>7.1873333660143119</v>
      </c>
      <c r="V246" s="123">
        <v>6.69718298744775</v>
      </c>
      <c r="W246" s="123">
        <v>6.2195471045731336</v>
      </c>
      <c r="X246" s="123">
        <v>5.436865559348635</v>
      </c>
      <c r="Y246" s="123">
        <v>5.3937248006891787</v>
      </c>
      <c r="DA246" s="130" t="s">
        <v>2783</v>
      </c>
    </row>
    <row r="247" spans="1:105" ht="12" customHeight="1" x14ac:dyDescent="0.25">
      <c r="A247" s="97" t="s">
        <v>50</v>
      </c>
      <c r="B247" s="99">
        <v>11.301323427466638</v>
      </c>
      <c r="C247" s="99">
        <v>10.981002349122866</v>
      </c>
      <c r="D247" s="99">
        <v>10.553749839638801</v>
      </c>
      <c r="E247" s="99">
        <v>9.6220832061186936</v>
      </c>
      <c r="F247" s="99">
        <v>11.250454123963362</v>
      </c>
      <c r="G247" s="99">
        <v>10.840489620406641</v>
      </c>
      <c r="H247" s="99">
        <v>9.3897391576994007</v>
      </c>
      <c r="I247" s="99">
        <v>8.7217611708428766</v>
      </c>
      <c r="J247" s="99">
        <v>9.9756157166363906</v>
      </c>
      <c r="K247" s="99">
        <v>10.665049573238777</v>
      </c>
      <c r="L247" s="99">
        <v>10.010504341565266</v>
      </c>
      <c r="M247" s="99">
        <v>9.3125002771760226</v>
      </c>
      <c r="N247" s="99">
        <v>9.294652920088188</v>
      </c>
      <c r="O247" s="99">
        <v>10.084621334306991</v>
      </c>
      <c r="P247" s="99">
        <v>9.3870027898526711</v>
      </c>
      <c r="Q247" s="99">
        <v>9.8336121002585823</v>
      </c>
      <c r="R247" s="99">
        <v>9.3226807955045974</v>
      </c>
      <c r="S247" s="99">
        <v>8.6723872368754051</v>
      </c>
      <c r="T247" s="99">
        <v>8.3475307454049883</v>
      </c>
      <c r="U247" s="99">
        <v>7.563488274973416</v>
      </c>
      <c r="V247" s="99">
        <v>7.3331123501277977</v>
      </c>
      <c r="W247" s="99">
        <v>7.080583707993668</v>
      </c>
      <c r="X247" s="99">
        <v>5.6836339472652231</v>
      </c>
      <c r="Y247" s="99">
        <v>5.9544410195117576</v>
      </c>
      <c r="DA247" s="63" t="s">
        <v>2784</v>
      </c>
    </row>
    <row r="248" spans="1:105" ht="12" customHeight="1" x14ac:dyDescent="0.25">
      <c r="A248" s="109" t="s">
        <v>120</v>
      </c>
      <c r="B248" s="110">
        <v>10.028152830625695</v>
      </c>
      <c r="C248" s="110">
        <v>6.3437104949911518</v>
      </c>
      <c r="D248" s="110">
        <v>8.4291090553137415</v>
      </c>
      <c r="E248" s="110">
        <v>8.7280224508161517</v>
      </c>
      <c r="F248" s="110">
        <v>8.5636715208105567</v>
      </c>
      <c r="G248" s="110">
        <v>8.3969505977167316</v>
      </c>
      <c r="H248" s="110">
        <v>7.9574160002016887</v>
      </c>
      <c r="I248" s="110">
        <v>7.1586939366128197</v>
      </c>
      <c r="J248" s="110">
        <v>6.7700808578468461</v>
      </c>
      <c r="K248" s="110">
        <v>6.2224537221479572</v>
      </c>
      <c r="L248" s="110">
        <v>8.9264686095895041</v>
      </c>
      <c r="M248" s="110">
        <v>8.6849616454664922</v>
      </c>
      <c r="N248" s="110">
        <v>5.2439019097463673</v>
      </c>
      <c r="O248" s="110">
        <v>7.6327641598751299</v>
      </c>
      <c r="P248" s="110">
        <v>7.0872233579944943</v>
      </c>
      <c r="Q248" s="110">
        <v>7.8636746633249937</v>
      </c>
      <c r="R248" s="110">
        <v>10.148134023099427</v>
      </c>
      <c r="S248" s="110">
        <v>4.1929685954346754</v>
      </c>
      <c r="T248" s="110">
        <v>5.8941582615528842</v>
      </c>
      <c r="U248" s="110">
        <v>6.0127245215289546</v>
      </c>
      <c r="V248" s="110">
        <v>5.1260831413335382</v>
      </c>
      <c r="W248" s="110">
        <v>4.2529930383152497</v>
      </c>
      <c r="X248" s="110">
        <v>4.8990509996256622</v>
      </c>
      <c r="Y248" s="110">
        <v>4.2566049739650502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20.267795940828201</v>
      </c>
      <c r="C250" s="118">
        <f t="shared" si="115"/>
        <v>20.674525666538752</v>
      </c>
      <c r="D250" s="118">
        <f t="shared" si="115"/>
        <v>22.542935813233157</v>
      </c>
      <c r="E250" s="118">
        <f t="shared" si="115"/>
        <v>27.016987414348279</v>
      </c>
      <c r="F250" s="118">
        <f t="shared" si="115"/>
        <v>24.519128485549089</v>
      </c>
      <c r="G250" s="118">
        <f t="shared" si="115"/>
        <v>24.920126377993178</v>
      </c>
      <c r="H250" s="118">
        <f t="shared" si="115"/>
        <v>27.042876251413091</v>
      </c>
      <c r="I250" s="118">
        <f t="shared" si="115"/>
        <v>26.24752585990878</v>
      </c>
      <c r="J250" s="118">
        <f t="shared" si="115"/>
        <v>24.637167217357732</v>
      </c>
      <c r="K250" s="118">
        <f t="shared" si="115"/>
        <v>21.612359277734505</v>
      </c>
      <c r="L250" s="118">
        <f t="shared" si="115"/>
        <v>23.50318214217134</v>
      </c>
      <c r="M250" s="118">
        <f t="shared" si="115"/>
        <v>25.069031094167915</v>
      </c>
      <c r="N250" s="118">
        <f t="shared" si="115"/>
        <v>31.934746490403484</v>
      </c>
      <c r="O250" s="118">
        <f t="shared" si="115"/>
        <v>31.142183831341846</v>
      </c>
      <c r="P250" s="118">
        <f t="shared" si="115"/>
        <v>32.837042028816725</v>
      </c>
      <c r="Q250" s="118">
        <f t="shared" si="115"/>
        <v>35.579106270963983</v>
      </c>
      <c r="R250" s="118">
        <f t="shared" ref="R250:V250" si="116">R251+R254+R256+R265</f>
        <v>34.479732079803654</v>
      </c>
      <c r="S250" s="118">
        <f t="shared" si="116"/>
        <v>44.609282848811525</v>
      </c>
      <c r="T250" s="118">
        <f t="shared" si="116"/>
        <v>37.366766286217839</v>
      </c>
      <c r="U250" s="118">
        <f t="shared" si="116"/>
        <v>40.494390297388442</v>
      </c>
      <c r="V250" s="118">
        <f t="shared" si="116"/>
        <v>37.666294655551141</v>
      </c>
      <c r="W250" s="118">
        <f t="shared" ref="W250:Y250" si="117">W251+W254+W256+W265</f>
        <v>29.788992123147814</v>
      </c>
      <c r="X250" s="118">
        <f t="shared" si="117"/>
        <v>33.225675283502667</v>
      </c>
      <c r="Y250" s="118">
        <f t="shared" si="117"/>
        <v>27.327741640280156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2.0522281062871808</v>
      </c>
      <c r="C251" s="123">
        <f t="shared" si="118"/>
        <v>2.2079295665662042</v>
      </c>
      <c r="D251" s="123">
        <f t="shared" si="118"/>
        <v>3.1483942145437815</v>
      </c>
      <c r="E251" s="123">
        <f t="shared" si="118"/>
        <v>4.0077656886004691</v>
      </c>
      <c r="F251" s="123">
        <f t="shared" si="118"/>
        <v>3.4945459807112784</v>
      </c>
      <c r="G251" s="123">
        <f t="shared" si="118"/>
        <v>3.7213046430645269</v>
      </c>
      <c r="H251" s="123">
        <f t="shared" si="118"/>
        <v>4.1262063571004282</v>
      </c>
      <c r="I251" s="123">
        <f t="shared" si="118"/>
        <v>3.8610082966308368</v>
      </c>
      <c r="J251" s="123">
        <f t="shared" si="118"/>
        <v>3.6460101805381488</v>
      </c>
      <c r="K251" s="123">
        <f t="shared" si="118"/>
        <v>4.0467731697066327</v>
      </c>
      <c r="L251" s="123">
        <f t="shared" si="118"/>
        <v>4.1773954045933541</v>
      </c>
      <c r="M251" s="123">
        <f t="shared" si="118"/>
        <v>4.1010529659009425</v>
      </c>
      <c r="N251" s="123">
        <f t="shared" si="118"/>
        <v>5.4107768618479941</v>
      </c>
      <c r="O251" s="123">
        <f t="shared" si="118"/>
        <v>5.8719884194185976</v>
      </c>
      <c r="P251" s="123">
        <f t="shared" si="118"/>
        <v>5.4814617195766084</v>
      </c>
      <c r="Q251" s="123">
        <f t="shared" si="118"/>
        <v>7.6629343115392468</v>
      </c>
      <c r="R251" s="123">
        <f t="shared" ref="R251:V251" si="119">SUM(R252:R253)</f>
        <v>5.4264507779628213</v>
      </c>
      <c r="S251" s="123">
        <f t="shared" si="119"/>
        <v>10.669079929744862</v>
      </c>
      <c r="T251" s="123">
        <f t="shared" si="119"/>
        <v>3.057498891804705</v>
      </c>
      <c r="U251" s="123">
        <f t="shared" si="119"/>
        <v>7.9783374886254208</v>
      </c>
      <c r="V251" s="123">
        <f t="shared" si="119"/>
        <v>11.200427116885358</v>
      </c>
      <c r="W251" s="123">
        <f t="shared" ref="W251:Y251" si="120">SUM(W252:W253)</f>
        <v>8.5882591387869756</v>
      </c>
      <c r="X251" s="123">
        <f t="shared" si="120"/>
        <v>14.79290647392193</v>
      </c>
      <c r="Y251" s="123">
        <f t="shared" si="120"/>
        <v>10.009477740674045</v>
      </c>
      <c r="DA251" s="130" t="s">
        <v>2937</v>
      </c>
    </row>
    <row r="252" spans="1:105" ht="12" customHeight="1" x14ac:dyDescent="0.25">
      <c r="A252" s="97" t="s">
        <v>74</v>
      </c>
      <c r="B252" s="99">
        <v>2.007688405343556</v>
      </c>
      <c r="C252" s="99">
        <v>2.164662707051602</v>
      </c>
      <c r="D252" s="99">
        <v>3.0789522744596978</v>
      </c>
      <c r="E252" s="99">
        <v>3.9330674172921434</v>
      </c>
      <c r="F252" s="99">
        <v>3.4133798339630292</v>
      </c>
      <c r="G252" s="99">
        <v>3.6351277771865842</v>
      </c>
      <c r="H252" s="99">
        <v>4.0371313158983018</v>
      </c>
      <c r="I252" s="99">
        <v>3.7800243184925</v>
      </c>
      <c r="J252" s="99">
        <v>3.5668327481649382</v>
      </c>
      <c r="K252" s="99">
        <v>3.9598312893733087</v>
      </c>
      <c r="L252" s="99">
        <v>4.0822957706376304</v>
      </c>
      <c r="M252" s="99">
        <v>4.0104059356920034</v>
      </c>
      <c r="N252" s="99">
        <v>5.3218477330344838</v>
      </c>
      <c r="O252" s="99">
        <v>5.7547087736318998</v>
      </c>
      <c r="P252" s="99">
        <v>5.374314443625857</v>
      </c>
      <c r="Q252" s="99">
        <v>7.5107479534450787</v>
      </c>
      <c r="R252" s="99">
        <v>5.3193133925923046</v>
      </c>
      <c r="S252" s="99">
        <v>10.459464921574519</v>
      </c>
      <c r="T252" s="99">
        <v>2.930008214534439</v>
      </c>
      <c r="U252" s="99">
        <v>7.7339077082135024</v>
      </c>
      <c r="V252" s="99">
        <v>10.926469068828061</v>
      </c>
      <c r="W252" s="99">
        <v>8.3670762384256943</v>
      </c>
      <c r="X252" s="99">
        <v>14.505129332983092</v>
      </c>
      <c r="Y252" s="99">
        <v>9.8145372432520439</v>
      </c>
      <c r="DA252" s="63" t="s">
        <v>2938</v>
      </c>
    </row>
    <row r="253" spans="1:105" ht="12" customHeight="1" x14ac:dyDescent="0.25">
      <c r="A253" s="97" t="s">
        <v>53</v>
      </c>
      <c r="B253" s="99">
        <v>4.4539700943624985E-2</v>
      </c>
      <c r="C253" s="99">
        <v>4.3266859514602331E-2</v>
      </c>
      <c r="D253" s="99">
        <v>6.9441940084083872E-2</v>
      </c>
      <c r="E253" s="99">
        <v>7.4698271308326056E-2</v>
      </c>
      <c r="F253" s="99">
        <v>8.1166146748249318E-2</v>
      </c>
      <c r="G253" s="99">
        <v>8.617686587794289E-2</v>
      </c>
      <c r="H253" s="99">
        <v>8.9075041202126309E-2</v>
      </c>
      <c r="I253" s="99">
        <v>8.0983978138336826E-2</v>
      </c>
      <c r="J253" s="99">
        <v>7.917743237321051E-2</v>
      </c>
      <c r="K253" s="99">
        <v>8.6941880333323604E-2</v>
      </c>
      <c r="L253" s="99">
        <v>9.5099633955723462E-2</v>
      </c>
      <c r="M253" s="99">
        <v>9.0647030208939369E-2</v>
      </c>
      <c r="N253" s="99">
        <v>8.8929128813509895E-2</v>
      </c>
      <c r="O253" s="99">
        <v>0.11727964578669793</v>
      </c>
      <c r="P253" s="99">
        <v>0.10714727595075137</v>
      </c>
      <c r="Q253" s="99">
        <v>0.15218635809416789</v>
      </c>
      <c r="R253" s="99">
        <v>0.10713738537051697</v>
      </c>
      <c r="S253" s="99">
        <v>0.20961500817034398</v>
      </c>
      <c r="T253" s="99">
        <v>0.12749067727026581</v>
      </c>
      <c r="U253" s="99">
        <v>0.24442978041191807</v>
      </c>
      <c r="V253" s="99">
        <v>0.27395804805729657</v>
      </c>
      <c r="W253" s="99">
        <v>0.22118290036128055</v>
      </c>
      <c r="X253" s="99">
        <v>0.28777714093883716</v>
      </c>
      <c r="Y253" s="99">
        <v>0.19494049742200187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4.1708834932035561</v>
      </c>
      <c r="C254" s="123">
        <f t="shared" si="121"/>
        <v>6.2962570166229765</v>
      </c>
      <c r="D254" s="123">
        <f t="shared" si="121"/>
        <v>5.7470982472722083</v>
      </c>
      <c r="E254" s="123">
        <f t="shared" si="121"/>
        <v>9.8971284401932742</v>
      </c>
      <c r="F254" s="123">
        <f t="shared" si="121"/>
        <v>5.7157299665685706</v>
      </c>
      <c r="G254" s="123">
        <f t="shared" si="121"/>
        <v>5.8332780156931081</v>
      </c>
      <c r="H254" s="123">
        <f t="shared" si="121"/>
        <v>7.9933924504922622</v>
      </c>
      <c r="I254" s="123">
        <f t="shared" si="121"/>
        <v>8.0789788162375213</v>
      </c>
      <c r="J254" s="123">
        <f t="shared" si="121"/>
        <v>6.3158831359192762</v>
      </c>
      <c r="K254" s="123">
        <f t="shared" si="121"/>
        <v>5.550301339503001</v>
      </c>
      <c r="L254" s="123">
        <f t="shared" si="121"/>
        <v>5.1433781177072362</v>
      </c>
      <c r="M254" s="123">
        <f t="shared" si="121"/>
        <v>7.1140814505978796</v>
      </c>
      <c r="N254" s="123">
        <f t="shared" si="121"/>
        <v>14.265466849331046</v>
      </c>
      <c r="O254" s="123">
        <f t="shared" si="121"/>
        <v>11.559389704348279</v>
      </c>
      <c r="P254" s="123">
        <f t="shared" si="121"/>
        <v>14.125987323257073</v>
      </c>
      <c r="Q254" s="123">
        <f t="shared" si="121"/>
        <v>13.966367571214823</v>
      </c>
      <c r="R254" s="123">
        <f t="shared" si="121"/>
        <v>15.078379601196591</v>
      </c>
      <c r="S254" s="123">
        <f t="shared" si="121"/>
        <v>21.058611526700595</v>
      </c>
      <c r="T254" s="123">
        <f t="shared" si="121"/>
        <v>19.691742817155816</v>
      </c>
      <c r="U254" s="123">
        <f t="shared" si="121"/>
        <v>18.057815292758843</v>
      </c>
      <c r="V254" s="123">
        <f t="shared" si="121"/>
        <v>12.704541284035955</v>
      </c>
      <c r="W254" s="123">
        <f t="shared" si="121"/>
        <v>8.9505855942119332</v>
      </c>
      <c r="X254" s="123">
        <f t="shared" si="121"/>
        <v>5.3362848017367277</v>
      </c>
      <c r="Y254" s="123">
        <f t="shared" si="121"/>
        <v>5.1729772793794826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4.1708834932035561</v>
      </c>
      <c r="C255" s="99">
        <f>RES_hhdet_tess!C29</f>
        <v>6.2962570166229765</v>
      </c>
      <c r="D255" s="99">
        <f>RES_hhdet_tess!D29</f>
        <v>5.7470982472722083</v>
      </c>
      <c r="E255" s="99">
        <f>RES_hhdet_tess!E29</f>
        <v>9.8971284401932742</v>
      </c>
      <c r="F255" s="99">
        <f>RES_hhdet_tess!F29</f>
        <v>5.7157299665685706</v>
      </c>
      <c r="G255" s="99">
        <f>RES_hhdet_tess!G29</f>
        <v>5.8332780156931081</v>
      </c>
      <c r="H255" s="99">
        <f>RES_hhdet_tess!H29</f>
        <v>7.9933924504922622</v>
      </c>
      <c r="I255" s="99">
        <f>RES_hhdet_tess!I29</f>
        <v>8.0789788162375213</v>
      </c>
      <c r="J255" s="99">
        <f>RES_hhdet_tess!J29</f>
        <v>6.3158831359192762</v>
      </c>
      <c r="K255" s="99">
        <f>RES_hhdet_tess!K29</f>
        <v>5.550301339503001</v>
      </c>
      <c r="L255" s="99">
        <f>RES_hhdet_tess!L29</f>
        <v>5.1433781177072362</v>
      </c>
      <c r="M255" s="99">
        <f>RES_hhdet_tess!M29</f>
        <v>7.1140814505978796</v>
      </c>
      <c r="N255" s="99">
        <f>RES_hhdet_tess!N29</f>
        <v>14.265466849331046</v>
      </c>
      <c r="O255" s="99">
        <f>RES_hhdet_tess!O29</f>
        <v>11.559389704348279</v>
      </c>
      <c r="P255" s="99">
        <f>RES_hhdet_tess!P29</f>
        <v>14.125987323257073</v>
      </c>
      <c r="Q255" s="99">
        <f>RES_hhdet_tess!Q29</f>
        <v>13.966367571214823</v>
      </c>
      <c r="R255" s="99">
        <f>RES_hhdet_tess!R29</f>
        <v>15.078379601196591</v>
      </c>
      <c r="S255" s="99">
        <f>RES_hhdet_tess!S29</f>
        <v>21.058611526700595</v>
      </c>
      <c r="T255" s="99">
        <f>RES_hhdet_tess!T29</f>
        <v>19.691742817155816</v>
      </c>
      <c r="U255" s="99">
        <f>RES_hhdet_tess!U29</f>
        <v>18.057815292758843</v>
      </c>
      <c r="V255" s="99">
        <f>RES_hhdet_tess!V29</f>
        <v>12.704541284035955</v>
      </c>
      <c r="W255" s="99">
        <f>RES_hhdet_tess!W29</f>
        <v>8.9505855942119332</v>
      </c>
      <c r="X255" s="99">
        <f>RES_hhdet_tess!X29</f>
        <v>5.3362848017367277</v>
      </c>
      <c r="Y255" s="99">
        <f>RES_hhdet_tess!Y29</f>
        <v>5.1729772793794826</v>
      </c>
      <c r="DA255" s="63" t="s">
        <v>2941</v>
      </c>
    </row>
    <row r="256" spans="1:105" ht="12" customHeight="1" x14ac:dyDescent="0.25">
      <c r="A256" s="121" t="s">
        <v>55</v>
      </c>
      <c r="B256" s="123">
        <v>7.3789678536008303</v>
      </c>
      <c r="C256" s="123">
        <v>6.1588959897656688</v>
      </c>
      <c r="D256" s="123">
        <v>7.5271986499405426</v>
      </c>
      <c r="E256" s="123">
        <v>7.3389823631841322</v>
      </c>
      <c r="F256" s="123">
        <v>8.8326502812002001</v>
      </c>
      <c r="G256" s="123">
        <v>9.0826793820348417</v>
      </c>
      <c r="H256" s="123">
        <v>9.336225514352364</v>
      </c>
      <c r="I256" s="123">
        <v>9.1549537465445709</v>
      </c>
      <c r="J256" s="123">
        <v>9.0186575104652036</v>
      </c>
      <c r="K256" s="123">
        <v>6.1162213851223388</v>
      </c>
      <c r="L256" s="123">
        <v>8.1467382956989027</v>
      </c>
      <c r="M256" s="123">
        <v>8.1583792969691498</v>
      </c>
      <c r="N256" s="123">
        <v>7.1266171808948391</v>
      </c>
      <c r="O256" s="123">
        <v>7.8194678408496676</v>
      </c>
      <c r="P256" s="123">
        <v>7.7455746936252563</v>
      </c>
      <c r="Q256" s="123">
        <v>8.1095973939025399</v>
      </c>
      <c r="R256" s="123">
        <v>7.8762482649352688</v>
      </c>
      <c r="S256" s="123">
        <v>8.2568756607537424</v>
      </c>
      <c r="T256" s="123">
        <v>9.7886140459659163</v>
      </c>
      <c r="U256" s="123">
        <v>9.917568865697822</v>
      </c>
      <c r="V256" s="123">
        <v>9.4375439485213573</v>
      </c>
      <c r="W256" s="123">
        <v>8.1882610390003681</v>
      </c>
      <c r="X256" s="123">
        <v>9.4125786976346415</v>
      </c>
      <c r="Y256" s="123">
        <v>8.5021494548470145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7.3789678536008303</v>
      </c>
      <c r="C261" s="102">
        <v>6.1588959897656688</v>
      </c>
      <c r="D261" s="102">
        <v>7.5270871118270062</v>
      </c>
      <c r="E261" s="102">
        <v>7.3388266545917524</v>
      </c>
      <c r="F261" s="102">
        <v>8.8325279748276273</v>
      </c>
      <c r="G261" s="102">
        <v>9.0825583866347088</v>
      </c>
      <c r="H261" s="102">
        <v>9.3362485380640354</v>
      </c>
      <c r="I261" s="102">
        <v>9.1549021397799244</v>
      </c>
      <c r="J261" s="102">
        <v>9.018529537731462</v>
      </c>
      <c r="K261" s="102">
        <v>6.1180756966898118</v>
      </c>
      <c r="L261" s="102">
        <v>8.1426642186587017</v>
      </c>
      <c r="M261" s="102">
        <v>8.1573170653432765</v>
      </c>
      <c r="N261" s="102">
        <v>7.1246255302051749</v>
      </c>
      <c r="O261" s="102">
        <v>7.8238466795258095</v>
      </c>
      <c r="P261" s="102">
        <v>7.7576959364152591</v>
      </c>
      <c r="Q261" s="102">
        <v>8.128453899733536</v>
      </c>
      <c r="R261" s="102">
        <v>7.887024807630878</v>
      </c>
      <c r="S261" s="102">
        <v>8.2515514184141274</v>
      </c>
      <c r="T261" s="102">
        <v>9.7780078864562796</v>
      </c>
      <c r="U261" s="102">
        <v>9.9182721603614716</v>
      </c>
      <c r="V261" s="102">
        <v>9.4460281217199533</v>
      </c>
      <c r="W261" s="102">
        <v>8.1979642865082383</v>
      </c>
      <c r="X261" s="102">
        <v>9.4188589535790737</v>
      </c>
      <c r="Y261" s="102">
        <v>8.5082911074387955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7.5312752295564405</v>
      </c>
      <c r="E262" s="105">
        <v>7.3432676901316176</v>
      </c>
      <c r="F262" s="105">
        <v>8.8355427315253259</v>
      </c>
      <c r="G262" s="105">
        <v>9.0848455362876219</v>
      </c>
      <c r="H262" s="105">
        <v>9.3359052868025767</v>
      </c>
      <c r="I262" s="105">
        <v>9.1555464938769155</v>
      </c>
      <c r="J262" s="105">
        <v>9.0199925217704529</v>
      </c>
      <c r="K262" s="105">
        <v>6.1084777478686254</v>
      </c>
      <c r="L262" s="105">
        <v>8.156437893066224</v>
      </c>
      <c r="M262" s="105">
        <v>8.1603032233633588</v>
      </c>
      <c r="N262" s="105">
        <v>7.1293587733167003</v>
      </c>
      <c r="O262" s="105">
        <v>7.8133908422987348</v>
      </c>
      <c r="P262" s="105">
        <v>7.7285545946248337</v>
      </c>
      <c r="Q262" s="105">
        <v>8.0817680012540851</v>
      </c>
      <c r="R262" s="105">
        <v>7.8595987669532859</v>
      </c>
      <c r="S262" s="105">
        <v>8.2664665651348379</v>
      </c>
      <c r="T262" s="105">
        <v>9.8108331586341659</v>
      </c>
      <c r="U262" s="105">
        <v>9.9158563172631062</v>
      </c>
      <c r="V262" s="105">
        <v>9.4122992988678273</v>
      </c>
      <c r="W262" s="105">
        <v>8.1499368107527665</v>
      </c>
      <c r="X262" s="105">
        <v>9.3891915008991909</v>
      </c>
      <c r="Y262" s="105">
        <v>8.477275236023889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1.3179102190978933</v>
      </c>
      <c r="E263" s="99">
        <v>1.2776108543095577</v>
      </c>
      <c r="F263" s="99">
        <v>1.5271201902690767</v>
      </c>
      <c r="G263" s="99">
        <v>1.5654894821308536</v>
      </c>
      <c r="H263" s="99">
        <v>1.5998176123350529</v>
      </c>
      <c r="I263" s="99">
        <v>1.5544216358859526</v>
      </c>
      <c r="J263" s="99">
        <v>1.5352271945323717</v>
      </c>
      <c r="K263" s="99">
        <v>2.7290897127360338</v>
      </c>
      <c r="L263" s="99">
        <v>0.8125752320296431</v>
      </c>
      <c r="M263" s="99">
        <v>1.3895861727428607</v>
      </c>
      <c r="N263" s="99">
        <v>0.59017123270707883</v>
      </c>
      <c r="O263" s="99">
        <v>0.98904249299017077</v>
      </c>
      <c r="P263" s="99">
        <v>0.7575409610904793</v>
      </c>
      <c r="Q263" s="99">
        <v>0.93925617702759767</v>
      </c>
      <c r="R263" s="99">
        <v>0.7599861880478237</v>
      </c>
      <c r="S263" s="99">
        <v>1.0538781073876367</v>
      </c>
      <c r="T263" s="99">
        <v>2.4210497440705923</v>
      </c>
      <c r="U263" s="99">
        <v>2.1639904355570114</v>
      </c>
      <c r="V263" s="99">
        <v>1.3608272610971595</v>
      </c>
      <c r="W263" s="99">
        <v>1.3995293274700158</v>
      </c>
      <c r="X263" s="99">
        <v>3.6225539071276405</v>
      </c>
      <c r="Y263" s="99">
        <v>2.9580963655760413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6.2133650104585483</v>
      </c>
      <c r="E264" s="99">
        <v>6.0656568358220602</v>
      </c>
      <c r="F264" s="99">
        <v>7.3084225412562489</v>
      </c>
      <c r="G264" s="99">
        <v>7.519356054156769</v>
      </c>
      <c r="H264" s="99">
        <v>7.7360876744675249</v>
      </c>
      <c r="I264" s="99">
        <v>7.6011248579909614</v>
      </c>
      <c r="J264" s="99">
        <v>7.4847653272380823</v>
      </c>
      <c r="K264" s="99">
        <v>3.3793880351325916</v>
      </c>
      <c r="L264" s="99">
        <v>7.3438626610365807</v>
      </c>
      <c r="M264" s="99">
        <v>6.7707170506204983</v>
      </c>
      <c r="N264" s="99">
        <v>6.5391875406096229</v>
      </c>
      <c r="O264" s="99">
        <v>6.8243483493085648</v>
      </c>
      <c r="P264" s="99">
        <v>6.9710136335343531</v>
      </c>
      <c r="Q264" s="99">
        <v>7.1425118242264896</v>
      </c>
      <c r="R264" s="99">
        <v>7.0996125789054609</v>
      </c>
      <c r="S264" s="99">
        <v>7.2125884577471995</v>
      </c>
      <c r="T264" s="99">
        <v>7.389783414563575</v>
      </c>
      <c r="U264" s="99">
        <v>7.7518658817060953</v>
      </c>
      <c r="V264" s="99">
        <v>8.0514720377706688</v>
      </c>
      <c r="W264" s="99">
        <v>6.7504074832827516</v>
      </c>
      <c r="X264" s="99">
        <v>5.7666375937715522</v>
      </c>
      <c r="Y264" s="99">
        <v>5.5191788704478482</v>
      </c>
      <c r="DA264" s="63" t="s">
        <v>2950</v>
      </c>
    </row>
    <row r="265" spans="1:105" ht="12" customHeight="1" x14ac:dyDescent="0.25">
      <c r="A265" s="121" t="s">
        <v>54</v>
      </c>
      <c r="B265" s="123">
        <v>6.6657164877366313</v>
      </c>
      <c r="C265" s="123">
        <v>6.0114430935839041</v>
      </c>
      <c r="D265" s="123">
        <v>6.1202447014766239</v>
      </c>
      <c r="E265" s="123">
        <v>5.7731109223704031</v>
      </c>
      <c r="F265" s="123">
        <v>6.4762022570690423</v>
      </c>
      <c r="G265" s="123">
        <v>6.2828643372006976</v>
      </c>
      <c r="H265" s="123">
        <v>5.5870519294680339</v>
      </c>
      <c r="I265" s="123">
        <v>5.1525850004958498</v>
      </c>
      <c r="J265" s="123">
        <v>5.6566163904351017</v>
      </c>
      <c r="K265" s="123">
        <v>5.8990633834025337</v>
      </c>
      <c r="L265" s="123">
        <v>6.0356703241718463</v>
      </c>
      <c r="M265" s="123">
        <v>5.6955173806999433</v>
      </c>
      <c r="N265" s="123">
        <v>5.1318855983296032</v>
      </c>
      <c r="O265" s="123">
        <v>5.8913378667253005</v>
      </c>
      <c r="P265" s="123">
        <v>5.4840182923577911</v>
      </c>
      <c r="Q265" s="123">
        <v>5.8402069943073727</v>
      </c>
      <c r="R265" s="123">
        <v>6.0986534357089743</v>
      </c>
      <c r="S265" s="123">
        <v>4.6247157316123282</v>
      </c>
      <c r="T265" s="123">
        <v>4.8289105312913989</v>
      </c>
      <c r="U265" s="123">
        <v>4.5406686503063591</v>
      </c>
      <c r="V265" s="123">
        <v>4.323782306108467</v>
      </c>
      <c r="W265" s="123">
        <v>4.0618863511485381</v>
      </c>
      <c r="X265" s="123">
        <v>3.6839053102093695</v>
      </c>
      <c r="Y265" s="123">
        <v>3.6431371653796134</v>
      </c>
      <c r="DA265" s="130" t="s">
        <v>2951</v>
      </c>
    </row>
    <row r="266" spans="1:105" ht="12" customHeight="1" x14ac:dyDescent="0.25">
      <c r="A266" s="97" t="s">
        <v>50</v>
      </c>
      <c r="B266" s="99">
        <v>6.5002266124008541</v>
      </c>
      <c r="C266" s="99">
        <v>6.3253502488308078</v>
      </c>
      <c r="D266" s="99">
        <v>6.0874187873803898</v>
      </c>
      <c r="E266" s="99">
        <v>5.5573333066396078</v>
      </c>
      <c r="F266" s="99">
        <v>6.508890361031936</v>
      </c>
      <c r="G266" s="99">
        <v>6.286805642725664</v>
      </c>
      <c r="H266" s="99">
        <v>5.4630232853086165</v>
      </c>
      <c r="I266" s="99">
        <v>5.0829507438310522</v>
      </c>
      <c r="J266" s="99">
        <v>5.8165281816828562</v>
      </c>
      <c r="K266" s="99">
        <v>6.2240258134138866</v>
      </c>
      <c r="L266" s="99">
        <v>5.8457377577412188</v>
      </c>
      <c r="M266" s="99">
        <v>5.4423472578456753</v>
      </c>
      <c r="N266" s="99">
        <v>5.4375496564884438</v>
      </c>
      <c r="O266" s="99">
        <v>5.9047851737868173</v>
      </c>
      <c r="P266" s="99">
        <v>5.4975701979420517</v>
      </c>
      <c r="Q266" s="99">
        <v>5.7618222672663819</v>
      </c>
      <c r="R266" s="99">
        <v>5.4653302744845327</v>
      </c>
      <c r="S266" s="99">
        <v>5.0920545454025667</v>
      </c>
      <c r="T266" s="99">
        <v>4.9058904812649784</v>
      </c>
      <c r="U266" s="99">
        <v>4.467958987991012</v>
      </c>
      <c r="V266" s="99">
        <v>4.373473581176837</v>
      </c>
      <c r="W266" s="99">
        <v>4.2639796265968277</v>
      </c>
      <c r="X266" s="99">
        <v>3.4389852906635712</v>
      </c>
      <c r="Y266" s="99">
        <v>3.6155829017794403</v>
      </c>
      <c r="DA266" s="63" t="s">
        <v>2952</v>
      </c>
    </row>
    <row r="267" spans="1:105" ht="12" customHeight="1" x14ac:dyDescent="0.25">
      <c r="A267" s="109" t="s">
        <v>120</v>
      </c>
      <c r="B267" s="110">
        <v>7.3732510789013279</v>
      </c>
      <c r="C267" s="110">
        <v>4.6754641067775733</v>
      </c>
      <c r="D267" s="110">
        <v>6.239136551625915</v>
      </c>
      <c r="E267" s="110">
        <v>6.4796888307678513</v>
      </c>
      <c r="F267" s="110">
        <v>6.3750571445477782</v>
      </c>
      <c r="G267" s="110">
        <v>6.2710117948422965</v>
      </c>
      <c r="H267" s="110">
        <v>5.965904960921911</v>
      </c>
      <c r="I267" s="110">
        <v>5.3774922340712346</v>
      </c>
      <c r="J267" s="110">
        <v>5.089311771966651</v>
      </c>
      <c r="K267" s="110">
        <v>4.6904599746599835</v>
      </c>
      <c r="L267" s="110">
        <v>6.7533258633863005</v>
      </c>
      <c r="M267" s="110">
        <v>6.5962261747432445</v>
      </c>
      <c r="N267" s="110">
        <v>3.9965905386401293</v>
      </c>
      <c r="O267" s="110">
        <v>5.8484913540939427</v>
      </c>
      <c r="P267" s="110">
        <v>5.4440243583755503</v>
      </c>
      <c r="Q267" s="110">
        <v>6.0609865600415134</v>
      </c>
      <c r="R267" s="110">
        <v>7.8407755818710188</v>
      </c>
      <c r="S267" s="110">
        <v>3.2519554598853908</v>
      </c>
      <c r="T267" s="110">
        <v>4.5905909864034777</v>
      </c>
      <c r="U267" s="110">
        <v>4.7677171625043933</v>
      </c>
      <c r="V267" s="110">
        <v>4.2010171702384715</v>
      </c>
      <c r="W267" s="110">
        <v>3.6003178754096452</v>
      </c>
      <c r="X267" s="110">
        <v>4.2176914794649276</v>
      </c>
      <c r="Y267" s="110">
        <v>3.6990165895851987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3.2584928197116723</v>
      </c>
      <c r="C269" s="118">
        <f t="shared" si="122"/>
        <v>3.282106832022234</v>
      </c>
      <c r="D269" s="118">
        <f t="shared" si="122"/>
        <v>3.6625241162102693</v>
      </c>
      <c r="E269" s="118">
        <f t="shared" si="122"/>
        <v>3.9484247129603087</v>
      </c>
      <c r="F269" s="118">
        <f t="shared" si="122"/>
        <v>3.9022529289157695</v>
      </c>
      <c r="G269" s="118">
        <f t="shared" si="122"/>
        <v>3.943026378355027</v>
      </c>
      <c r="H269" s="118">
        <f t="shared" si="122"/>
        <v>3.9277268311924702</v>
      </c>
      <c r="I269" s="118">
        <f t="shared" si="122"/>
        <v>3.6748190202340814</v>
      </c>
      <c r="J269" s="118">
        <f t="shared" si="122"/>
        <v>3.7893638257281608</v>
      </c>
      <c r="K269" s="118">
        <f t="shared" si="122"/>
        <v>4.1115262045842256</v>
      </c>
      <c r="L269" s="118">
        <f t="shared" si="122"/>
        <v>4.026573907750528</v>
      </c>
      <c r="M269" s="118">
        <f t="shared" si="122"/>
        <v>3.7615265282877965</v>
      </c>
      <c r="N269" s="118">
        <f t="shared" si="122"/>
        <v>4.3135816974592354</v>
      </c>
      <c r="O269" s="118">
        <f t="shared" si="122"/>
        <v>4.4454588365471812</v>
      </c>
      <c r="P269" s="118">
        <f t="shared" si="122"/>
        <v>4.097576786962307</v>
      </c>
      <c r="Q269" s="118">
        <f t="shared" si="122"/>
        <v>5.1245506907274567</v>
      </c>
      <c r="R269" s="118">
        <f t="shared" ref="R269:V269" si="123">R270+R273+R275+R284</f>
        <v>3.9989742213824124</v>
      </c>
      <c r="S269" s="118">
        <f t="shared" si="123"/>
        <v>6.2444974910217876</v>
      </c>
      <c r="T269" s="118">
        <f t="shared" si="123"/>
        <v>2.7642463131629844</v>
      </c>
      <c r="U269" s="118">
        <f t="shared" si="123"/>
        <v>4.8119669161458978</v>
      </c>
      <c r="V269" s="118">
        <f t="shared" si="123"/>
        <v>6.1450309648129116</v>
      </c>
      <c r="W269" s="118">
        <f t="shared" ref="W269:Y269" si="124">W270+W273+W275+W284</f>
        <v>4.9138371706209263</v>
      </c>
      <c r="X269" s="118">
        <f t="shared" si="124"/>
        <v>7.4108242597709868</v>
      </c>
      <c r="Y269" s="118">
        <f t="shared" si="124"/>
        <v>5.2997511346402515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1.1779223683596782</v>
      </c>
      <c r="C270" s="123">
        <f t="shared" si="125"/>
        <v>1.2622550723772521</v>
      </c>
      <c r="D270" s="123">
        <f t="shared" si="125"/>
        <v>1.7838376493874646</v>
      </c>
      <c r="E270" s="123">
        <f t="shared" si="125"/>
        <v>2.2740113944771378</v>
      </c>
      <c r="F270" s="123">
        <f t="shared" si="125"/>
        <v>1.9708054668972741</v>
      </c>
      <c r="G270" s="123">
        <f t="shared" si="125"/>
        <v>2.0950163518577352</v>
      </c>
      <c r="H270" s="123">
        <f t="shared" si="125"/>
        <v>2.3208213065697527</v>
      </c>
      <c r="I270" s="123">
        <f t="shared" si="125"/>
        <v>2.1619790372235439</v>
      </c>
      <c r="J270" s="123">
        <f t="shared" si="125"/>
        <v>2.021600092752823</v>
      </c>
      <c r="K270" s="123">
        <f t="shared" si="125"/>
        <v>2.2022176099170641</v>
      </c>
      <c r="L270" s="123">
        <f t="shared" si="125"/>
        <v>2.2284688442955023</v>
      </c>
      <c r="M270" s="123">
        <f t="shared" si="125"/>
        <v>2.1102404347298709</v>
      </c>
      <c r="N270" s="123">
        <f t="shared" si="125"/>
        <v>2.650084300452646</v>
      </c>
      <c r="O270" s="123">
        <f t="shared" si="125"/>
        <v>2.7018614177849196</v>
      </c>
      <c r="P270" s="123">
        <f t="shared" si="125"/>
        <v>2.5049016518304588</v>
      </c>
      <c r="Q270" s="123">
        <f t="shared" si="125"/>
        <v>3.4760313323952006</v>
      </c>
      <c r="R270" s="123">
        <f t="shared" ref="R270:V270" si="126">SUM(R271:R272)</f>
        <v>2.445849829234688</v>
      </c>
      <c r="S270" s="123">
        <f t="shared" si="126"/>
        <v>4.7748133286586869</v>
      </c>
      <c r="T270" s="123">
        <f t="shared" si="126"/>
        <v>1.3309820472226903</v>
      </c>
      <c r="U270" s="123">
        <f t="shared" si="126"/>
        <v>3.5105944223913359</v>
      </c>
      <c r="V270" s="123">
        <f t="shared" si="126"/>
        <v>4.9592187923702982</v>
      </c>
      <c r="W270" s="123">
        <f t="shared" ref="W270:Y270" si="127">SUM(W271:W272)</f>
        <v>3.795197356541506</v>
      </c>
      <c r="X270" s="123">
        <f t="shared" si="127"/>
        <v>6.5258071843163306</v>
      </c>
      <c r="Y270" s="123">
        <f t="shared" si="127"/>
        <v>4.3938447088912396</v>
      </c>
      <c r="DA270" s="130" t="s">
        <v>3105</v>
      </c>
    </row>
    <row r="271" spans="1:105" ht="12" customHeight="1" x14ac:dyDescent="0.25">
      <c r="A271" s="97" t="s">
        <v>74</v>
      </c>
      <c r="B271" s="99">
        <v>1.1779223683596782</v>
      </c>
      <c r="C271" s="99">
        <v>1.2622550723772521</v>
      </c>
      <c r="D271" s="99">
        <v>1.7838376493874646</v>
      </c>
      <c r="E271" s="99">
        <v>2.2740113944771378</v>
      </c>
      <c r="F271" s="99">
        <v>1.9708054668972741</v>
      </c>
      <c r="G271" s="99">
        <v>2.0950163518577352</v>
      </c>
      <c r="H271" s="99">
        <v>2.3208213065697527</v>
      </c>
      <c r="I271" s="99">
        <v>2.1619790372235439</v>
      </c>
      <c r="J271" s="99">
        <v>2.021600092752823</v>
      </c>
      <c r="K271" s="99">
        <v>2.2022176099170641</v>
      </c>
      <c r="L271" s="99">
        <v>2.2284688442955023</v>
      </c>
      <c r="M271" s="99">
        <v>2.1102404347298709</v>
      </c>
      <c r="N271" s="99">
        <v>2.650084300452646</v>
      </c>
      <c r="O271" s="99">
        <v>2.7018614177849196</v>
      </c>
      <c r="P271" s="99">
        <v>2.5049016518304588</v>
      </c>
      <c r="Q271" s="99">
        <v>3.4760313323952006</v>
      </c>
      <c r="R271" s="99">
        <v>2.445849829234688</v>
      </c>
      <c r="S271" s="99">
        <v>4.7748133286586869</v>
      </c>
      <c r="T271" s="99">
        <v>1.3309820472226903</v>
      </c>
      <c r="U271" s="99">
        <v>3.5105944223913359</v>
      </c>
      <c r="V271" s="99">
        <v>4.9592187923702982</v>
      </c>
      <c r="W271" s="99">
        <v>3.795197356541506</v>
      </c>
      <c r="X271" s="99">
        <v>6.5258071843163306</v>
      </c>
      <c r="Y271" s="99">
        <v>4.3938447088912396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2.0805704513519943</v>
      </c>
      <c r="C284" s="123">
        <v>2.0198517596449821</v>
      </c>
      <c r="D284" s="123">
        <v>1.8786864668228045</v>
      </c>
      <c r="E284" s="123">
        <v>1.6744133184831709</v>
      </c>
      <c r="F284" s="123">
        <v>1.9314474620184954</v>
      </c>
      <c r="G284" s="123">
        <v>1.8480100264972921</v>
      </c>
      <c r="H284" s="123">
        <v>1.6069055246227175</v>
      </c>
      <c r="I284" s="123">
        <v>1.5128399830105377</v>
      </c>
      <c r="J284" s="123">
        <v>1.7677637329753377</v>
      </c>
      <c r="K284" s="123">
        <v>1.9093085946671613</v>
      </c>
      <c r="L284" s="123">
        <v>1.7981050634550262</v>
      </c>
      <c r="M284" s="123">
        <v>1.6512860935579254</v>
      </c>
      <c r="N284" s="123">
        <v>1.6634973970065896</v>
      </c>
      <c r="O284" s="123">
        <v>1.7435974187622618</v>
      </c>
      <c r="P284" s="123">
        <v>1.5926751351318487</v>
      </c>
      <c r="Q284" s="123">
        <v>1.6485193583322566</v>
      </c>
      <c r="R284" s="123">
        <v>1.5531243921477242</v>
      </c>
      <c r="S284" s="123">
        <v>1.4696841623631003</v>
      </c>
      <c r="T284" s="123">
        <v>1.4332642659402941</v>
      </c>
      <c r="U284" s="123">
        <v>1.3013724937545617</v>
      </c>
      <c r="V284" s="123">
        <v>1.1858121724426134</v>
      </c>
      <c r="W284" s="123">
        <v>1.1186398140794207</v>
      </c>
      <c r="X284" s="123">
        <v>0.88501707545465602</v>
      </c>
      <c r="Y284" s="123">
        <v>0.90590642574901192</v>
      </c>
      <c r="DA284" s="130" t="s">
        <v>3119</v>
      </c>
    </row>
    <row r="285" spans="1:105" ht="12" customHeight="1" x14ac:dyDescent="0.25">
      <c r="A285" s="97" t="s">
        <v>50</v>
      </c>
      <c r="B285" s="99">
        <v>2.5672086297833214</v>
      </c>
      <c r="C285" s="99">
        <v>2.4944444936267507</v>
      </c>
      <c r="D285" s="99">
        <v>2.3973898135723508</v>
      </c>
      <c r="E285" s="99">
        <v>2.185752421101923</v>
      </c>
      <c r="F285" s="99">
        <v>2.5556531587995175</v>
      </c>
      <c r="G285" s="99">
        <v>2.4625256221715737</v>
      </c>
      <c r="H285" s="99">
        <v>2.1329731470629962</v>
      </c>
      <c r="I285" s="99">
        <v>1.9812352675686677</v>
      </c>
      <c r="J285" s="99">
        <v>2.2660608661911228</v>
      </c>
      <c r="K285" s="99">
        <v>2.4226726610569211</v>
      </c>
      <c r="L285" s="99">
        <v>2.2739861662299656</v>
      </c>
      <c r="M285" s="99">
        <v>2.1154275629633053</v>
      </c>
      <c r="N285" s="99">
        <v>2.1113733573272331</v>
      </c>
      <c r="O285" s="99">
        <v>2.2908225823011761</v>
      </c>
      <c r="P285" s="99">
        <v>2.1323515537429332</v>
      </c>
      <c r="Q285" s="99">
        <v>2.23380332469474</v>
      </c>
      <c r="R285" s="99">
        <v>2.117740169506825</v>
      </c>
      <c r="S285" s="99">
        <v>1.9700194847286174</v>
      </c>
      <c r="T285" s="99">
        <v>1.8962250841261976</v>
      </c>
      <c r="U285" s="99">
        <v>1.7181219965429617</v>
      </c>
      <c r="V285" s="99">
        <v>1.6657898014550305</v>
      </c>
      <c r="W285" s="99">
        <v>1.6084253951078418</v>
      </c>
      <c r="X285" s="99">
        <v>1.291094287460768</v>
      </c>
      <c r="Y285" s="99">
        <v>1.3526108219922914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0.46289217270691174</v>
      </c>
      <c r="D290" s="117">
        <f t="shared" si="129"/>
        <v>0.43590897660320826</v>
      </c>
      <c r="E290" s="117">
        <f t="shared" si="129"/>
        <v>6.5666751977144694E-2</v>
      </c>
      <c r="F290" s="117">
        <f t="shared" si="129"/>
        <v>0</v>
      </c>
      <c r="G290" s="117">
        <f t="shared" si="129"/>
        <v>1.1458414741955792E-2</v>
      </c>
      <c r="H290" s="117">
        <f t="shared" si="129"/>
        <v>2.9641960718855404E-2</v>
      </c>
      <c r="I290" s="117">
        <f t="shared" si="129"/>
        <v>0.11082088279149981</v>
      </c>
      <c r="J290" s="117">
        <f t="shared" si="129"/>
        <v>0.22367039014245516</v>
      </c>
      <c r="K290" s="117">
        <f t="shared" si="129"/>
        <v>0.40320799882039193</v>
      </c>
      <c r="L290" s="117">
        <f t="shared" si="129"/>
        <v>0.23791729205398165</v>
      </c>
      <c r="M290" s="117">
        <f t="shared" si="129"/>
        <v>0.49905125604585132</v>
      </c>
      <c r="N290" s="117">
        <f t="shared" si="129"/>
        <v>0.72437251797188251</v>
      </c>
      <c r="O290" s="117">
        <f t="shared" si="129"/>
        <v>0.9416873375180651</v>
      </c>
      <c r="P290" s="117">
        <f t="shared" si="129"/>
        <v>0.19004022946076671</v>
      </c>
      <c r="Q290" s="117">
        <f t="shared" si="129"/>
        <v>0.10121685699734949</v>
      </c>
      <c r="R290" s="117">
        <f t="shared" ref="R290:V290" si="130">R291+R294+R296+R305</f>
        <v>0</v>
      </c>
      <c r="S290" s="117">
        <f t="shared" si="130"/>
        <v>6.4130912609827186E-4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7.9126272372076811E-2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8.2919853570015425E-2</v>
      </c>
      <c r="D291" s="122">
        <f t="shared" si="132"/>
        <v>0.10653373554369246</v>
      </c>
      <c r="E291" s="122">
        <f t="shared" si="132"/>
        <v>1.9153279937591184E-2</v>
      </c>
      <c r="F291" s="122">
        <f t="shared" si="132"/>
        <v>0</v>
      </c>
      <c r="G291" s="122">
        <f t="shared" si="132"/>
        <v>2.7558741287895417E-3</v>
      </c>
      <c r="H291" s="122">
        <f t="shared" si="132"/>
        <v>7.7045074071765982E-3</v>
      </c>
      <c r="I291" s="122">
        <f t="shared" si="132"/>
        <v>2.7867264939394672E-2</v>
      </c>
      <c r="J291" s="122">
        <f t="shared" si="132"/>
        <v>5.1797175525235682E-2</v>
      </c>
      <c r="K291" s="122">
        <f t="shared" si="132"/>
        <v>0.12117756129451267</v>
      </c>
      <c r="L291" s="122">
        <f t="shared" si="132"/>
        <v>7.0961208589515143E-2</v>
      </c>
      <c r="M291" s="122">
        <f t="shared" si="132"/>
        <v>0.13130325076754792</v>
      </c>
      <c r="N291" s="122">
        <f t="shared" si="132"/>
        <v>0.23859956188678311</v>
      </c>
      <c r="O291" s="122">
        <f t="shared" si="132"/>
        <v>0.29306880748434017</v>
      </c>
      <c r="P291" s="122">
        <f t="shared" si="132"/>
        <v>5.8521270698073856E-2</v>
      </c>
      <c r="Q291" s="122">
        <f t="shared" si="132"/>
        <v>3.5900013752134308E-2</v>
      </c>
      <c r="R291" s="122">
        <f t="shared" ref="R291:V291" si="133">SUM(R292:R293)</f>
        <v>0</v>
      </c>
      <c r="S291" s="122">
        <f t="shared" si="133"/>
        <v>2.8376932442214118E-4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3.9266019745935368E-2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8.2210903438073579E-2</v>
      </c>
      <c r="D292" s="98">
        <v>0.10549728217523015</v>
      </c>
      <c r="E292" s="98">
        <v>1.8994554898875672E-2</v>
      </c>
      <c r="F292" s="98">
        <v>0</v>
      </c>
      <c r="G292" s="98">
        <v>2.7268553427511719E-3</v>
      </c>
      <c r="H292" s="98">
        <v>7.6281606536539419E-3</v>
      </c>
      <c r="I292" s="98">
        <v>2.7596158396490118E-2</v>
      </c>
      <c r="J292" s="98">
        <v>5.1269198237498571E-2</v>
      </c>
      <c r="K292" s="98">
        <v>0.11994014227704237</v>
      </c>
      <c r="L292" s="98">
        <v>7.018212461876136E-2</v>
      </c>
      <c r="M292" s="98">
        <v>0.12986924698134769</v>
      </c>
      <c r="N292" s="98">
        <v>0.23659399387438079</v>
      </c>
      <c r="O292" s="98">
        <v>0.28991637725029362</v>
      </c>
      <c r="P292" s="98">
        <v>5.7870761225316904E-2</v>
      </c>
      <c r="Q292" s="98">
        <v>3.5477337031261401E-2</v>
      </c>
      <c r="R292" s="98">
        <v>0</v>
      </c>
      <c r="S292" s="98">
        <v>2.8039032168174194E-4</v>
      </c>
      <c r="T292" s="98">
        <v>0</v>
      </c>
      <c r="U292" s="98">
        <v>0</v>
      </c>
      <c r="V292" s="98">
        <v>0</v>
      </c>
      <c r="W292" s="98">
        <v>0</v>
      </c>
      <c r="X292" s="98">
        <v>3.8797527092690555E-2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7.0895013194184143E-4</v>
      </c>
      <c r="D293" s="98">
        <v>1.0364533684623072E-3</v>
      </c>
      <c r="E293" s="98">
        <v>1.5872503871551159E-4</v>
      </c>
      <c r="F293" s="98">
        <v>0</v>
      </c>
      <c r="G293" s="98">
        <v>2.9018786038369822E-5</v>
      </c>
      <c r="H293" s="98">
        <v>7.6346753522656182E-5</v>
      </c>
      <c r="I293" s="98">
        <v>2.7110654290455613E-4</v>
      </c>
      <c r="J293" s="98">
        <v>5.2797728773711311E-4</v>
      </c>
      <c r="K293" s="98">
        <v>1.2374190174702928E-3</v>
      </c>
      <c r="L293" s="98">
        <v>7.7908397075378429E-4</v>
      </c>
      <c r="M293" s="98">
        <v>1.4340037862002328E-3</v>
      </c>
      <c r="N293" s="98">
        <v>2.0055680124023128E-3</v>
      </c>
      <c r="O293" s="98">
        <v>3.152430234046565E-3</v>
      </c>
      <c r="P293" s="98">
        <v>6.5050947275695464E-4</v>
      </c>
      <c r="Q293" s="98">
        <v>4.2267672087290778E-4</v>
      </c>
      <c r="R293" s="98">
        <v>0</v>
      </c>
      <c r="S293" s="98">
        <v>3.3790027403992578E-6</v>
      </c>
      <c r="T293" s="98">
        <v>0</v>
      </c>
      <c r="U293" s="98">
        <v>0</v>
      </c>
      <c r="V293" s="98">
        <v>0</v>
      </c>
      <c r="W293" s="98">
        <v>0</v>
      </c>
      <c r="X293" s="98">
        <v>4.6849265324481023E-4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4.5827547376127716E-2</v>
      </c>
      <c r="D294" s="122">
        <f t="shared" si="135"/>
        <v>6.7379899745066097E-3</v>
      </c>
      <c r="E294" s="122">
        <f t="shared" si="135"/>
        <v>5.6849971034337546E-4</v>
      </c>
      <c r="F294" s="122">
        <f t="shared" si="135"/>
        <v>0</v>
      </c>
      <c r="G294" s="122">
        <f t="shared" si="135"/>
        <v>0</v>
      </c>
      <c r="H294" s="122">
        <f t="shared" si="135"/>
        <v>1.2741921562459431E-4</v>
      </c>
      <c r="I294" s="122">
        <f t="shared" si="135"/>
        <v>1.947361722045296E-3</v>
      </c>
      <c r="J294" s="122">
        <f t="shared" si="135"/>
        <v>3.8160328052115563E-3</v>
      </c>
      <c r="K294" s="122">
        <f t="shared" si="135"/>
        <v>1.1777974015123606E-2</v>
      </c>
      <c r="L294" s="122">
        <f t="shared" si="135"/>
        <v>9.9452308824761609E-3</v>
      </c>
      <c r="M294" s="122">
        <f t="shared" si="135"/>
        <v>9.9377180873736551E-3</v>
      </c>
      <c r="N294" s="122">
        <f t="shared" si="135"/>
        <v>2.6563227499204402E-2</v>
      </c>
      <c r="O294" s="122">
        <f t="shared" si="135"/>
        <v>1.8202698693920816E-2</v>
      </c>
      <c r="P294" s="122">
        <f t="shared" si="135"/>
        <v>1.5965201442731658E-3</v>
      </c>
      <c r="Q294" s="122">
        <f t="shared" si="135"/>
        <v>1.4493743269894971E-3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2.2390080595751562E-3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4.5827547376127716E-2</v>
      </c>
      <c r="D295" s="98">
        <v>6.7379899745066097E-3</v>
      </c>
      <c r="E295" s="98">
        <v>5.6849971034337546E-4</v>
      </c>
      <c r="F295" s="98">
        <v>0</v>
      </c>
      <c r="G295" s="98">
        <v>0</v>
      </c>
      <c r="H295" s="98">
        <v>1.2741921562459431E-4</v>
      </c>
      <c r="I295" s="98">
        <v>1.947361722045296E-3</v>
      </c>
      <c r="J295" s="98">
        <v>3.8160328052115563E-3</v>
      </c>
      <c r="K295" s="98">
        <v>1.1777974015123606E-2</v>
      </c>
      <c r="L295" s="98">
        <v>9.9452308824761609E-3</v>
      </c>
      <c r="M295" s="98">
        <v>9.9377180873736551E-3</v>
      </c>
      <c r="N295" s="98">
        <v>2.6563227499204402E-2</v>
      </c>
      <c r="O295" s="98">
        <v>1.8202698693920816E-2</v>
      </c>
      <c r="P295" s="98">
        <v>1.5965201442731658E-3</v>
      </c>
      <c r="Q295" s="98">
        <v>1.4493743269894971E-3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2.2390080595751562E-3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0.17893792099217312</v>
      </c>
      <c r="D296" s="122">
        <v>0.18488865030073559</v>
      </c>
      <c r="E296" s="122">
        <v>2.7069681402191532E-2</v>
      </c>
      <c r="F296" s="122">
        <v>0</v>
      </c>
      <c r="G296" s="122">
        <v>5.3038499622260551E-3</v>
      </c>
      <c r="H296" s="122">
        <v>1.4059833535612156E-2</v>
      </c>
      <c r="I296" s="122">
        <v>5.2224848904672196E-2</v>
      </c>
      <c r="J296" s="122">
        <v>0.10303081016617144</v>
      </c>
      <c r="K296" s="122">
        <v>0.13025014763785231</v>
      </c>
      <c r="L296" s="122">
        <v>7.5436373718480693E-2</v>
      </c>
      <c r="M296" s="122">
        <v>0.20594950903894041</v>
      </c>
      <c r="N296" s="122">
        <v>0.25042823958091642</v>
      </c>
      <c r="O296" s="122">
        <v>0.35787580579401973</v>
      </c>
      <c r="P296" s="122">
        <v>7.3130232710414342E-2</v>
      </c>
      <c r="Q296" s="122">
        <v>3.5181570933306178E-2</v>
      </c>
      <c r="R296" s="122">
        <v>0</v>
      </c>
      <c r="S296" s="122">
        <v>1.9615772107968901E-4</v>
      </c>
      <c r="T296" s="122">
        <v>0</v>
      </c>
      <c r="U296" s="122">
        <v>0</v>
      </c>
      <c r="V296" s="122">
        <v>0</v>
      </c>
      <c r="W296" s="122">
        <v>0</v>
      </c>
      <c r="X296" s="122">
        <v>2.592345466719979E-2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0.17893792099217312</v>
      </c>
      <c r="D301" s="101">
        <v>0.16099988605979001</v>
      </c>
      <c r="E301" s="101">
        <v>2.5954855774492646E-2</v>
      </c>
      <c r="F301" s="101">
        <v>0</v>
      </c>
      <c r="G301" s="101">
        <v>5.0286465468243544E-3</v>
      </c>
      <c r="H301" s="101">
        <v>1.3494762236725017E-2</v>
      </c>
      <c r="I301" s="101">
        <v>4.7150924371887608E-2</v>
      </c>
      <c r="J301" s="101">
        <v>9.2659040613651267E-2</v>
      </c>
      <c r="K301" s="101">
        <v>4.2257778032456048E-2</v>
      </c>
      <c r="L301" s="101">
        <v>4.3082969824673415E-3</v>
      </c>
      <c r="M301" s="101">
        <v>0.15034610849063612</v>
      </c>
      <c r="N301" s="101">
        <v>0.18262842814800836</v>
      </c>
      <c r="O301" s="101">
        <v>0.31822491410355003</v>
      </c>
      <c r="P301" s="101">
        <v>5.4527654899472422E-2</v>
      </c>
      <c r="Q301" s="101">
        <v>2.676530694591802E-2</v>
      </c>
      <c r="R301" s="101">
        <v>0</v>
      </c>
      <c r="S301" s="101">
        <v>1.1614450380422289E-4</v>
      </c>
      <c r="T301" s="101">
        <v>0</v>
      </c>
      <c r="U301" s="101">
        <v>0</v>
      </c>
      <c r="V301" s="101">
        <v>0</v>
      </c>
      <c r="W301" s="101">
        <v>0</v>
      </c>
      <c r="X301" s="101">
        <v>1.7826340146443995E-2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2.3888764240945572E-2</v>
      </c>
      <c r="E302" s="104">
        <v>1.114825627698886E-3</v>
      </c>
      <c r="F302" s="104">
        <v>0</v>
      </c>
      <c r="G302" s="104">
        <v>2.7520341540170122E-4</v>
      </c>
      <c r="H302" s="104">
        <v>5.6507129888713845E-4</v>
      </c>
      <c r="I302" s="104">
        <v>5.0739245327845895E-3</v>
      </c>
      <c r="J302" s="104">
        <v>1.037176955252017E-2</v>
      </c>
      <c r="K302" s="104">
        <v>8.7992369605396276E-2</v>
      </c>
      <c r="L302" s="104">
        <v>7.1128076736013346E-2</v>
      </c>
      <c r="M302" s="104">
        <v>5.5603400548304288E-2</v>
      </c>
      <c r="N302" s="104">
        <v>6.7799811432908086E-2</v>
      </c>
      <c r="O302" s="104">
        <v>3.9650891690469682E-2</v>
      </c>
      <c r="P302" s="104">
        <v>1.860257781094192E-2</v>
      </c>
      <c r="Q302" s="104">
        <v>8.4162639873881593E-3</v>
      </c>
      <c r="R302" s="104">
        <v>0</v>
      </c>
      <c r="S302" s="104">
        <v>8.0013217275466127E-5</v>
      </c>
      <c r="T302" s="104">
        <v>0</v>
      </c>
      <c r="U302" s="104">
        <v>0</v>
      </c>
      <c r="V302" s="104">
        <v>0</v>
      </c>
      <c r="W302" s="104">
        <v>0</v>
      </c>
      <c r="X302" s="104">
        <v>8.0971145207557951E-3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6.7746406057021024E-3</v>
      </c>
      <c r="E303" s="98">
        <v>3.1389758213848108E-4</v>
      </c>
      <c r="F303" s="98">
        <v>0</v>
      </c>
      <c r="G303" s="98">
        <v>7.6495692710499508E-5</v>
      </c>
      <c r="H303" s="98">
        <v>1.5591605226269751E-4</v>
      </c>
      <c r="I303" s="98">
        <v>1.3849650622764233E-3</v>
      </c>
      <c r="J303" s="98">
        <v>2.8286534623940319E-3</v>
      </c>
      <c r="K303" s="98">
        <v>5.2358676758241234E-2</v>
      </c>
      <c r="L303" s="98">
        <v>1.1865387485091713E-2</v>
      </c>
      <c r="M303" s="98">
        <v>1.4944131133769301E-2</v>
      </c>
      <c r="N303" s="98">
        <v>9.2974925052244379E-3</v>
      </c>
      <c r="O303" s="98">
        <v>7.9012923165420867E-3</v>
      </c>
      <c r="P303" s="98">
        <v>2.8480215103401153E-3</v>
      </c>
      <c r="Q303" s="98">
        <v>1.4742003542680426E-3</v>
      </c>
      <c r="R303" s="98">
        <v>0</v>
      </c>
      <c r="S303" s="98">
        <v>1.480846486196683E-5</v>
      </c>
      <c r="T303" s="98">
        <v>0</v>
      </c>
      <c r="U303" s="98">
        <v>0</v>
      </c>
      <c r="V303" s="98">
        <v>0</v>
      </c>
      <c r="W303" s="98">
        <v>0</v>
      </c>
      <c r="X303" s="98">
        <v>3.8305943167507442E-3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1.7114123635243471E-2</v>
      </c>
      <c r="E304" s="98">
        <v>8.0092804556040496E-4</v>
      </c>
      <c r="F304" s="98">
        <v>0</v>
      </c>
      <c r="G304" s="98">
        <v>1.9870772269120173E-4</v>
      </c>
      <c r="H304" s="98">
        <v>4.0915524662444089E-4</v>
      </c>
      <c r="I304" s="98">
        <v>3.6889594705081666E-3</v>
      </c>
      <c r="J304" s="98">
        <v>7.5431160901261373E-3</v>
      </c>
      <c r="K304" s="98">
        <v>3.5633692847155042E-2</v>
      </c>
      <c r="L304" s="98">
        <v>5.9262689250921631E-2</v>
      </c>
      <c r="M304" s="98">
        <v>4.0659269414534988E-2</v>
      </c>
      <c r="N304" s="98">
        <v>5.850231892768365E-2</v>
      </c>
      <c r="O304" s="98">
        <v>3.1749599373927594E-2</v>
      </c>
      <c r="P304" s="98">
        <v>1.5754556300601803E-2</v>
      </c>
      <c r="Q304" s="98">
        <v>6.9420636331201171E-3</v>
      </c>
      <c r="R304" s="98">
        <v>0</v>
      </c>
      <c r="S304" s="98">
        <v>6.5204752413499298E-5</v>
      </c>
      <c r="T304" s="98">
        <v>0</v>
      </c>
      <c r="U304" s="98">
        <v>0</v>
      </c>
      <c r="V304" s="98">
        <v>0</v>
      </c>
      <c r="W304" s="98">
        <v>0</v>
      </c>
      <c r="X304" s="98">
        <v>4.26652020400505E-3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0.15520685076859544</v>
      </c>
      <c r="D305" s="122">
        <v>0.13774860078427359</v>
      </c>
      <c r="E305" s="122">
        <v>1.88752909270186E-2</v>
      </c>
      <c r="F305" s="122">
        <v>0</v>
      </c>
      <c r="G305" s="122">
        <v>3.3986906509401943E-3</v>
      </c>
      <c r="H305" s="122">
        <v>7.7502005604420561E-3</v>
      </c>
      <c r="I305" s="122">
        <v>2.8781407225387644E-2</v>
      </c>
      <c r="J305" s="122">
        <v>6.5026371645836467E-2</v>
      </c>
      <c r="K305" s="122">
        <v>0.14000231587290335</v>
      </c>
      <c r="L305" s="122">
        <v>8.1574478863509672E-2</v>
      </c>
      <c r="M305" s="122">
        <v>0.15186077815198937</v>
      </c>
      <c r="N305" s="122">
        <v>0.20878148900497862</v>
      </c>
      <c r="O305" s="122">
        <v>0.27254002554578438</v>
      </c>
      <c r="P305" s="122">
        <v>5.6792205908005343E-2</v>
      </c>
      <c r="Q305" s="122">
        <v>2.8685897984919509E-2</v>
      </c>
      <c r="R305" s="122">
        <v>0</v>
      </c>
      <c r="S305" s="122">
        <v>1.6138208059644172E-4</v>
      </c>
      <c r="T305" s="122">
        <v>0</v>
      </c>
      <c r="U305" s="122">
        <v>0</v>
      </c>
      <c r="V305" s="122">
        <v>0</v>
      </c>
      <c r="W305" s="122">
        <v>0</v>
      </c>
      <c r="X305" s="122">
        <v>1.1697789899366502E-2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0.13626530541772675</v>
      </c>
      <c r="D306" s="98">
        <v>9.2668586646499573E-2</v>
      </c>
      <c r="E306" s="98">
        <v>1.2760288344983838E-2</v>
      </c>
      <c r="F306" s="98">
        <v>0</v>
      </c>
      <c r="G306" s="98">
        <v>2.8798640235425874E-3</v>
      </c>
      <c r="H306" s="98">
        <v>6.6910113231424557E-3</v>
      </c>
      <c r="I306" s="98">
        <v>2.7315179134888141E-2</v>
      </c>
      <c r="J306" s="98">
        <v>6.0492182402743996E-2</v>
      </c>
      <c r="K306" s="98">
        <v>0.11845630268366046</v>
      </c>
      <c r="L306" s="98">
        <v>5.2429394473692485E-2</v>
      </c>
      <c r="M306" s="98">
        <v>0.10718545240755663</v>
      </c>
      <c r="N306" s="98">
        <v>0.18939766930878391</v>
      </c>
      <c r="O306" s="98">
        <v>0.21036189689921941</v>
      </c>
      <c r="P306" s="98">
        <v>3.9758983665418531E-2</v>
      </c>
      <c r="Q306" s="98">
        <v>2.2036301878810297E-2</v>
      </c>
      <c r="R306" s="98">
        <v>0</v>
      </c>
      <c r="S306" s="98">
        <v>1.6138208059644172E-4</v>
      </c>
      <c r="T306" s="98">
        <v>0</v>
      </c>
      <c r="U306" s="98">
        <v>0</v>
      </c>
      <c r="V306" s="98">
        <v>0</v>
      </c>
      <c r="W306" s="98">
        <v>0</v>
      </c>
      <c r="X306" s="98">
        <v>7.5906215194458506E-3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1.894154535086871E-2</v>
      </c>
      <c r="D307" s="33">
        <v>4.5080014137774023E-2</v>
      </c>
      <c r="E307" s="33">
        <v>6.115002582034762E-3</v>
      </c>
      <c r="F307" s="33">
        <v>0</v>
      </c>
      <c r="G307" s="33">
        <v>5.1882662739760697E-4</v>
      </c>
      <c r="H307" s="33">
        <v>1.0591892372996002E-3</v>
      </c>
      <c r="I307" s="33">
        <v>1.4662280904995039E-3</v>
      </c>
      <c r="J307" s="33">
        <v>4.5341892430924681E-3</v>
      </c>
      <c r="K307" s="33">
        <v>2.1546013189242885E-2</v>
      </c>
      <c r="L307" s="33">
        <v>2.9145084389817184E-2</v>
      </c>
      <c r="M307" s="33">
        <v>4.4675325744432746E-2</v>
      </c>
      <c r="N307" s="33">
        <v>1.9383819696194699E-2</v>
      </c>
      <c r="O307" s="33">
        <v>6.2178128646564988E-2</v>
      </c>
      <c r="P307" s="33">
        <v>1.7033222242586812E-2</v>
      </c>
      <c r="Q307" s="33">
        <v>6.6495961061092115E-3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4.1071683799206518E-3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0.3419596521241573</v>
      </c>
      <c r="D309" s="117">
        <f t="shared" si="136"/>
        <v>0.25964826612587327</v>
      </c>
      <c r="E309" s="117">
        <f t="shared" si="136"/>
        <v>3.703620542226576E-2</v>
      </c>
      <c r="F309" s="117">
        <f t="shared" si="136"/>
        <v>0</v>
      </c>
      <c r="G309" s="117">
        <f t="shared" si="136"/>
        <v>6.2832169749669313E-3</v>
      </c>
      <c r="H309" s="117">
        <f t="shared" si="136"/>
        <v>1.6458720325734442E-2</v>
      </c>
      <c r="I309" s="117">
        <f t="shared" si="136"/>
        <v>6.6469611585684624E-2</v>
      </c>
      <c r="J309" s="117">
        <f t="shared" si="136"/>
        <v>0.13581207248403265</v>
      </c>
      <c r="K309" s="117">
        <f t="shared" si="136"/>
        <v>0.27231585815372705</v>
      </c>
      <c r="L309" s="117">
        <f t="shared" si="136"/>
        <v>0.19159650005202014</v>
      </c>
      <c r="M309" s="117">
        <f t="shared" si="136"/>
        <v>0.33252409957499784</v>
      </c>
      <c r="N309" s="117">
        <f t="shared" si="136"/>
        <v>0.52088676058984329</v>
      </c>
      <c r="O309" s="117">
        <f t="shared" si="136"/>
        <v>0.62681506322958569</v>
      </c>
      <c r="P309" s="117">
        <f t="shared" si="136"/>
        <v>0.12712453474957755</v>
      </c>
      <c r="Q309" s="117">
        <f t="shared" si="136"/>
        <v>7.0478722703678484E-2</v>
      </c>
      <c r="R309" s="117">
        <f t="shared" ref="R309:V309" si="137">R310+R313+R315+R324</f>
        <v>0</v>
      </c>
      <c r="S309" s="117">
        <f t="shared" si="137"/>
        <v>4.1759846369222371E-4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6.2244790338126174E-2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3.6178081217267885E-2</v>
      </c>
      <c r="D310" s="122">
        <f t="shared" si="139"/>
        <v>4.6991253195978341E-2</v>
      </c>
      <c r="E310" s="122">
        <f t="shared" si="139"/>
        <v>8.5160305980856565E-3</v>
      </c>
      <c r="F310" s="122">
        <f t="shared" si="139"/>
        <v>0</v>
      </c>
      <c r="G310" s="122">
        <f t="shared" si="139"/>
        <v>1.253094344062487E-3</v>
      </c>
      <c r="H310" s="122">
        <f t="shared" si="139"/>
        <v>3.5365962841860973E-3</v>
      </c>
      <c r="I310" s="122">
        <f t="shared" si="139"/>
        <v>1.2925329620599097E-2</v>
      </c>
      <c r="J310" s="122">
        <f t="shared" si="139"/>
        <v>2.4312616720238038E-2</v>
      </c>
      <c r="K310" s="122">
        <f t="shared" si="139"/>
        <v>5.7596569804853857E-2</v>
      </c>
      <c r="L310" s="122">
        <f t="shared" si="139"/>
        <v>3.4222442966862041E-2</v>
      </c>
      <c r="M310" s="122">
        <f t="shared" si="139"/>
        <v>6.48771996937378E-2</v>
      </c>
      <c r="N310" s="122">
        <f t="shared" si="139"/>
        <v>0.12202617006544132</v>
      </c>
      <c r="O310" s="122">
        <f t="shared" si="139"/>
        <v>0.15783671329476376</v>
      </c>
      <c r="P310" s="122">
        <f t="shared" si="139"/>
        <v>3.3278893387622382E-2</v>
      </c>
      <c r="Q310" s="122">
        <f t="shared" si="139"/>
        <v>2.1282748254358975E-2</v>
      </c>
      <c r="R310" s="122">
        <f t="shared" ref="R310:V310" si="140">SUM(R311:R312)</f>
        <v>0</v>
      </c>
      <c r="S310" s="122">
        <f t="shared" si="140"/>
        <v>1.7198601681636195E-4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2.40824131498442E-2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3.5469131085326046E-2</v>
      </c>
      <c r="D311" s="98">
        <v>4.5954799827516032E-2</v>
      </c>
      <c r="E311" s="98">
        <v>8.3573055593701446E-3</v>
      </c>
      <c r="F311" s="98">
        <v>0</v>
      </c>
      <c r="G311" s="98">
        <v>1.2240755580241172E-3</v>
      </c>
      <c r="H311" s="98">
        <v>3.460249530663441E-3</v>
      </c>
      <c r="I311" s="98">
        <v>1.2654223077694541E-2</v>
      </c>
      <c r="J311" s="98">
        <v>2.3784639432500924E-2</v>
      </c>
      <c r="K311" s="98">
        <v>5.6359150787383565E-2</v>
      </c>
      <c r="L311" s="98">
        <v>3.3443358996108258E-2</v>
      </c>
      <c r="M311" s="98">
        <v>6.3443195907537567E-2</v>
      </c>
      <c r="N311" s="98">
        <v>0.12002060205303901</v>
      </c>
      <c r="O311" s="98">
        <v>0.15468428306071719</v>
      </c>
      <c r="P311" s="98">
        <v>3.262838391486543E-2</v>
      </c>
      <c r="Q311" s="98">
        <v>2.0860071533486069E-2</v>
      </c>
      <c r="R311" s="98">
        <v>0</v>
      </c>
      <c r="S311" s="98">
        <v>1.6860701407596268E-4</v>
      </c>
      <c r="T311" s="98">
        <v>0</v>
      </c>
      <c r="U311" s="98">
        <v>0</v>
      </c>
      <c r="V311" s="98">
        <v>0</v>
      </c>
      <c r="W311" s="98">
        <v>0</v>
      </c>
      <c r="X311" s="98">
        <v>2.361392049659939E-2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7.0895013194184143E-4</v>
      </c>
      <c r="D312" s="98">
        <v>1.0364533684623072E-3</v>
      </c>
      <c r="E312" s="98">
        <v>1.5872503871551159E-4</v>
      </c>
      <c r="F312" s="98">
        <v>0</v>
      </c>
      <c r="G312" s="98">
        <v>2.9018786038369822E-5</v>
      </c>
      <c r="H312" s="98">
        <v>7.6346753522656182E-5</v>
      </c>
      <c r="I312" s="98">
        <v>2.7110654290455613E-4</v>
      </c>
      <c r="J312" s="98">
        <v>5.2797728773711311E-4</v>
      </c>
      <c r="K312" s="98">
        <v>1.2374190174702928E-3</v>
      </c>
      <c r="L312" s="98">
        <v>7.7908397075378429E-4</v>
      </c>
      <c r="M312" s="98">
        <v>1.4340037862002328E-3</v>
      </c>
      <c r="N312" s="98">
        <v>2.0055680124023128E-3</v>
      </c>
      <c r="O312" s="98">
        <v>3.152430234046565E-3</v>
      </c>
      <c r="P312" s="98">
        <v>6.5050947275695464E-4</v>
      </c>
      <c r="Q312" s="98">
        <v>4.2267672087290778E-4</v>
      </c>
      <c r="R312" s="98">
        <v>0</v>
      </c>
      <c r="S312" s="98">
        <v>3.3790027403992578E-6</v>
      </c>
      <c r="T312" s="98">
        <v>0</v>
      </c>
      <c r="U312" s="98">
        <v>0</v>
      </c>
      <c r="V312" s="98">
        <v>0</v>
      </c>
      <c r="W312" s="98">
        <v>0</v>
      </c>
      <c r="X312" s="98">
        <v>4.6849265324481023E-4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0.11676776735290331</v>
      </c>
      <c r="D313" s="122">
        <f t="shared" si="142"/>
        <v>1.794628277054873E-2</v>
      </c>
      <c r="E313" s="122">
        <f t="shared" si="142"/>
        <v>1.5807953546506819E-3</v>
      </c>
      <c r="F313" s="122">
        <f t="shared" si="142"/>
        <v>0</v>
      </c>
      <c r="G313" s="122">
        <f t="shared" si="142"/>
        <v>0</v>
      </c>
      <c r="H313" s="122">
        <f t="shared" si="142"/>
        <v>4.0007429637092882E-4</v>
      </c>
      <c r="I313" s="122">
        <f t="shared" si="142"/>
        <v>6.3537938467684721E-3</v>
      </c>
      <c r="J313" s="122">
        <f t="shared" si="142"/>
        <v>1.2928787894936138E-2</v>
      </c>
      <c r="K313" s="122">
        <f t="shared" si="142"/>
        <v>4.1412295374756214E-2</v>
      </c>
      <c r="L313" s="122">
        <f t="shared" si="142"/>
        <v>3.627048403800822E-2</v>
      </c>
      <c r="M313" s="122">
        <f t="shared" si="142"/>
        <v>3.7734250902657057E-2</v>
      </c>
      <c r="N313" s="122">
        <f t="shared" si="142"/>
        <v>0.10548390827100804</v>
      </c>
      <c r="O313" s="122">
        <f t="shared" si="142"/>
        <v>7.588051442548388E-2</v>
      </c>
      <c r="P313" s="122">
        <f t="shared" si="142"/>
        <v>6.9777777103521947E-3</v>
      </c>
      <c r="Q313" s="122">
        <f t="shared" si="142"/>
        <v>6.5593321387761843E-3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1.047493668858071E-2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0.11676776735290331</v>
      </c>
      <c r="D314" s="98">
        <v>1.794628277054873E-2</v>
      </c>
      <c r="E314" s="98">
        <v>1.5807953546506819E-3</v>
      </c>
      <c r="F314" s="98">
        <v>0</v>
      </c>
      <c r="G314" s="98">
        <v>0</v>
      </c>
      <c r="H314" s="98">
        <v>4.0007429637092882E-4</v>
      </c>
      <c r="I314" s="98">
        <v>6.3537938467684721E-3</v>
      </c>
      <c r="J314" s="98">
        <v>1.2928787894936138E-2</v>
      </c>
      <c r="K314" s="98">
        <v>4.1412295374756214E-2</v>
      </c>
      <c r="L314" s="98">
        <v>3.627048403800822E-2</v>
      </c>
      <c r="M314" s="98">
        <v>3.7734250902657057E-2</v>
      </c>
      <c r="N314" s="98">
        <v>0.10548390827100804</v>
      </c>
      <c r="O314" s="98">
        <v>7.588051442548388E-2</v>
      </c>
      <c r="P314" s="98">
        <v>6.9777777103521947E-3</v>
      </c>
      <c r="Q314" s="98">
        <v>6.5593321387761843E-3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1.047493668858071E-2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9.5618041413107979E-2</v>
      </c>
      <c r="D315" s="122">
        <v>0.10701281804157976</v>
      </c>
      <c r="E315" s="122">
        <v>1.4918686594494138E-2</v>
      </c>
      <c r="F315" s="122">
        <v>0</v>
      </c>
      <c r="G315" s="122">
        <v>2.9596359408645859E-3</v>
      </c>
      <c r="H315" s="122">
        <v>7.8171491561484611E-3</v>
      </c>
      <c r="I315" s="122">
        <v>3.01263766789081E-2</v>
      </c>
      <c r="J315" s="122">
        <v>5.9772261331782997E-2</v>
      </c>
      <c r="K315" s="122">
        <v>8.7635518574539426E-2</v>
      </c>
      <c r="L315" s="122">
        <v>6.8200834956951409E-2</v>
      </c>
      <c r="M315" s="122">
        <v>0.13295613004131862</v>
      </c>
      <c r="N315" s="122">
        <v>0.16749444398372884</v>
      </c>
      <c r="O315" s="122">
        <v>0.22167348313810206</v>
      </c>
      <c r="P315" s="122">
        <v>5.0245169725455167E-2</v>
      </c>
      <c r="Q315" s="122">
        <v>2.4429344528708093E-2</v>
      </c>
      <c r="R315" s="122">
        <v>0</v>
      </c>
      <c r="S315" s="122">
        <v>1.4945744507557701E-4</v>
      </c>
      <c r="T315" s="122">
        <v>0</v>
      </c>
      <c r="U315" s="122">
        <v>0</v>
      </c>
      <c r="V315" s="122">
        <v>0</v>
      </c>
      <c r="W315" s="122">
        <v>0</v>
      </c>
      <c r="X315" s="122">
        <v>1.9419457528270387E-2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9.5618041413107979E-2</v>
      </c>
      <c r="D320" s="101">
        <v>8.6268635912778127E-2</v>
      </c>
      <c r="E320" s="101">
        <v>1.394905886937294E-2</v>
      </c>
      <c r="F320" s="101">
        <v>0</v>
      </c>
      <c r="G320" s="101">
        <v>2.7195583392035905E-3</v>
      </c>
      <c r="H320" s="101">
        <v>7.3233808858260783E-3</v>
      </c>
      <c r="I320" s="101">
        <v>2.5683029072170859E-2</v>
      </c>
      <c r="J320" s="101">
        <v>5.0681949511827667E-2</v>
      </c>
      <c r="K320" s="101">
        <v>2.3225152683339901E-2</v>
      </c>
      <c r="L320" s="101">
        <v>2.3809161265252025E-3</v>
      </c>
      <c r="M320" s="101">
        <v>8.3952167125363908E-2</v>
      </c>
      <c r="N320" s="101">
        <v>0.10371220527039014</v>
      </c>
      <c r="O320" s="101">
        <v>0.185322462308394</v>
      </c>
      <c r="P320" s="101">
        <v>3.2778563736110898E-2</v>
      </c>
      <c r="Q320" s="101">
        <v>1.6574384101128298E-2</v>
      </c>
      <c r="R320" s="101">
        <v>0</v>
      </c>
      <c r="S320" s="101">
        <v>7.4725203125029939E-5</v>
      </c>
      <c r="T320" s="101">
        <v>0</v>
      </c>
      <c r="U320" s="101">
        <v>0</v>
      </c>
      <c r="V320" s="101">
        <v>0</v>
      </c>
      <c r="W320" s="101">
        <v>0</v>
      </c>
      <c r="X320" s="101">
        <v>1.2472744719210534E-2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2.0744182128801636E-2</v>
      </c>
      <c r="E321" s="104">
        <v>9.6962772512119771E-4</v>
      </c>
      <c r="F321" s="104">
        <v>0</v>
      </c>
      <c r="G321" s="104">
        <v>2.4007760166099536E-4</v>
      </c>
      <c r="H321" s="104">
        <v>4.9376827032238232E-4</v>
      </c>
      <c r="I321" s="104">
        <v>4.4433476067372406E-3</v>
      </c>
      <c r="J321" s="104">
        <v>9.0903118199553296E-3</v>
      </c>
      <c r="K321" s="104">
        <v>6.4410365891199528E-2</v>
      </c>
      <c r="L321" s="104">
        <v>6.5819918830426205E-2</v>
      </c>
      <c r="M321" s="104">
        <v>4.9003962915954699E-2</v>
      </c>
      <c r="N321" s="104">
        <v>6.3782238713338699E-2</v>
      </c>
      <c r="O321" s="104">
        <v>3.6351020829708071E-2</v>
      </c>
      <c r="P321" s="104">
        <v>1.7466605989344269E-2</v>
      </c>
      <c r="Q321" s="104">
        <v>7.8549604275797956E-3</v>
      </c>
      <c r="R321" s="104">
        <v>0</v>
      </c>
      <c r="S321" s="104">
        <v>7.4732241950547083E-5</v>
      </c>
      <c r="T321" s="104">
        <v>0</v>
      </c>
      <c r="U321" s="104">
        <v>0</v>
      </c>
      <c r="V321" s="104">
        <v>0</v>
      </c>
      <c r="W321" s="104">
        <v>0</v>
      </c>
      <c r="X321" s="104">
        <v>6.946712809059852E-3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3.6300584935581638E-3</v>
      </c>
      <c r="E322" s="98">
        <v>1.6869967956079275E-4</v>
      </c>
      <c r="F322" s="98">
        <v>0</v>
      </c>
      <c r="G322" s="98">
        <v>4.1369878969793634E-5</v>
      </c>
      <c r="H322" s="98">
        <v>8.4613023697941421E-5</v>
      </c>
      <c r="I322" s="98">
        <v>7.5438813622907375E-4</v>
      </c>
      <c r="J322" s="98">
        <v>1.5471957298291913E-3</v>
      </c>
      <c r="K322" s="98">
        <v>2.8776673044044479E-2</v>
      </c>
      <c r="L322" s="98">
        <v>6.5572295795045792E-3</v>
      </c>
      <c r="M322" s="98">
        <v>8.3446935014197133E-3</v>
      </c>
      <c r="N322" s="98">
        <v>5.2799197856550481E-3</v>
      </c>
      <c r="O322" s="98">
        <v>4.6014214557804755E-3</v>
      </c>
      <c r="P322" s="98">
        <v>1.7120496887424647E-3</v>
      </c>
      <c r="Q322" s="98">
        <v>9.1289679445967931E-4</v>
      </c>
      <c r="R322" s="98">
        <v>0</v>
      </c>
      <c r="S322" s="98">
        <v>9.5274895370477806E-6</v>
      </c>
      <c r="T322" s="98">
        <v>0</v>
      </c>
      <c r="U322" s="98">
        <v>0</v>
      </c>
      <c r="V322" s="98">
        <v>0</v>
      </c>
      <c r="W322" s="98">
        <v>0</v>
      </c>
      <c r="X322" s="98">
        <v>2.6801926050548019E-3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1.7114123635243471E-2</v>
      </c>
      <c r="E323" s="98">
        <v>8.0092804556040496E-4</v>
      </c>
      <c r="F323" s="98">
        <v>0</v>
      </c>
      <c r="G323" s="98">
        <v>1.9870772269120173E-4</v>
      </c>
      <c r="H323" s="98">
        <v>4.0915524662444089E-4</v>
      </c>
      <c r="I323" s="98">
        <v>3.6889594705081666E-3</v>
      </c>
      <c r="J323" s="98">
        <v>7.5431160901261373E-3</v>
      </c>
      <c r="K323" s="98">
        <v>3.5633692847155042E-2</v>
      </c>
      <c r="L323" s="98">
        <v>5.9262689250921631E-2</v>
      </c>
      <c r="M323" s="98">
        <v>4.0659269414534988E-2</v>
      </c>
      <c r="N323" s="98">
        <v>5.850231892768365E-2</v>
      </c>
      <c r="O323" s="98">
        <v>3.1749599373927594E-2</v>
      </c>
      <c r="P323" s="98">
        <v>1.5754556300601803E-2</v>
      </c>
      <c r="Q323" s="98">
        <v>6.9420636331201171E-3</v>
      </c>
      <c r="R323" s="98">
        <v>0</v>
      </c>
      <c r="S323" s="98">
        <v>6.5204752413499298E-5</v>
      </c>
      <c r="T323" s="98">
        <v>0</v>
      </c>
      <c r="U323" s="98">
        <v>0</v>
      </c>
      <c r="V323" s="98">
        <v>0</v>
      </c>
      <c r="W323" s="98">
        <v>0</v>
      </c>
      <c r="X323" s="98">
        <v>4.26652020400505E-3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9.3395762140878136E-2</v>
      </c>
      <c r="D324" s="122">
        <v>8.7697912117766452E-2</v>
      </c>
      <c r="E324" s="122">
        <v>1.2020692875035283E-2</v>
      </c>
      <c r="F324" s="122">
        <v>0</v>
      </c>
      <c r="G324" s="122">
        <v>2.070486690039858E-3</v>
      </c>
      <c r="H324" s="122">
        <v>4.7049005890289555E-3</v>
      </c>
      <c r="I324" s="122">
        <v>1.7064111439408954E-2</v>
      </c>
      <c r="J324" s="122">
        <v>3.8798406537075461E-2</v>
      </c>
      <c r="K324" s="122">
        <v>8.5671474399577535E-2</v>
      </c>
      <c r="L324" s="122">
        <v>5.2902738090198492E-2</v>
      </c>
      <c r="M324" s="122">
        <v>9.6956518937284325E-2</v>
      </c>
      <c r="N324" s="122">
        <v>0.12588223826966505</v>
      </c>
      <c r="O324" s="122">
        <v>0.17142435237123599</v>
      </c>
      <c r="P324" s="122">
        <v>3.6622693926147802E-2</v>
      </c>
      <c r="Q324" s="122">
        <v>1.8207297781835233E-2</v>
      </c>
      <c r="R324" s="122">
        <v>0</v>
      </c>
      <c r="S324" s="122">
        <v>9.6155001800284765E-5</v>
      </c>
      <c r="T324" s="122">
        <v>0</v>
      </c>
      <c r="U324" s="122">
        <v>0</v>
      </c>
      <c r="V324" s="122">
        <v>0</v>
      </c>
      <c r="W324" s="122">
        <v>0</v>
      </c>
      <c r="X324" s="122">
        <v>8.2679829714308768E-3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7.9228652230127733E-2</v>
      </c>
      <c r="D325" s="98">
        <v>5.3921533375883561E-2</v>
      </c>
      <c r="E325" s="98">
        <v>7.4305793833236407E-3</v>
      </c>
      <c r="F325" s="98">
        <v>0</v>
      </c>
      <c r="G325" s="98">
        <v>1.6795712671824399E-3</v>
      </c>
      <c r="H325" s="98">
        <v>3.9052604985544605E-3</v>
      </c>
      <c r="I325" s="98">
        <v>1.595489181139069E-2</v>
      </c>
      <c r="J325" s="98">
        <v>3.5360665629140295E-2</v>
      </c>
      <c r="K325" s="98">
        <v>6.9296378886107735E-2</v>
      </c>
      <c r="L325" s="98">
        <v>3.0694334807206503E-2</v>
      </c>
      <c r="M325" s="98">
        <v>6.2787103545789216E-2</v>
      </c>
      <c r="N325" s="98">
        <v>0.11098124450008322</v>
      </c>
      <c r="O325" s="98">
        <v>0.12328944690611195</v>
      </c>
      <c r="P325" s="98">
        <v>2.331460318971277E-2</v>
      </c>
      <c r="Q325" s="98">
        <v>1.2950374002316812E-2</v>
      </c>
      <c r="R325" s="98">
        <v>0</v>
      </c>
      <c r="S325" s="98">
        <v>9.6155001800284765E-5</v>
      </c>
      <c r="T325" s="98">
        <v>0</v>
      </c>
      <c r="U325" s="98">
        <v>0</v>
      </c>
      <c r="V325" s="98">
        <v>0</v>
      </c>
      <c r="W325" s="98">
        <v>0</v>
      </c>
      <c r="X325" s="98">
        <v>4.6395273532633752E-3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1.4167109910750408E-2</v>
      </c>
      <c r="D326" s="33">
        <v>3.3776378741882898E-2</v>
      </c>
      <c r="E326" s="33">
        <v>4.5901134917116426E-3</v>
      </c>
      <c r="F326" s="33">
        <v>0</v>
      </c>
      <c r="G326" s="33">
        <v>3.9091542285741817E-4</v>
      </c>
      <c r="H326" s="33">
        <v>7.9964009047449498E-4</v>
      </c>
      <c r="I326" s="33">
        <v>1.109219628018264E-3</v>
      </c>
      <c r="J326" s="33">
        <v>3.437740907935167E-3</v>
      </c>
      <c r="K326" s="33">
        <v>1.6375095513469804E-2</v>
      </c>
      <c r="L326" s="33">
        <v>2.2208403282991989E-2</v>
      </c>
      <c r="M326" s="33">
        <v>3.4169415391495109E-2</v>
      </c>
      <c r="N326" s="33">
        <v>1.4900993769581816E-2</v>
      </c>
      <c r="O326" s="33">
        <v>4.8134905465124056E-2</v>
      </c>
      <c r="P326" s="33">
        <v>1.3308090736435034E-2</v>
      </c>
      <c r="Q326" s="33">
        <v>5.2569237795184187E-3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3.6284556181675025E-3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0.73874580795876843</v>
      </c>
      <c r="D328" s="119">
        <f t="shared" si="143"/>
        <v>0.59564789913060556</v>
      </c>
      <c r="E328" s="119">
        <f t="shared" si="143"/>
        <v>0.56400239553733689</v>
      </c>
      <c r="F328" s="119" t="str">
        <f t="shared" si="143"/>
        <v/>
      </c>
      <c r="G328" s="119">
        <f t="shared" si="143"/>
        <v>0.5483495855635675</v>
      </c>
      <c r="H328" s="119">
        <f t="shared" si="143"/>
        <v>0.55525072993113322</v>
      </c>
      <c r="I328" s="119">
        <f t="shared" si="143"/>
        <v>0.59979319701632072</v>
      </c>
      <c r="J328" s="119">
        <f t="shared" si="143"/>
        <v>0.60719736929655399</v>
      </c>
      <c r="K328" s="119">
        <f t="shared" si="143"/>
        <v>0.67537315467550907</v>
      </c>
      <c r="L328" s="119">
        <f t="shared" si="143"/>
        <v>0.8053071653511773</v>
      </c>
      <c r="M328" s="119">
        <f t="shared" si="143"/>
        <v>0.66631251909813149</v>
      </c>
      <c r="N328" s="119">
        <f t="shared" si="143"/>
        <v>0.71908686161677682</v>
      </c>
      <c r="O328" s="119">
        <f t="shared" si="143"/>
        <v>0.66562970346573336</v>
      </c>
      <c r="P328" s="119">
        <f t="shared" si="143"/>
        <v>0.66893486242512701</v>
      </c>
      <c r="Q328" s="119">
        <f t="shared" si="143"/>
        <v>0.69631408042559628</v>
      </c>
      <c r="R328" s="119" t="str">
        <f t="shared" ref="R328:V328" si="144">IF(R309=0,"",R309/R290)</f>
        <v/>
      </c>
      <c r="S328" s="119">
        <f t="shared" si="144"/>
        <v>0.65116563401006777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>
        <f t="shared" si="145"/>
        <v>0.786651367139241</v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0.43630179817816522</v>
      </c>
      <c r="D329" s="124">
        <f t="shared" si="146"/>
        <v>0.44109270135098116</v>
      </c>
      <c r="E329" s="124">
        <f t="shared" si="146"/>
        <v>0.44462518304093018</v>
      </c>
      <c r="F329" s="124" t="str">
        <f t="shared" si="146"/>
        <v/>
      </c>
      <c r="G329" s="124">
        <f t="shared" si="146"/>
        <v>0.45469941133083669</v>
      </c>
      <c r="H329" s="124">
        <f t="shared" si="146"/>
        <v>0.45902951315120122</v>
      </c>
      <c r="I329" s="124">
        <f t="shared" si="146"/>
        <v>0.46381766020845311</v>
      </c>
      <c r="J329" s="124">
        <f t="shared" si="146"/>
        <v>0.46938112886855937</v>
      </c>
      <c r="K329" s="124">
        <f t="shared" si="146"/>
        <v>0.47530722016157645</v>
      </c>
      <c r="L329" s="124">
        <f t="shared" si="146"/>
        <v>0.48226973084444574</v>
      </c>
      <c r="M329" s="124">
        <f t="shared" si="146"/>
        <v>0.49410200672482085</v>
      </c>
      <c r="N329" s="124">
        <f t="shared" si="146"/>
        <v>0.51142663088100493</v>
      </c>
      <c r="O329" s="124">
        <f t="shared" si="146"/>
        <v>0.53856537872321197</v>
      </c>
      <c r="P329" s="124">
        <f t="shared" si="146"/>
        <v>0.56866320554310368</v>
      </c>
      <c r="Q329" s="124">
        <f t="shared" si="146"/>
        <v>0.59283398611772631</v>
      </c>
      <c r="R329" s="124" t="str">
        <f t="shared" ref="R329:V329" si="147">IF(R310=0,"",R310/R291)</f>
        <v/>
      </c>
      <c r="S329" s="124">
        <f t="shared" si="147"/>
        <v>0.60607684486893987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>
        <f t="shared" si="148"/>
        <v>0.61331434420055009</v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0.43144071652300509</v>
      </c>
      <c r="D330" s="111">
        <f t="shared" si="149"/>
        <v>0.43560174139069741</v>
      </c>
      <c r="E330" s="111">
        <f t="shared" si="149"/>
        <v>0.43998427990880856</v>
      </c>
      <c r="F330" s="111" t="str">
        <f t="shared" si="149"/>
        <v/>
      </c>
      <c r="G330" s="111">
        <f t="shared" si="149"/>
        <v>0.44889640415949827</v>
      </c>
      <c r="H330" s="111">
        <f t="shared" si="149"/>
        <v>0.45361518821787761</v>
      </c>
      <c r="I330" s="111">
        <f t="shared" si="149"/>
        <v>0.45855016831994988</v>
      </c>
      <c r="J330" s="111">
        <f t="shared" si="149"/>
        <v>0.46391674241366837</v>
      </c>
      <c r="K330" s="111">
        <f t="shared" si="149"/>
        <v>0.46989397975869512</v>
      </c>
      <c r="L330" s="111">
        <f t="shared" si="149"/>
        <v>0.47652246462723996</v>
      </c>
      <c r="M330" s="111">
        <f t="shared" si="149"/>
        <v>0.48851592953834189</v>
      </c>
      <c r="N330" s="111">
        <f t="shared" si="149"/>
        <v>0.50728507553223756</v>
      </c>
      <c r="O330" s="111">
        <f t="shared" si="149"/>
        <v>0.53354793036467041</v>
      </c>
      <c r="P330" s="111">
        <f t="shared" si="149"/>
        <v>0.56381466605957464</v>
      </c>
      <c r="Q330" s="111">
        <f t="shared" si="149"/>
        <v>0.58798301335596004</v>
      </c>
      <c r="R330" s="111" t="str">
        <f t="shared" ref="R330:V330" si="150">IF(R311=0,"",R311/R292)</f>
        <v/>
      </c>
      <c r="S330" s="111">
        <f t="shared" si="150"/>
        <v>0.60132965026995722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>
        <f t="shared" si="151"/>
        <v>0.60864499018671336</v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>
        <f t="shared" si="154"/>
        <v>1</v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>
        <f t="shared" si="155"/>
        <v>2.6634475323425884</v>
      </c>
      <c r="E332" s="124">
        <f t="shared" si="155"/>
        <v>2.780644081060089</v>
      </c>
      <c r="F332" s="124" t="str">
        <f t="shared" si="155"/>
        <v/>
      </c>
      <c r="G332" s="124" t="str">
        <f t="shared" si="155"/>
        <v/>
      </c>
      <c r="H332" s="124">
        <f t="shared" si="155"/>
        <v>3.1398270222415885</v>
      </c>
      <c r="I332" s="124">
        <f t="shared" si="155"/>
        <v>3.2627702264246734</v>
      </c>
      <c r="J332" s="124">
        <f t="shared" si="155"/>
        <v>3.3880180163229445</v>
      </c>
      <c r="K332" s="124">
        <f t="shared" si="155"/>
        <v>3.5160797028063069</v>
      </c>
      <c r="L332" s="124">
        <f t="shared" si="155"/>
        <v>3.6470228259776314</v>
      </c>
      <c r="M332" s="124">
        <f t="shared" si="155"/>
        <v>3.7970739933345685</v>
      </c>
      <c r="N332" s="124">
        <f t="shared" si="155"/>
        <v>3.9710501396777707</v>
      </c>
      <c r="O332" s="124">
        <f t="shared" si="155"/>
        <v>4.1686409087695226</v>
      </c>
      <c r="P332" s="124">
        <f t="shared" si="155"/>
        <v>4.3706167663352025</v>
      </c>
      <c r="Q332" s="124">
        <f t="shared" si="155"/>
        <v>4.5256301402830879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4.6783827524802621</v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>
        <f t="shared" si="158"/>
        <v>2.6634475323425884</v>
      </c>
      <c r="E333" s="111">
        <f t="shared" si="158"/>
        <v>2.780644081060089</v>
      </c>
      <c r="F333" s="111" t="str">
        <f t="shared" si="158"/>
        <v/>
      </c>
      <c r="G333" s="111" t="str">
        <f t="shared" si="158"/>
        <v/>
      </c>
      <c r="H333" s="111">
        <f t="shared" si="158"/>
        <v>3.1398270222415885</v>
      </c>
      <c r="I333" s="111">
        <f t="shared" si="158"/>
        <v>3.2627702264246734</v>
      </c>
      <c r="J333" s="111">
        <f t="shared" si="158"/>
        <v>3.3880180163229445</v>
      </c>
      <c r="K333" s="111">
        <f t="shared" si="158"/>
        <v>3.5160797028063069</v>
      </c>
      <c r="L333" s="111">
        <f t="shared" si="158"/>
        <v>3.6470228259776314</v>
      </c>
      <c r="M333" s="111">
        <f t="shared" si="158"/>
        <v>3.7970739933345685</v>
      </c>
      <c r="N333" s="111">
        <f t="shared" si="158"/>
        <v>3.9710501396777707</v>
      </c>
      <c r="O333" s="111">
        <f t="shared" si="158"/>
        <v>4.1686409087695226</v>
      </c>
      <c r="P333" s="111">
        <f t="shared" si="158"/>
        <v>4.3706167663352025</v>
      </c>
      <c r="Q333" s="111">
        <f t="shared" si="158"/>
        <v>4.5256301402830879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4.6783827524802621</v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0.53436432525272481</v>
      </c>
      <c r="D334" s="124">
        <f t="shared" si="161"/>
        <v>0.57879603679033409</v>
      </c>
      <c r="E334" s="124">
        <f t="shared" si="161"/>
        <v>0.55112161731191778</v>
      </c>
      <c r="F334" s="124" t="str">
        <f t="shared" si="161"/>
        <v/>
      </c>
      <c r="G334" s="124">
        <f t="shared" si="161"/>
        <v>0.55801652798308232</v>
      </c>
      <c r="H334" s="124">
        <f t="shared" si="161"/>
        <v>0.55599158669612991</v>
      </c>
      <c r="I334" s="124">
        <f t="shared" si="161"/>
        <v>0.57685904910704111</v>
      </c>
      <c r="J334" s="124">
        <f t="shared" si="161"/>
        <v>0.58013968089137946</v>
      </c>
      <c r="K334" s="124">
        <f t="shared" si="161"/>
        <v>0.67282471585522763</v>
      </c>
      <c r="L334" s="124">
        <f t="shared" si="161"/>
        <v>0.90408421819782292</v>
      </c>
      <c r="M334" s="124">
        <f t="shared" si="161"/>
        <v>0.64557633888886623</v>
      </c>
      <c r="N334" s="124">
        <f t="shared" si="161"/>
        <v>0.66883209443162395</v>
      </c>
      <c r="O334" s="124">
        <f t="shared" si="161"/>
        <v>0.61941455541056956</v>
      </c>
      <c r="P334" s="124">
        <f t="shared" si="161"/>
        <v>0.68706426690065547</v>
      </c>
      <c r="Q334" s="124">
        <f t="shared" si="161"/>
        <v>0.69437901380296185</v>
      </c>
      <c r="R334" s="124" t="str">
        <f t="shared" ref="R334:V334" si="162">IF(R315=0,"",R315/R296)</f>
        <v/>
      </c>
      <c r="S334" s="124">
        <f t="shared" si="162"/>
        <v>0.76192486460861752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>
        <f t="shared" si="163"/>
        <v>0.74910762387087526</v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0.53436432525272481</v>
      </c>
      <c r="D339" s="112">
        <f t="shared" si="176"/>
        <v>0.53583041593421266</v>
      </c>
      <c r="E339" s="112">
        <f t="shared" si="176"/>
        <v>0.5374354221255776</v>
      </c>
      <c r="F339" s="112" t="str">
        <f t="shared" si="176"/>
        <v/>
      </c>
      <c r="G339" s="112">
        <f t="shared" si="176"/>
        <v>0.54081318181350835</v>
      </c>
      <c r="H339" s="112">
        <f t="shared" si="176"/>
        <v>0.54268320977868201</v>
      </c>
      <c r="I339" s="112">
        <f t="shared" si="176"/>
        <v>0.54469831534169522</v>
      </c>
      <c r="J339" s="112">
        <f t="shared" si="176"/>
        <v>0.54697252611485381</v>
      </c>
      <c r="K339" s="112">
        <f t="shared" si="176"/>
        <v>0.54960657575279614</v>
      </c>
      <c r="L339" s="112">
        <f t="shared" si="176"/>
        <v>0.55263509832640711</v>
      </c>
      <c r="M339" s="112">
        <f t="shared" si="176"/>
        <v>0.55839268450764479</v>
      </c>
      <c r="N339" s="112">
        <f t="shared" si="176"/>
        <v>0.56788642558067792</v>
      </c>
      <c r="O339" s="112">
        <f t="shared" si="176"/>
        <v>0.5823631466142537</v>
      </c>
      <c r="P339" s="112">
        <f t="shared" si="176"/>
        <v>0.60113650213899161</v>
      </c>
      <c r="Q339" s="112">
        <f t="shared" si="176"/>
        <v>0.61924879601113858</v>
      </c>
      <c r="R339" s="112" t="str">
        <f t="shared" ref="R339:V339" si="177">IF(R320=0,"",R320/R301)</f>
        <v/>
      </c>
      <c r="S339" s="112">
        <f t="shared" si="177"/>
        <v>0.64338131101743112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0.69968061961942318</v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0.86836564334482846</v>
      </c>
      <c r="E340" s="113">
        <f t="shared" si="179"/>
        <v>0.86975729749109587</v>
      </c>
      <c r="F340" s="113" t="str">
        <f t="shared" si="179"/>
        <v/>
      </c>
      <c r="G340" s="113">
        <f t="shared" si="179"/>
        <v>0.8723641794581859</v>
      </c>
      <c r="H340" s="113">
        <f t="shared" si="179"/>
        <v>0.87381587296119689</v>
      </c>
      <c r="I340" s="113">
        <f t="shared" si="179"/>
        <v>0.87572205262948877</v>
      </c>
      <c r="J340" s="113">
        <f t="shared" si="179"/>
        <v>0.87644753134208742</v>
      </c>
      <c r="K340" s="113">
        <f t="shared" si="179"/>
        <v>0.73199944699806629</v>
      </c>
      <c r="L340" s="113">
        <f t="shared" si="179"/>
        <v>0.92537183417333246</v>
      </c>
      <c r="M340" s="113">
        <f t="shared" si="179"/>
        <v>0.881312337603948</v>
      </c>
      <c r="N340" s="113">
        <f t="shared" si="179"/>
        <v>0.94074360039267935</v>
      </c>
      <c r="O340" s="113">
        <f t="shared" si="179"/>
        <v>0.91677688142497049</v>
      </c>
      <c r="P340" s="113">
        <f t="shared" si="179"/>
        <v>0.93893470931058387</v>
      </c>
      <c r="Q340" s="113">
        <f t="shared" si="179"/>
        <v>0.93330727735614261</v>
      </c>
      <c r="R340" s="113" t="str">
        <f t="shared" ref="R340:V340" si="180">IF(R321=0,"",R321/R302)</f>
        <v/>
      </c>
      <c r="S340" s="113">
        <f t="shared" si="180"/>
        <v>0.9339987129034204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>
        <f t="shared" si="181"/>
        <v>0.85792448547602318</v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0.53583041593421266</v>
      </c>
      <c r="E341" s="111">
        <f t="shared" si="182"/>
        <v>0.5374354221255776</v>
      </c>
      <c r="F341" s="111" t="str">
        <f t="shared" si="182"/>
        <v/>
      </c>
      <c r="G341" s="111">
        <f t="shared" si="182"/>
        <v>0.54081318181350835</v>
      </c>
      <c r="H341" s="111">
        <f t="shared" si="182"/>
        <v>0.54268320977868201</v>
      </c>
      <c r="I341" s="111">
        <f t="shared" si="182"/>
        <v>0.54469831534169522</v>
      </c>
      <c r="J341" s="111">
        <f t="shared" si="182"/>
        <v>0.54697252611485381</v>
      </c>
      <c r="K341" s="111">
        <f t="shared" si="182"/>
        <v>0.54960657575279614</v>
      </c>
      <c r="L341" s="111">
        <f t="shared" si="182"/>
        <v>0.55263509832640711</v>
      </c>
      <c r="M341" s="111">
        <f t="shared" si="182"/>
        <v>0.55839268450764479</v>
      </c>
      <c r="N341" s="111">
        <f t="shared" si="182"/>
        <v>0.56788642558067792</v>
      </c>
      <c r="O341" s="111">
        <f t="shared" si="182"/>
        <v>0.5823631466142537</v>
      </c>
      <c r="P341" s="111">
        <f t="shared" si="182"/>
        <v>0.60113650213899161</v>
      </c>
      <c r="Q341" s="111">
        <f t="shared" si="182"/>
        <v>0.61924879601113858</v>
      </c>
      <c r="R341" s="111" t="str">
        <f t="shared" ref="R341:V341" si="183">IF(R322=0,"",R322/R303)</f>
        <v/>
      </c>
      <c r="S341" s="111">
        <f t="shared" si="183"/>
        <v>0.64338131101743112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>
        <f t="shared" si="184"/>
        <v>0.69968061961942318</v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>
        <f t="shared" si="187"/>
        <v>1</v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0.60175025572889107</v>
      </c>
      <c r="D343" s="124">
        <f t="shared" si="188"/>
        <v>0.63665192690493522</v>
      </c>
      <c r="E343" s="124">
        <f t="shared" si="188"/>
        <v>0.63684808470043441</v>
      </c>
      <c r="F343" s="124" t="str">
        <f t="shared" si="188"/>
        <v/>
      </c>
      <c r="G343" s="124">
        <f t="shared" si="188"/>
        <v>0.60920127857682205</v>
      </c>
      <c r="H343" s="124">
        <f t="shared" si="188"/>
        <v>0.60706823679419686</v>
      </c>
      <c r="I343" s="124">
        <f t="shared" si="188"/>
        <v>0.59288662662598923</v>
      </c>
      <c r="J343" s="124">
        <f t="shared" si="188"/>
        <v>0.59665648805363813</v>
      </c>
      <c r="K343" s="124">
        <f t="shared" si="188"/>
        <v>0.61192898035595111</v>
      </c>
      <c r="L343" s="124">
        <f t="shared" si="188"/>
        <v>0.6485206994544862</v>
      </c>
      <c r="M343" s="124">
        <f t="shared" si="188"/>
        <v>0.63845661873433646</v>
      </c>
      <c r="N343" s="124">
        <f t="shared" si="188"/>
        <v>0.60293773585771893</v>
      </c>
      <c r="O343" s="124">
        <f t="shared" si="188"/>
        <v>0.62898780473783356</v>
      </c>
      <c r="P343" s="124">
        <f t="shared" si="188"/>
        <v>0.64485422498768485</v>
      </c>
      <c r="Q343" s="124">
        <f t="shared" si="188"/>
        <v>0.63471249153179754</v>
      </c>
      <c r="R343" s="124" t="str">
        <f t="shared" ref="R343:V343" si="189">IF(R324=0,"",R324/R305)</f>
        <v/>
      </c>
      <c r="S343" s="124">
        <f t="shared" si="189"/>
        <v>0.59582204817853157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>
        <f t="shared" si="190"/>
        <v>0.70679872373828778</v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0.58142938136196243</v>
      </c>
      <c r="D344" s="111">
        <f t="shared" si="191"/>
        <v>0.5818749948305203</v>
      </c>
      <c r="E344" s="111">
        <f t="shared" si="191"/>
        <v>0.58232064843931641</v>
      </c>
      <c r="F344" s="111" t="str">
        <f t="shared" si="191"/>
        <v/>
      </c>
      <c r="G344" s="111">
        <f t="shared" si="191"/>
        <v>0.58321200357104375</v>
      </c>
      <c r="H344" s="111">
        <f t="shared" si="191"/>
        <v>0.58365773273274657</v>
      </c>
      <c r="I344" s="111">
        <f t="shared" si="191"/>
        <v>0.5841035027667969</v>
      </c>
      <c r="J344" s="111">
        <f t="shared" si="191"/>
        <v>0.58454934546279969</v>
      </c>
      <c r="K344" s="111">
        <f t="shared" si="191"/>
        <v>0.5849952878502791</v>
      </c>
      <c r="L344" s="111">
        <f t="shared" si="191"/>
        <v>0.5854413371607412</v>
      </c>
      <c r="M344" s="111">
        <f t="shared" si="191"/>
        <v>0.58578008615432864</v>
      </c>
      <c r="N344" s="111">
        <f t="shared" si="191"/>
        <v>0.5859694309075435</v>
      </c>
      <c r="O344" s="111">
        <f t="shared" si="191"/>
        <v>0.58608259729269174</v>
      </c>
      <c r="P344" s="111">
        <f t="shared" si="191"/>
        <v>0.58639836938264811</v>
      </c>
      <c r="Q344" s="111">
        <f t="shared" si="191"/>
        <v>0.58768363555455072</v>
      </c>
      <c r="R344" s="111" t="str">
        <f t="shared" ref="R344:V344" si="192">IF(R325=0,"",R325/R306)</f>
        <v/>
      </c>
      <c r="S344" s="111">
        <f t="shared" si="192"/>
        <v>0.59582204817853157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>
        <f t="shared" si="193"/>
        <v>0.61121837538305845</v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0.74793844157497247</v>
      </c>
      <c r="D345" s="45">
        <f t="shared" si="194"/>
        <v>0.74925395184338606</v>
      </c>
      <c r="E345" s="45">
        <f t="shared" si="194"/>
        <v>0.75063148872527319</v>
      </c>
      <c r="F345" s="45" t="str">
        <f t="shared" si="194"/>
        <v/>
      </c>
      <c r="G345" s="45">
        <f t="shared" si="194"/>
        <v>0.75346060170083939</v>
      </c>
      <c r="H345" s="45">
        <f t="shared" si="194"/>
        <v>0.75495488654432985</v>
      </c>
      <c r="I345" s="45">
        <f t="shared" si="194"/>
        <v>0.75651232929276579</v>
      </c>
      <c r="J345" s="45">
        <f t="shared" si="194"/>
        <v>0.75818205276110473</v>
      </c>
      <c r="K345" s="45">
        <f t="shared" si="194"/>
        <v>0.76000582426289776</v>
      </c>
      <c r="L345" s="45">
        <f t="shared" si="194"/>
        <v>0.76199481826689242</v>
      </c>
      <c r="M345" s="45">
        <f t="shared" si="194"/>
        <v>0.76483864016935921</v>
      </c>
      <c r="N345" s="45">
        <f t="shared" si="194"/>
        <v>0.768733614072312</v>
      </c>
      <c r="O345" s="45">
        <f t="shared" si="194"/>
        <v>0.7741452905206283</v>
      </c>
      <c r="P345" s="45">
        <f t="shared" si="194"/>
        <v>0.78130200774119374</v>
      </c>
      <c r="Q345" s="45">
        <f t="shared" si="194"/>
        <v>0.79056286962883404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>
        <f t="shared" si="196"/>
        <v>0.88344457361585016</v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0.5771859166708404</v>
      </c>
      <c r="D347" s="117">
        <f t="shared" si="197"/>
        <v>0.52352862239675824</v>
      </c>
      <c r="E347" s="117">
        <f t="shared" si="197"/>
        <v>8.3892193124529724E-2</v>
      </c>
      <c r="F347" s="117">
        <f t="shared" si="197"/>
        <v>0</v>
      </c>
      <c r="G347" s="117">
        <f t="shared" si="197"/>
        <v>1.4812228177605989E-2</v>
      </c>
      <c r="H347" s="117">
        <f t="shared" si="197"/>
        <v>3.7829402325676685E-2</v>
      </c>
      <c r="I347" s="117">
        <f t="shared" si="197"/>
        <v>0.14506865921309234</v>
      </c>
      <c r="J347" s="117">
        <f t="shared" si="197"/>
        <v>0.29525912808114219</v>
      </c>
      <c r="K347" s="117">
        <f t="shared" si="197"/>
        <v>0.62981260676548811</v>
      </c>
      <c r="L347" s="117">
        <f t="shared" si="197"/>
        <v>0.32392379203399635</v>
      </c>
      <c r="M347" s="117">
        <f t="shared" si="197"/>
        <v>0.62626788831832425</v>
      </c>
      <c r="N347" s="117">
        <f t="shared" si="197"/>
        <v>1.125414936007038</v>
      </c>
      <c r="O347" s="117">
        <f t="shared" si="197"/>
        <v>1.3216705643499935</v>
      </c>
      <c r="P347" s="117">
        <f t="shared" si="197"/>
        <v>0.25792517223828315</v>
      </c>
      <c r="Q347" s="117">
        <f t="shared" si="197"/>
        <v>0.15194360323826228</v>
      </c>
      <c r="R347" s="117">
        <f t="shared" ref="R347:V347" si="198">R348+R351+R353+R362</f>
        <v>0</v>
      </c>
      <c r="S347" s="117">
        <f t="shared" si="198"/>
        <v>1.167105609824587E-3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0.12255149528446369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0.21719058523466622</v>
      </c>
      <c r="D348" s="122">
        <f t="shared" si="200"/>
        <v>0.27871018925810104</v>
      </c>
      <c r="E348" s="122">
        <f t="shared" si="200"/>
        <v>5.0181159946336595E-2</v>
      </c>
      <c r="F348" s="122">
        <f t="shared" si="200"/>
        <v>0</v>
      </c>
      <c r="G348" s="122">
        <f t="shared" si="200"/>
        <v>7.2039995058383139E-3</v>
      </c>
      <c r="H348" s="122">
        <f t="shared" si="200"/>
        <v>2.0152614888597264E-2</v>
      </c>
      <c r="I348" s="122">
        <f t="shared" si="200"/>
        <v>7.290548505986208E-2</v>
      </c>
      <c r="J348" s="122">
        <f t="shared" si="200"/>
        <v>0.13544659776305895</v>
      </c>
      <c r="K348" s="122">
        <f t="shared" si="200"/>
        <v>0.31686635962956383</v>
      </c>
      <c r="L348" s="122">
        <f t="shared" si="200"/>
        <v>0.18541210571226679</v>
      </c>
      <c r="M348" s="122">
        <f t="shared" si="200"/>
        <v>0.34309777141801068</v>
      </c>
      <c r="N348" s="122">
        <f t="shared" si="200"/>
        <v>0.62505076387210556</v>
      </c>
      <c r="O348" s="122">
        <f t="shared" si="200"/>
        <v>0.76592161149933513</v>
      </c>
      <c r="P348" s="122">
        <f t="shared" si="200"/>
        <v>0.15288707425493697</v>
      </c>
      <c r="Q348" s="122">
        <f t="shared" si="200"/>
        <v>9.3726540764648203E-2</v>
      </c>
      <c r="R348" s="122">
        <f t="shared" ref="R348:V348" si="201">SUM(R349:R350)</f>
        <v>0</v>
      </c>
      <c r="S348" s="122">
        <f t="shared" si="201"/>
        <v>7.4075500345360107E-4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0.10249805393838807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0.21719058523466622</v>
      </c>
      <c r="D349" s="98">
        <v>0.27871018925810104</v>
      </c>
      <c r="E349" s="98">
        <v>5.0181159946336595E-2</v>
      </c>
      <c r="F349" s="98">
        <v>0</v>
      </c>
      <c r="G349" s="98">
        <v>7.2039995058383139E-3</v>
      </c>
      <c r="H349" s="98">
        <v>2.0152614888597264E-2</v>
      </c>
      <c r="I349" s="98">
        <v>7.290548505986208E-2</v>
      </c>
      <c r="J349" s="98">
        <v>0.13544659776305895</v>
      </c>
      <c r="K349" s="98">
        <v>0.31686635962956383</v>
      </c>
      <c r="L349" s="98">
        <v>0.18541210571226679</v>
      </c>
      <c r="M349" s="98">
        <v>0.34309777141801068</v>
      </c>
      <c r="N349" s="98">
        <v>0.62505076387210556</v>
      </c>
      <c r="O349" s="98">
        <v>0.76592161149933513</v>
      </c>
      <c r="P349" s="98">
        <v>0.15288707425493697</v>
      </c>
      <c r="Q349" s="98">
        <v>9.3726540764648203E-2</v>
      </c>
      <c r="R349" s="98">
        <v>0</v>
      </c>
      <c r="S349" s="98">
        <v>7.4075500345360107E-4</v>
      </c>
      <c r="T349" s="98">
        <v>0</v>
      </c>
      <c r="U349" s="98">
        <v>0</v>
      </c>
      <c r="V349" s="98">
        <v>0</v>
      </c>
      <c r="W349" s="98">
        <v>0</v>
      </c>
      <c r="X349" s="98">
        <v>0.10249805393838807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0.35999533143617413</v>
      </c>
      <c r="D362" s="122">
        <v>0.24481843313865717</v>
      </c>
      <c r="E362" s="122">
        <v>3.3711033178193135E-2</v>
      </c>
      <c r="F362" s="122">
        <v>0</v>
      </c>
      <c r="G362" s="122">
        <v>7.6082286717676752E-3</v>
      </c>
      <c r="H362" s="122">
        <v>1.7676787437079421E-2</v>
      </c>
      <c r="I362" s="122">
        <v>7.2163174153230258E-2</v>
      </c>
      <c r="J362" s="122">
        <v>0.15981253031808323</v>
      </c>
      <c r="K362" s="122">
        <v>0.31294624713592428</v>
      </c>
      <c r="L362" s="122">
        <v>0.13851168632172955</v>
      </c>
      <c r="M362" s="122">
        <v>0.28317011690031357</v>
      </c>
      <c r="N362" s="122">
        <v>0.50036417213493245</v>
      </c>
      <c r="O362" s="122">
        <v>0.5557489528506584</v>
      </c>
      <c r="P362" s="122">
        <v>0.10503809798334621</v>
      </c>
      <c r="Q362" s="122">
        <v>5.8217062473614072E-2</v>
      </c>
      <c r="R362" s="122">
        <v>0</v>
      </c>
      <c r="S362" s="122">
        <v>4.2635060637098601E-4</v>
      </c>
      <c r="T362" s="122">
        <v>0</v>
      </c>
      <c r="U362" s="122">
        <v>0</v>
      </c>
      <c r="V362" s="122">
        <v>0</v>
      </c>
      <c r="W362" s="122">
        <v>0</v>
      </c>
      <c r="X362" s="122">
        <v>2.0053441346075625E-2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0.35999533143617413</v>
      </c>
      <c r="D363" s="98">
        <v>0.24481843313865717</v>
      </c>
      <c r="E363" s="98">
        <v>3.3711033178193135E-2</v>
      </c>
      <c r="F363" s="98">
        <v>0</v>
      </c>
      <c r="G363" s="98">
        <v>7.6082286717676752E-3</v>
      </c>
      <c r="H363" s="98">
        <v>1.7676787437079421E-2</v>
      </c>
      <c r="I363" s="98">
        <v>7.2163174153230258E-2</v>
      </c>
      <c r="J363" s="98">
        <v>0.15981253031808323</v>
      </c>
      <c r="K363" s="98">
        <v>0.31294624713592428</v>
      </c>
      <c r="L363" s="98">
        <v>0.13851168632172955</v>
      </c>
      <c r="M363" s="98">
        <v>0.28317011690031357</v>
      </c>
      <c r="N363" s="98">
        <v>0.50036417213493245</v>
      </c>
      <c r="O363" s="98">
        <v>0.5557489528506584</v>
      </c>
      <c r="P363" s="98">
        <v>0.10503809798334621</v>
      </c>
      <c r="Q363" s="98">
        <v>5.8217062473614072E-2</v>
      </c>
      <c r="R363" s="98">
        <v>0</v>
      </c>
      <c r="S363" s="98">
        <v>4.2635060637098601E-4</v>
      </c>
      <c r="T363" s="98">
        <v>0</v>
      </c>
      <c r="U363" s="98">
        <v>0</v>
      </c>
      <c r="V363" s="98">
        <v>0</v>
      </c>
      <c r="W363" s="98">
        <v>0</v>
      </c>
      <c r="X363" s="98">
        <v>2.0053441346075625E-2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3048.3782381548035</v>
      </c>
      <c r="D366" s="117">
        <f t="shared" si="204"/>
        <v>3137.1419541431387</v>
      </c>
      <c r="E366" s="117">
        <f t="shared" si="204"/>
        <v>3306.0793311436919</v>
      </c>
      <c r="F366" s="117">
        <f t="shared" si="204"/>
        <v>0</v>
      </c>
      <c r="G366" s="117">
        <f t="shared" si="204"/>
        <v>3601.6584715931313</v>
      </c>
      <c r="H366" s="117">
        <f t="shared" si="204"/>
        <v>3628.8000332661932</v>
      </c>
      <c r="I366" s="117">
        <f t="shared" si="204"/>
        <v>3455.3535304695511</v>
      </c>
      <c r="J366" s="117">
        <f t="shared" si="204"/>
        <v>3468.3821831423375</v>
      </c>
      <c r="K366" s="117">
        <f t="shared" si="204"/>
        <v>2900.0055821157443</v>
      </c>
      <c r="L366" s="117">
        <f t="shared" si="204"/>
        <v>2943.5937304125605</v>
      </c>
      <c r="M366" s="117">
        <f t="shared" si="204"/>
        <v>3166.375399789008</v>
      </c>
      <c r="N366" s="117">
        <f t="shared" si="204"/>
        <v>3197.1356296064496</v>
      </c>
      <c r="O366" s="117">
        <f t="shared" si="204"/>
        <v>3463.5748688599297</v>
      </c>
      <c r="P366" s="117">
        <f t="shared" si="204"/>
        <v>3061.1743332807714</v>
      </c>
      <c r="Q366" s="117">
        <f t="shared" si="204"/>
        <v>3524.4073259855527</v>
      </c>
      <c r="R366" s="117">
        <f t="shared" ref="R366:V366" si="205">R367+R370+R372+R381</f>
        <v>0</v>
      </c>
      <c r="S366" s="117">
        <f t="shared" si="205"/>
        <v>3729.212568261451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4071.8519809170502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546.06902435972779</v>
      </c>
      <c r="D367" s="122">
        <f t="shared" si="207"/>
        <v>766.70008933981637</v>
      </c>
      <c r="E367" s="122">
        <f t="shared" si="207"/>
        <v>964.29716742071639</v>
      </c>
      <c r="F367" s="122">
        <f t="shared" si="207"/>
        <v>0</v>
      </c>
      <c r="G367" s="122">
        <f t="shared" si="207"/>
        <v>866.23827345465861</v>
      </c>
      <c r="H367" s="122">
        <f t="shared" si="207"/>
        <v>943.19390679435628</v>
      </c>
      <c r="I367" s="122">
        <f t="shared" si="207"/>
        <v>868.89086124707785</v>
      </c>
      <c r="J367" s="122">
        <f t="shared" si="207"/>
        <v>803.2015351446546</v>
      </c>
      <c r="K367" s="122">
        <f t="shared" si="207"/>
        <v>871.54918853134359</v>
      </c>
      <c r="L367" s="122">
        <f t="shared" si="207"/>
        <v>877.95622967666077</v>
      </c>
      <c r="M367" s="122">
        <f t="shared" si="207"/>
        <v>833.09154742312182</v>
      </c>
      <c r="N367" s="122">
        <f t="shared" si="207"/>
        <v>1053.0978765629175</v>
      </c>
      <c r="O367" s="122">
        <f t="shared" si="207"/>
        <v>1077.9222742071081</v>
      </c>
      <c r="P367" s="122">
        <f t="shared" si="207"/>
        <v>942.66257370997084</v>
      </c>
      <c r="Q367" s="122">
        <f t="shared" si="207"/>
        <v>1250.0513770578502</v>
      </c>
      <c r="R367" s="122">
        <f t="shared" ref="R367:V367" si="208">SUM(R368:R369)</f>
        <v>0</v>
      </c>
      <c r="S367" s="122">
        <f t="shared" si="208"/>
        <v>1650.1186215147509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2020.6363258638421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541.40023045571672</v>
      </c>
      <c r="D368" s="98">
        <v>759.24096020911304</v>
      </c>
      <c r="E368" s="98">
        <v>956.30594577456316</v>
      </c>
      <c r="F368" s="98">
        <v>0</v>
      </c>
      <c r="G368" s="98">
        <v>857.11696314043593</v>
      </c>
      <c r="H368" s="98">
        <v>933.84745686310896</v>
      </c>
      <c r="I368" s="98">
        <v>860.43786099512079</v>
      </c>
      <c r="J368" s="98">
        <v>795.01436733614446</v>
      </c>
      <c r="K368" s="98">
        <v>862.64926078045949</v>
      </c>
      <c r="L368" s="98">
        <v>868.31713757041985</v>
      </c>
      <c r="M368" s="98">
        <v>823.99309459523931</v>
      </c>
      <c r="N368" s="98">
        <v>1044.2459767586522</v>
      </c>
      <c r="O368" s="98">
        <v>1066.3274723026295</v>
      </c>
      <c r="P368" s="98">
        <v>932.18414549921829</v>
      </c>
      <c r="Q368" s="98">
        <v>1235.3336217771559</v>
      </c>
      <c r="R368" s="98">
        <v>0</v>
      </c>
      <c r="S368" s="98">
        <v>1630.4697205793293</v>
      </c>
      <c r="T368" s="98">
        <v>0</v>
      </c>
      <c r="U368" s="98">
        <v>0</v>
      </c>
      <c r="V368" s="98">
        <v>0</v>
      </c>
      <c r="W368" s="98">
        <v>0</v>
      </c>
      <c r="X368" s="98">
        <v>1996.5276110088105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4.6687939040111077</v>
      </c>
      <c r="D369" s="98">
        <v>7.4591291307033618</v>
      </c>
      <c r="E369" s="98">
        <v>7.9912216461532459</v>
      </c>
      <c r="F369" s="98">
        <v>0</v>
      </c>
      <c r="G369" s="98">
        <v>9.1213103142227308</v>
      </c>
      <c r="H369" s="98">
        <v>9.3464499312472782</v>
      </c>
      <c r="I369" s="98">
        <v>8.4530002519570715</v>
      </c>
      <c r="J369" s="98">
        <v>8.1871678085101678</v>
      </c>
      <c r="K369" s="98">
        <v>8.8999277508840482</v>
      </c>
      <c r="L369" s="98">
        <v>9.6390921062409696</v>
      </c>
      <c r="M369" s="98">
        <v>9.0984528278825483</v>
      </c>
      <c r="N369" s="98">
        <v>8.851899804265237</v>
      </c>
      <c r="O369" s="98">
        <v>11.59480190447867</v>
      </c>
      <c r="P369" s="98">
        <v>10.478428210752607</v>
      </c>
      <c r="Q369" s="98">
        <v>14.717755280694364</v>
      </c>
      <c r="R369" s="98">
        <v>0</v>
      </c>
      <c r="S369" s="98">
        <v>19.648900935421683</v>
      </c>
      <c r="T369" s="98">
        <v>0</v>
      </c>
      <c r="U369" s="98">
        <v>0</v>
      </c>
      <c r="V369" s="98">
        <v>0</v>
      </c>
      <c r="W369" s="98">
        <v>0</v>
      </c>
      <c r="X369" s="98">
        <v>24.108714855031607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301.7974948948841</v>
      </c>
      <c r="D370" s="122">
        <f t="shared" si="210"/>
        <v>48.491846165539521</v>
      </c>
      <c r="E370" s="122">
        <f t="shared" si="210"/>
        <v>28.621868533737906</v>
      </c>
      <c r="F370" s="122">
        <f t="shared" si="210"/>
        <v>0</v>
      </c>
      <c r="G370" s="122">
        <f t="shared" si="210"/>
        <v>0</v>
      </c>
      <c r="H370" s="122">
        <f t="shared" si="210"/>
        <v>15.598794502252964</v>
      </c>
      <c r="I370" s="122">
        <f t="shared" si="210"/>
        <v>60.718007580125452</v>
      </c>
      <c r="J370" s="122">
        <f t="shared" si="210"/>
        <v>59.173948699480533</v>
      </c>
      <c r="K370" s="122">
        <f t="shared" si="210"/>
        <v>84.711093256578565</v>
      </c>
      <c r="L370" s="122">
        <f t="shared" si="210"/>
        <v>123.04578208850823</v>
      </c>
      <c r="M370" s="122">
        <f t="shared" si="210"/>
        <v>63.05273396407835</v>
      </c>
      <c r="N370" s="122">
        <f t="shared" si="210"/>
        <v>117.24111416157389</v>
      </c>
      <c r="O370" s="122">
        <f t="shared" si="210"/>
        <v>66.950469895730265</v>
      </c>
      <c r="P370" s="122">
        <f t="shared" si="210"/>
        <v>25.716799553873852</v>
      </c>
      <c r="Q370" s="122">
        <f t="shared" si="210"/>
        <v>50.467734799065425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115.21975103034985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301.7974948948841</v>
      </c>
      <c r="D371" s="98">
        <f>RES_hhdet_in_fech!D29</f>
        <v>48.491846165539521</v>
      </c>
      <c r="E371" s="98">
        <f>RES_hhdet_in_fech!E29</f>
        <v>28.621868533737906</v>
      </c>
      <c r="F371" s="98">
        <f>RES_hhdet_in_fech!F29</f>
        <v>0</v>
      </c>
      <c r="G371" s="98">
        <f>RES_hhdet_in_fech!G29</f>
        <v>0</v>
      </c>
      <c r="H371" s="98">
        <f>RES_hhdet_in_fech!H29</f>
        <v>15.598794502252964</v>
      </c>
      <c r="I371" s="98">
        <f>RES_hhdet_in_fech!I29</f>
        <v>60.718007580125452</v>
      </c>
      <c r="J371" s="98">
        <f>RES_hhdet_in_fech!J29</f>
        <v>59.173948699480533</v>
      </c>
      <c r="K371" s="98">
        <f>RES_hhdet_in_fech!K29</f>
        <v>84.711093256578565</v>
      </c>
      <c r="L371" s="98">
        <f>RES_hhdet_in_fech!L29</f>
        <v>123.04578208850823</v>
      </c>
      <c r="M371" s="98">
        <f>RES_hhdet_in_fech!M29</f>
        <v>63.05273396407835</v>
      </c>
      <c r="N371" s="98">
        <f>RES_hhdet_in_fech!N29</f>
        <v>117.24111416157389</v>
      </c>
      <c r="O371" s="98">
        <f>RES_hhdet_in_fech!O29</f>
        <v>66.950469895730265</v>
      </c>
      <c r="P371" s="98">
        <f>RES_hhdet_in_fech!P29</f>
        <v>25.716799553873852</v>
      </c>
      <c r="Q371" s="98">
        <f>RES_hhdet_in_fech!Q29</f>
        <v>50.467734799065425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115.21975103034985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1178.3963879609137</v>
      </c>
      <c r="D372" s="122">
        <v>1330.6033434390811</v>
      </c>
      <c r="E372" s="122">
        <v>1362.8588515475651</v>
      </c>
      <c r="F372" s="122">
        <v>0</v>
      </c>
      <c r="G372" s="122">
        <v>1667.1290556942979</v>
      </c>
      <c r="H372" s="122">
        <v>1721.2196212544145</v>
      </c>
      <c r="I372" s="122">
        <v>1628.3511870277146</v>
      </c>
      <c r="J372" s="122">
        <v>1597.6644296434317</v>
      </c>
      <c r="K372" s="122">
        <v>936.80223687583316</v>
      </c>
      <c r="L372" s="122">
        <v>933.32449611269203</v>
      </c>
      <c r="M372" s="122">
        <v>1306.706377590222</v>
      </c>
      <c r="N372" s="122">
        <v>1105.3056646398702</v>
      </c>
      <c r="O372" s="122">
        <v>1316.2857752638993</v>
      </c>
      <c r="P372" s="122">
        <v>1177.9842194212172</v>
      </c>
      <c r="Q372" s="122">
        <v>1225.0349399830861</v>
      </c>
      <c r="R372" s="122">
        <v>0</v>
      </c>
      <c r="S372" s="122">
        <v>1140.6571480783916</v>
      </c>
      <c r="T372" s="122">
        <v>0</v>
      </c>
      <c r="U372" s="122">
        <v>0</v>
      </c>
      <c r="V372" s="122">
        <v>0</v>
      </c>
      <c r="W372" s="122">
        <v>0</v>
      </c>
      <c r="X372" s="122">
        <v>1334.025565396166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1178.3963879609137</v>
      </c>
      <c r="D377" s="101">
        <v>1437.0135647546876</v>
      </c>
      <c r="E377" s="101">
        <v>1397.476725265507</v>
      </c>
      <c r="F377" s="101">
        <v>0</v>
      </c>
      <c r="G377" s="101">
        <v>1720.0929217519779</v>
      </c>
      <c r="H377" s="101">
        <v>1763.4166832933927</v>
      </c>
      <c r="I377" s="101">
        <v>1724.4190265567699</v>
      </c>
      <c r="J377" s="101">
        <v>1694.3783684540319</v>
      </c>
      <c r="K377" s="101">
        <v>1145.5896468938552</v>
      </c>
      <c r="L377" s="101">
        <v>1518.3483001847026</v>
      </c>
      <c r="M377" s="101">
        <v>1508.6499065971511</v>
      </c>
      <c r="N377" s="101">
        <v>1300.6543903008801</v>
      </c>
      <c r="O377" s="101">
        <v>1400.8159542105552</v>
      </c>
      <c r="P377" s="101">
        <v>1349.2694180443921</v>
      </c>
      <c r="Q377" s="101">
        <v>1377.3474326594096</v>
      </c>
      <c r="R377" s="101">
        <v>0</v>
      </c>
      <c r="S377" s="101">
        <v>1350.760579243112</v>
      </c>
      <c r="T377" s="101">
        <v>0</v>
      </c>
      <c r="U377" s="101">
        <v>0</v>
      </c>
      <c r="V377" s="101">
        <v>0</v>
      </c>
      <c r="W377" s="101">
        <v>0</v>
      </c>
      <c r="X377" s="101">
        <v>1429.7954200216807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887.62405150861662</v>
      </c>
      <c r="E378" s="104">
        <v>864.36147000920289</v>
      </c>
      <c r="F378" s="104">
        <v>0</v>
      </c>
      <c r="G378" s="104">
        <v>1066.8719070405953</v>
      </c>
      <c r="H378" s="104">
        <v>1095.2965343429034</v>
      </c>
      <c r="I378" s="104">
        <v>1072.9044057506323</v>
      </c>
      <c r="J378" s="104">
        <v>1058.1024552263998</v>
      </c>
      <c r="K378" s="104">
        <v>861.40678325821443</v>
      </c>
      <c r="L378" s="104">
        <v>912.0391757881315</v>
      </c>
      <c r="M378" s="104">
        <v>959.4474011524909</v>
      </c>
      <c r="N378" s="104">
        <v>786.93793110251602</v>
      </c>
      <c r="O378" s="104">
        <v>886.80744300031233</v>
      </c>
      <c r="P378" s="104">
        <v>858.52372992561311</v>
      </c>
      <c r="Q378" s="104">
        <v>906.30694604929897</v>
      </c>
      <c r="R378" s="104">
        <v>0</v>
      </c>
      <c r="S378" s="104">
        <v>930.55371691367111</v>
      </c>
      <c r="T378" s="104">
        <v>0</v>
      </c>
      <c r="U378" s="104">
        <v>0</v>
      </c>
      <c r="V378" s="104">
        <v>0</v>
      </c>
      <c r="W378" s="104">
        <v>0</v>
      </c>
      <c r="X378" s="104">
        <v>1162.585702177653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251.72226915116761</v>
      </c>
      <c r="E379" s="98">
        <v>243.37525868470232</v>
      </c>
      <c r="F379" s="98">
        <v>0</v>
      </c>
      <c r="G379" s="98">
        <v>296.54830207436976</v>
      </c>
      <c r="H379" s="98">
        <v>302.21728130252865</v>
      </c>
      <c r="I379" s="98">
        <v>292.85715771408735</v>
      </c>
      <c r="J379" s="98">
        <v>288.57227866353151</v>
      </c>
      <c r="K379" s="98">
        <v>512.56852752385987</v>
      </c>
      <c r="L379" s="98">
        <v>152.143832912477</v>
      </c>
      <c r="M379" s="98">
        <v>257.86386511236941</v>
      </c>
      <c r="N379" s="98">
        <v>107.91400981612796</v>
      </c>
      <c r="O379" s="98">
        <v>176.71544161804704</v>
      </c>
      <c r="P379" s="98">
        <v>131.43845303672833</v>
      </c>
      <c r="Q379" s="98">
        <v>158.74953814941978</v>
      </c>
      <c r="R379" s="98">
        <v>0</v>
      </c>
      <c r="S379" s="98">
        <v>172.22244634467424</v>
      </c>
      <c r="T379" s="98">
        <v>0</v>
      </c>
      <c r="U379" s="98">
        <v>0</v>
      </c>
      <c r="V379" s="98">
        <v>0</v>
      </c>
      <c r="W379" s="98">
        <v>0</v>
      </c>
      <c r="X379" s="98">
        <v>549.99767782482911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635.90178235744906</v>
      </c>
      <c r="E380" s="98">
        <v>620.98621132450057</v>
      </c>
      <c r="F380" s="98">
        <v>0</v>
      </c>
      <c r="G380" s="98">
        <v>770.3236049662255</v>
      </c>
      <c r="H380" s="98">
        <v>793.07925304037451</v>
      </c>
      <c r="I380" s="98">
        <v>780.04724803654506</v>
      </c>
      <c r="J380" s="98">
        <v>769.53017656286818</v>
      </c>
      <c r="K380" s="98">
        <v>348.8382557343545</v>
      </c>
      <c r="L380" s="98">
        <v>759.89534287565436</v>
      </c>
      <c r="M380" s="98">
        <v>701.58353604012143</v>
      </c>
      <c r="N380" s="98">
        <v>679.02392128638803</v>
      </c>
      <c r="O380" s="98">
        <v>710.09200138226515</v>
      </c>
      <c r="P380" s="98">
        <v>727.08527688888478</v>
      </c>
      <c r="Q380" s="98">
        <v>747.55740789987919</v>
      </c>
      <c r="R380" s="98">
        <v>0</v>
      </c>
      <c r="S380" s="98">
        <v>758.33127056899684</v>
      </c>
      <c r="T380" s="98">
        <v>0</v>
      </c>
      <c r="U380" s="98">
        <v>0</v>
      </c>
      <c r="V380" s="98">
        <v>0</v>
      </c>
      <c r="W380" s="98">
        <v>0</v>
      </c>
      <c r="X380" s="98">
        <v>612.58802435282371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1022.115330939278</v>
      </c>
      <c r="D381" s="122">
        <v>991.34667519870152</v>
      </c>
      <c r="E381" s="122">
        <v>950.30144364167234</v>
      </c>
      <c r="F381" s="122">
        <v>0</v>
      </c>
      <c r="G381" s="122">
        <v>1068.2911424441747</v>
      </c>
      <c r="H381" s="122">
        <v>948.78771071516951</v>
      </c>
      <c r="I381" s="122">
        <v>897.39347461463342</v>
      </c>
      <c r="J381" s="122">
        <v>1008.3422696547707</v>
      </c>
      <c r="K381" s="122">
        <v>1006.9430634519889</v>
      </c>
      <c r="L381" s="122">
        <v>1009.2672225346996</v>
      </c>
      <c r="M381" s="122">
        <v>963.5247408115855</v>
      </c>
      <c r="N381" s="122">
        <v>921.49097424208787</v>
      </c>
      <c r="O381" s="122">
        <v>1002.4163494931917</v>
      </c>
      <c r="P381" s="122">
        <v>914.81074059570938</v>
      </c>
      <c r="Q381" s="122">
        <v>998.8532741455507</v>
      </c>
      <c r="R381" s="122">
        <v>0</v>
      </c>
      <c r="S381" s="122">
        <v>938.4367986683086</v>
      </c>
      <c r="T381" s="122">
        <v>0</v>
      </c>
      <c r="U381" s="122">
        <v>0</v>
      </c>
      <c r="V381" s="122">
        <v>0</v>
      </c>
      <c r="W381" s="122">
        <v>0</v>
      </c>
      <c r="X381" s="122">
        <v>601.97033862669207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1114.4623783461054</v>
      </c>
      <c r="D382" s="98">
        <v>1074.5121263198305</v>
      </c>
      <c r="E382" s="98">
        <v>982.79571822623859</v>
      </c>
      <c r="F382" s="98">
        <v>0</v>
      </c>
      <c r="G382" s="98">
        <v>1116.4272864600098</v>
      </c>
      <c r="H382" s="98">
        <v>972.70577110183456</v>
      </c>
      <c r="I382" s="98">
        <v>907.64438096785454</v>
      </c>
      <c r="J382" s="98">
        <v>1042.2578982872781</v>
      </c>
      <c r="K382" s="98">
        <v>1119.1281886360448</v>
      </c>
      <c r="L382" s="98">
        <v>1054.9374701194527</v>
      </c>
      <c r="M382" s="98">
        <v>985.428309486074</v>
      </c>
      <c r="N382" s="98">
        <v>988.64223252296097</v>
      </c>
      <c r="O382" s="98">
        <v>1078.7076106428226</v>
      </c>
      <c r="P382" s="98">
        <v>1009.6003930760207</v>
      </c>
      <c r="Q382" s="98">
        <v>1063.4115802927956</v>
      </c>
      <c r="R382" s="98">
        <v>0</v>
      </c>
      <c r="S382" s="98">
        <v>938.4367986683086</v>
      </c>
      <c r="T382" s="98">
        <v>0</v>
      </c>
      <c r="U382" s="98">
        <v>0</v>
      </c>
      <c r="V382" s="98">
        <v>0</v>
      </c>
      <c r="W382" s="98">
        <v>0</v>
      </c>
      <c r="X382" s="98">
        <v>639.70237877648719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640.37840822849739</v>
      </c>
      <c r="D383" s="33">
        <v>855.27008878028028</v>
      </c>
      <c r="E383" s="33">
        <v>888.96850036330363</v>
      </c>
      <c r="F383" s="33">
        <v>0</v>
      </c>
      <c r="G383" s="33">
        <v>861.9933823763098</v>
      </c>
      <c r="H383" s="33">
        <v>821.22472198628998</v>
      </c>
      <c r="I383" s="33">
        <v>741.40142141344484</v>
      </c>
      <c r="J383" s="33">
        <v>703.10161196220542</v>
      </c>
      <c r="K383" s="33">
        <v>649.17133002822482</v>
      </c>
      <c r="L383" s="33">
        <v>936.34621948501058</v>
      </c>
      <c r="M383" s="33">
        <v>914.74302536576204</v>
      </c>
      <c r="N383" s="33">
        <v>553.89145716644805</v>
      </c>
      <c r="O383" s="33">
        <v>808.87207624110818</v>
      </c>
      <c r="P383" s="33">
        <v>750.36505561092656</v>
      </c>
      <c r="Q383" s="33">
        <v>831.55701843064651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542.79963930087706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2251.9766445095975</v>
      </c>
      <c r="D385" s="117">
        <f t="shared" si="211"/>
        <v>1868.6320142598429</v>
      </c>
      <c r="E385" s="117">
        <f t="shared" si="211"/>
        <v>1864.6366626015185</v>
      </c>
      <c r="F385" s="117">
        <f t="shared" si="211"/>
        <v>0</v>
      </c>
      <c r="G385" s="117">
        <f t="shared" si="211"/>
        <v>1974.9679302396057</v>
      </c>
      <c r="H385" s="117">
        <f t="shared" si="211"/>
        <v>2014.8938672451741</v>
      </c>
      <c r="I385" s="117">
        <f t="shared" si="211"/>
        <v>2072.497540861963</v>
      </c>
      <c r="J385" s="117">
        <f t="shared" si="211"/>
        <v>2105.9925373190663</v>
      </c>
      <c r="K385" s="117">
        <f t="shared" si="211"/>
        <v>1958.5859185700961</v>
      </c>
      <c r="L385" s="117">
        <f t="shared" si="211"/>
        <v>2370.4971229840367</v>
      </c>
      <c r="M385" s="117">
        <f t="shared" si="211"/>
        <v>2109.7955690437666</v>
      </c>
      <c r="N385" s="117">
        <f t="shared" si="211"/>
        <v>2299.0182260568795</v>
      </c>
      <c r="O385" s="117">
        <f t="shared" si="211"/>
        <v>2305.4583128906015</v>
      </c>
      <c r="P385" s="117">
        <f t="shared" si="211"/>
        <v>2047.7262314925028</v>
      </c>
      <c r="Q385" s="117">
        <f t="shared" si="211"/>
        <v>2454.0944462388647</v>
      </c>
      <c r="R385" s="117">
        <f t="shared" ref="R385:V385" si="212">R386+R389+R391+R400</f>
        <v>0</v>
      </c>
      <c r="S385" s="117">
        <f t="shared" si="212"/>
        <v>2428.3350663702804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3203.1279275770239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238.2508972575456</v>
      </c>
      <c r="D386" s="122">
        <f t="shared" si="214"/>
        <v>338.1858135329382</v>
      </c>
      <c r="E386" s="122">
        <f t="shared" si="214"/>
        <v>428.7508045702865</v>
      </c>
      <c r="F386" s="122">
        <f t="shared" si="214"/>
        <v>0</v>
      </c>
      <c r="G386" s="122">
        <f t="shared" si="214"/>
        <v>393.87803301207362</v>
      </c>
      <c r="H386" s="122">
        <f t="shared" si="214"/>
        <v>432.95383984299275</v>
      </c>
      <c r="I386" s="122">
        <f t="shared" si="214"/>
        <v>403.00692624012737</v>
      </c>
      <c r="J386" s="122">
        <f t="shared" si="214"/>
        <v>377.00764327515787</v>
      </c>
      <c r="K386" s="122">
        <f t="shared" si="214"/>
        <v>414.25362203491056</v>
      </c>
      <c r="L386" s="122">
        <f t="shared" si="214"/>
        <v>423.41171457936758</v>
      </c>
      <c r="M386" s="122">
        <f t="shared" si="214"/>
        <v>411.63220536725078</v>
      </c>
      <c r="N386" s="122">
        <f t="shared" si="214"/>
        <v>538.58229899851335</v>
      </c>
      <c r="O386" s="122">
        <f t="shared" si="214"/>
        <v>580.53161784253712</v>
      </c>
      <c r="P386" s="122">
        <f t="shared" si="214"/>
        <v>536.05752091142426</v>
      </c>
      <c r="Q386" s="122">
        <f t="shared" si="214"/>
        <v>741.07294071315835</v>
      </c>
      <c r="R386" s="122">
        <f t="shared" ref="R386:V386" si="215">SUM(R387:R388)</f>
        <v>0</v>
      </c>
      <c r="S386" s="122">
        <f t="shared" si="215"/>
        <v>1000.0986877871446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1239.2852430649914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233.58210335353451</v>
      </c>
      <c r="D387" s="98">
        <v>330.72668440223481</v>
      </c>
      <c r="E387" s="98">
        <v>420.75958292413327</v>
      </c>
      <c r="F387" s="98">
        <v>0</v>
      </c>
      <c r="G387" s="98">
        <v>384.75672269785088</v>
      </c>
      <c r="H387" s="98">
        <v>423.60738991174549</v>
      </c>
      <c r="I387" s="98">
        <v>394.55392598817031</v>
      </c>
      <c r="J387" s="98">
        <v>368.82047546664768</v>
      </c>
      <c r="K387" s="98">
        <v>405.35369428402652</v>
      </c>
      <c r="L387" s="98">
        <v>413.7726224731266</v>
      </c>
      <c r="M387" s="98">
        <v>402.53375253936821</v>
      </c>
      <c r="N387" s="98">
        <v>529.73039919424809</v>
      </c>
      <c r="O387" s="98">
        <v>568.93681593805843</v>
      </c>
      <c r="P387" s="98">
        <v>525.57909270067171</v>
      </c>
      <c r="Q387" s="98">
        <v>726.35518543246394</v>
      </c>
      <c r="R387" s="98">
        <v>0</v>
      </c>
      <c r="S387" s="98">
        <v>980.44978685172293</v>
      </c>
      <c r="T387" s="98">
        <v>0</v>
      </c>
      <c r="U387" s="98">
        <v>0</v>
      </c>
      <c r="V387" s="98">
        <v>0</v>
      </c>
      <c r="W387" s="98">
        <v>0</v>
      </c>
      <c r="X387" s="98">
        <v>1215.1765282099598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4.6687939040111077</v>
      </c>
      <c r="D388" s="98">
        <v>7.4591291307033618</v>
      </c>
      <c r="E388" s="98">
        <v>7.9912216461532459</v>
      </c>
      <c r="F388" s="98">
        <v>0</v>
      </c>
      <c r="G388" s="98">
        <v>9.1213103142227308</v>
      </c>
      <c r="H388" s="98">
        <v>9.3464499312472782</v>
      </c>
      <c r="I388" s="98">
        <v>8.4530002519570715</v>
      </c>
      <c r="J388" s="98">
        <v>8.1871678085101678</v>
      </c>
      <c r="K388" s="98">
        <v>8.8999277508840482</v>
      </c>
      <c r="L388" s="98">
        <v>9.6390921062409696</v>
      </c>
      <c r="M388" s="98">
        <v>9.0984528278825483</v>
      </c>
      <c r="N388" s="98">
        <v>8.851899804265237</v>
      </c>
      <c r="O388" s="98">
        <v>11.59480190447867</v>
      </c>
      <c r="P388" s="98">
        <v>10.478428210752607</v>
      </c>
      <c r="Q388" s="98">
        <v>14.717755280694364</v>
      </c>
      <c r="R388" s="98">
        <v>0</v>
      </c>
      <c r="S388" s="98">
        <v>19.648900935421683</v>
      </c>
      <c r="T388" s="98">
        <v>0</v>
      </c>
      <c r="U388" s="98">
        <v>0</v>
      </c>
      <c r="V388" s="98">
        <v>0</v>
      </c>
      <c r="W388" s="98">
        <v>0</v>
      </c>
      <c r="X388" s="98">
        <v>24.108714855031607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768.97459474193965</v>
      </c>
      <c r="D389" s="122">
        <f t="shared" si="217"/>
        <v>129.15548800834267</v>
      </c>
      <c r="E389" s="122">
        <f t="shared" si="217"/>
        <v>79.587229327218324</v>
      </c>
      <c r="F389" s="122">
        <f t="shared" si="217"/>
        <v>0</v>
      </c>
      <c r="G389" s="122">
        <f t="shared" si="217"/>
        <v>0</v>
      </c>
      <c r="H389" s="122">
        <f t="shared" si="217"/>
        <v>48.977516492567396</v>
      </c>
      <c r="I389" s="122">
        <f t="shared" si="217"/>
        <v>198.10890734026091</v>
      </c>
      <c r="J389" s="122">
        <f t="shared" si="217"/>
        <v>200.48240429080971</v>
      </c>
      <c r="K389" s="122">
        <f t="shared" si="217"/>
        <v>297.85095560198806</v>
      </c>
      <c r="L389" s="122">
        <f t="shared" si="217"/>
        <v>448.75077591705912</v>
      </c>
      <c r="M389" s="122">
        <f t="shared" si="217"/>
        <v>239.41589634364519</v>
      </c>
      <c r="N389" s="122">
        <f t="shared" si="217"/>
        <v>465.57034276729541</v>
      </c>
      <c r="O389" s="122">
        <f t="shared" si="217"/>
        <v>279.09246766868358</v>
      </c>
      <c r="P389" s="122">
        <f t="shared" si="217"/>
        <v>112.39827530664269</v>
      </c>
      <c r="Q389" s="122">
        <f t="shared" si="217"/>
        <v>228.39830171846415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539.04209596545866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768.97459474193965</v>
      </c>
      <c r="D390" s="98">
        <f>RES_hhdet_in_tesh!D29</f>
        <v>129.15548800834267</v>
      </c>
      <c r="E390" s="98">
        <f>RES_hhdet_in_tesh!E29</f>
        <v>79.587229327218324</v>
      </c>
      <c r="F390" s="98">
        <f>RES_hhdet_in_tesh!F29</f>
        <v>0</v>
      </c>
      <c r="G390" s="98">
        <f>RES_hhdet_in_tesh!G29</f>
        <v>0</v>
      </c>
      <c r="H390" s="98">
        <f>RES_hhdet_in_tesh!H29</f>
        <v>48.977516492567396</v>
      </c>
      <c r="I390" s="98">
        <f>RES_hhdet_in_tesh!I29</f>
        <v>198.10890734026091</v>
      </c>
      <c r="J390" s="98">
        <f>RES_hhdet_in_tesh!J29</f>
        <v>200.48240429080971</v>
      </c>
      <c r="K390" s="98">
        <f>RES_hhdet_in_tesh!K29</f>
        <v>297.85095560198806</v>
      </c>
      <c r="L390" s="98">
        <f>RES_hhdet_in_tesh!L29</f>
        <v>448.75077591705912</v>
      </c>
      <c r="M390" s="98">
        <f>RES_hhdet_in_tesh!M29</f>
        <v>239.41589634364519</v>
      </c>
      <c r="N390" s="98">
        <f>RES_hhdet_in_tesh!N29</f>
        <v>465.57034276729541</v>
      </c>
      <c r="O390" s="98">
        <f>RES_hhdet_in_tesh!O29</f>
        <v>279.09246766868358</v>
      </c>
      <c r="P390" s="98">
        <f>RES_hhdet_in_tesh!P29</f>
        <v>112.39827530664269</v>
      </c>
      <c r="Q390" s="98">
        <f>RES_hhdet_in_tesh!Q29</f>
        <v>228.39830171846415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539.04209596545866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629.6929907329818</v>
      </c>
      <c r="D391" s="122">
        <v>770.14794172250777</v>
      </c>
      <c r="E391" s="122">
        <v>751.10097443275686</v>
      </c>
      <c r="F391" s="122">
        <v>0</v>
      </c>
      <c r="G391" s="122">
        <v>930.28556735824691</v>
      </c>
      <c r="H391" s="122">
        <v>956.98362827375365</v>
      </c>
      <c r="I391" s="122">
        <v>939.32911736112919</v>
      </c>
      <c r="J391" s="122">
        <v>926.86853238484832</v>
      </c>
      <c r="K391" s="122">
        <v>630.30369883852416</v>
      </c>
      <c r="L391" s="122">
        <v>843.80394739292012</v>
      </c>
      <c r="M391" s="122">
        <v>843.57871924742801</v>
      </c>
      <c r="N391" s="122">
        <v>739.26390266822261</v>
      </c>
      <c r="O391" s="122">
        <v>815.32656827834501</v>
      </c>
      <c r="P391" s="122">
        <v>809.35086413717943</v>
      </c>
      <c r="Q391" s="122">
        <v>850.63855349962614</v>
      </c>
      <c r="R391" s="122">
        <v>0</v>
      </c>
      <c r="S391" s="122">
        <v>869.09504311448029</v>
      </c>
      <c r="T391" s="122">
        <v>0</v>
      </c>
      <c r="U391" s="122">
        <v>0</v>
      </c>
      <c r="V391" s="122">
        <v>0</v>
      </c>
      <c r="W391" s="122">
        <v>0</v>
      </c>
      <c r="X391" s="122">
        <v>999.32872147692308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629.6929907329818</v>
      </c>
      <c r="D396" s="101">
        <v>769.99557610560987</v>
      </c>
      <c r="E396" s="101">
        <v>751.05349375373748</v>
      </c>
      <c r="F396" s="101">
        <v>0</v>
      </c>
      <c r="G396" s="101">
        <v>930.24892602758109</v>
      </c>
      <c r="H396" s="101">
        <v>956.97662586693582</v>
      </c>
      <c r="I396" s="101">
        <v>939.28813870863883</v>
      </c>
      <c r="J396" s="101">
        <v>926.77841638766631</v>
      </c>
      <c r="K396" s="101">
        <v>629.62360304718663</v>
      </c>
      <c r="L396" s="101">
        <v>839.09256216630627</v>
      </c>
      <c r="M396" s="101">
        <v>842.41907132699077</v>
      </c>
      <c r="N396" s="101">
        <v>738.62397262378283</v>
      </c>
      <c r="O396" s="101">
        <v>815.78358692150721</v>
      </c>
      <c r="P396" s="101">
        <v>811.09509840631858</v>
      </c>
      <c r="Q396" s="101">
        <v>852.92073936337215</v>
      </c>
      <c r="R396" s="101">
        <v>0</v>
      </c>
      <c r="S396" s="101">
        <v>869.05411234409826</v>
      </c>
      <c r="T396" s="101">
        <v>0</v>
      </c>
      <c r="U396" s="101">
        <v>0</v>
      </c>
      <c r="V396" s="101">
        <v>0</v>
      </c>
      <c r="W396" s="101">
        <v>0</v>
      </c>
      <c r="X396" s="101">
        <v>1000.4001454097827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770.78223053662316</v>
      </c>
      <c r="E397" s="104">
        <v>751.78469621063539</v>
      </c>
      <c r="F397" s="104">
        <v>0</v>
      </c>
      <c r="G397" s="104">
        <v>930.70083577245862</v>
      </c>
      <c r="H397" s="104">
        <v>957.08749730821773</v>
      </c>
      <c r="I397" s="104">
        <v>939.56604847916549</v>
      </c>
      <c r="J397" s="104">
        <v>927.37128479017974</v>
      </c>
      <c r="K397" s="104">
        <v>630.54928898539606</v>
      </c>
      <c r="L397" s="104">
        <v>843.97536493699749</v>
      </c>
      <c r="M397" s="104">
        <v>845.57283191773467</v>
      </c>
      <c r="N397" s="104">
        <v>740.30682259094726</v>
      </c>
      <c r="O397" s="104">
        <v>813.00456201827865</v>
      </c>
      <c r="P397" s="104">
        <v>806.09772879394382</v>
      </c>
      <c r="Q397" s="104">
        <v>845.86286826623177</v>
      </c>
      <c r="R397" s="104">
        <v>0</v>
      </c>
      <c r="S397" s="104">
        <v>869.13597388486255</v>
      </c>
      <c r="T397" s="104">
        <v>0</v>
      </c>
      <c r="U397" s="104">
        <v>0</v>
      </c>
      <c r="V397" s="104">
        <v>0</v>
      </c>
      <c r="W397" s="104">
        <v>0</v>
      </c>
      <c r="X397" s="104">
        <v>997.41074036254429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134.88044817917392</v>
      </c>
      <c r="E398" s="98">
        <v>130.79848488613464</v>
      </c>
      <c r="F398" s="98">
        <v>0</v>
      </c>
      <c r="G398" s="98">
        <v>160.37723080623331</v>
      </c>
      <c r="H398" s="98">
        <v>164.00824426784314</v>
      </c>
      <c r="I398" s="98">
        <v>159.51880044262052</v>
      </c>
      <c r="J398" s="98">
        <v>157.84110822731134</v>
      </c>
      <c r="K398" s="98">
        <v>281.7110332510415</v>
      </c>
      <c r="L398" s="98">
        <v>84.080022061343172</v>
      </c>
      <c r="M398" s="98">
        <v>143.98929587761316</v>
      </c>
      <c r="N398" s="98">
        <v>61.28290130455909</v>
      </c>
      <c r="O398" s="98">
        <v>102.91256063601332</v>
      </c>
      <c r="P398" s="98">
        <v>79.012451905058981</v>
      </c>
      <c r="Q398" s="98">
        <v>98.305460366352506</v>
      </c>
      <c r="R398" s="98">
        <v>0</v>
      </c>
      <c r="S398" s="98">
        <v>110.80470331586568</v>
      </c>
      <c r="T398" s="98">
        <v>0</v>
      </c>
      <c r="U398" s="98">
        <v>0</v>
      </c>
      <c r="V398" s="98">
        <v>0</v>
      </c>
      <c r="W398" s="98">
        <v>0</v>
      </c>
      <c r="X398" s="98">
        <v>384.82271600972035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635.90178235744906</v>
      </c>
      <c r="E399" s="98">
        <v>620.98621132450057</v>
      </c>
      <c r="F399" s="98">
        <v>0</v>
      </c>
      <c r="G399" s="98">
        <v>770.3236049662255</v>
      </c>
      <c r="H399" s="98">
        <v>793.07925304037451</v>
      </c>
      <c r="I399" s="98">
        <v>780.04724803654506</v>
      </c>
      <c r="J399" s="98">
        <v>769.53017656286818</v>
      </c>
      <c r="K399" s="98">
        <v>348.8382557343545</v>
      </c>
      <c r="L399" s="98">
        <v>759.89534287565436</v>
      </c>
      <c r="M399" s="98">
        <v>701.58353604012143</v>
      </c>
      <c r="N399" s="98">
        <v>679.02392128638803</v>
      </c>
      <c r="O399" s="98">
        <v>710.09200138226515</v>
      </c>
      <c r="P399" s="98">
        <v>727.08527688888478</v>
      </c>
      <c r="Q399" s="98">
        <v>747.55740789987919</v>
      </c>
      <c r="R399" s="98">
        <v>0</v>
      </c>
      <c r="S399" s="98">
        <v>758.33127056899684</v>
      </c>
      <c r="T399" s="98">
        <v>0</v>
      </c>
      <c r="U399" s="98">
        <v>0</v>
      </c>
      <c r="V399" s="98">
        <v>0</v>
      </c>
      <c r="W399" s="98">
        <v>0</v>
      </c>
      <c r="X399" s="98">
        <v>612.58802435282371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615.05816177713064</v>
      </c>
      <c r="D400" s="122">
        <v>631.14277099605431</v>
      </c>
      <c r="E400" s="122">
        <v>605.19765427125685</v>
      </c>
      <c r="F400" s="122">
        <v>0</v>
      </c>
      <c r="G400" s="122">
        <v>650.80432986928508</v>
      </c>
      <c r="H400" s="122">
        <v>575.97888263586049</v>
      </c>
      <c r="I400" s="122">
        <v>532.05258992044537</v>
      </c>
      <c r="J400" s="122">
        <v>601.63395736825021</v>
      </c>
      <c r="K400" s="122">
        <v>616.17764209467327</v>
      </c>
      <c r="L400" s="122">
        <v>654.53068509468983</v>
      </c>
      <c r="M400" s="122">
        <v>615.16874808544276</v>
      </c>
      <c r="N400" s="122">
        <v>555.60168162284799</v>
      </c>
      <c r="O400" s="122">
        <v>630.50765910103553</v>
      </c>
      <c r="P400" s="122">
        <v>589.91957113725618</v>
      </c>
      <c r="Q400" s="122">
        <v>633.98465030761599</v>
      </c>
      <c r="R400" s="122">
        <v>0</v>
      </c>
      <c r="S400" s="122">
        <v>559.14133546865583</v>
      </c>
      <c r="T400" s="122">
        <v>0</v>
      </c>
      <c r="U400" s="122">
        <v>0</v>
      </c>
      <c r="V400" s="122">
        <v>0</v>
      </c>
      <c r="W400" s="122">
        <v>0</v>
      </c>
      <c r="X400" s="122">
        <v>425.4718670696509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647.98117119295739</v>
      </c>
      <c r="D401" s="98">
        <v>625.23173794768286</v>
      </c>
      <c r="E401" s="98">
        <v>572.30223992088702</v>
      </c>
      <c r="F401" s="98">
        <v>0</v>
      </c>
      <c r="G401" s="98">
        <v>651.11379457772591</v>
      </c>
      <c r="H401" s="98">
        <v>567.72724497735476</v>
      </c>
      <c r="I401" s="98">
        <v>530.15826218992493</v>
      </c>
      <c r="J401" s="98">
        <v>609.25117224726171</v>
      </c>
      <c r="K401" s="98">
        <v>654.68471685250449</v>
      </c>
      <c r="L401" s="98">
        <v>617.60400312770184</v>
      </c>
      <c r="M401" s="98">
        <v>577.24428002966681</v>
      </c>
      <c r="N401" s="98">
        <v>579.3141263626427</v>
      </c>
      <c r="O401" s="98">
        <v>632.21175816493917</v>
      </c>
      <c r="P401" s="98">
        <v>592.02802422785919</v>
      </c>
      <c r="Q401" s="98">
        <v>624.94958359728025</v>
      </c>
      <c r="R401" s="98">
        <v>0</v>
      </c>
      <c r="S401" s="98">
        <v>559.14133546865583</v>
      </c>
      <c r="T401" s="98">
        <v>0</v>
      </c>
      <c r="U401" s="98">
        <v>0</v>
      </c>
      <c r="V401" s="98">
        <v>0</v>
      </c>
      <c r="W401" s="98">
        <v>0</v>
      </c>
      <c r="X401" s="98">
        <v>390.99784868444243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478.96362866868384</v>
      </c>
      <c r="D402" s="33">
        <v>640.81449391206866</v>
      </c>
      <c r="E402" s="33">
        <v>667.28774885758003</v>
      </c>
      <c r="F402" s="33">
        <v>0</v>
      </c>
      <c r="G402" s="33">
        <v>649.47805254739626</v>
      </c>
      <c r="H402" s="33">
        <v>619.98761681455846</v>
      </c>
      <c r="I402" s="33">
        <v>560.87931625445265</v>
      </c>
      <c r="J402" s="33">
        <v>533.07902345714649</v>
      </c>
      <c r="K402" s="33">
        <v>493.37399176594255</v>
      </c>
      <c r="L402" s="33">
        <v>713.49096735137255</v>
      </c>
      <c r="M402" s="33">
        <v>699.63081162515516</v>
      </c>
      <c r="N402" s="33">
        <v>425.79498167134278</v>
      </c>
      <c r="O402" s="33">
        <v>626.18450845569669</v>
      </c>
      <c r="P402" s="33">
        <v>586.26172448764942</v>
      </c>
      <c r="Q402" s="33">
        <v>657.39810275052912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479.53339590100063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326.83234239571931</v>
      </c>
      <c r="D404" s="117">
        <f t="shared" si="218"/>
        <v>323.96573168116225</v>
      </c>
      <c r="E404" s="117">
        <f t="shared" si="218"/>
        <v>363.16966720575641</v>
      </c>
      <c r="F404" s="117">
        <f t="shared" si="218"/>
        <v>0</v>
      </c>
      <c r="G404" s="117">
        <f t="shared" si="218"/>
        <v>400.33049128664834</v>
      </c>
      <c r="H404" s="117">
        <f t="shared" si="218"/>
        <v>398.20423500712297</v>
      </c>
      <c r="I404" s="117">
        <f t="shared" si="218"/>
        <v>388.92401933804916</v>
      </c>
      <c r="J404" s="117">
        <f t="shared" si="218"/>
        <v>393.67883744152294</v>
      </c>
      <c r="K404" s="117">
        <f t="shared" si="218"/>
        <v>389.49450016418558</v>
      </c>
      <c r="L404" s="117">
        <f t="shared" si="218"/>
        <v>344.59977875957054</v>
      </c>
      <c r="M404" s="117">
        <f t="shared" si="218"/>
        <v>341.66278686215185</v>
      </c>
      <c r="N404" s="117">
        <f t="shared" si="218"/>
        <v>427.10244250741476</v>
      </c>
      <c r="O404" s="117">
        <f t="shared" si="218"/>
        <v>417.98563072422314</v>
      </c>
      <c r="P404" s="117">
        <f t="shared" si="218"/>
        <v>357.23708066244205</v>
      </c>
      <c r="Q404" s="117">
        <f t="shared" si="218"/>
        <v>454.92096777922836</v>
      </c>
      <c r="R404" s="117">
        <f t="shared" ref="R404:V404" si="219">R405+R408+R410+R419</f>
        <v>0</v>
      </c>
      <c r="S404" s="117">
        <f t="shared" si="219"/>
        <v>583.55280491229348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542.26325347107831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122.98447635032062</v>
      </c>
      <c r="D405" s="122">
        <f t="shared" si="221"/>
        <v>172.46917652110213</v>
      </c>
      <c r="E405" s="122">
        <f t="shared" si="221"/>
        <v>217.23445864214975</v>
      </c>
      <c r="F405" s="122">
        <f t="shared" si="221"/>
        <v>0</v>
      </c>
      <c r="G405" s="122">
        <f t="shared" si="221"/>
        <v>194.70268934698146</v>
      </c>
      <c r="H405" s="122">
        <f t="shared" si="221"/>
        <v>212.13278830102385</v>
      </c>
      <c r="I405" s="122">
        <f t="shared" si="221"/>
        <v>195.45706450365171</v>
      </c>
      <c r="J405" s="122">
        <f t="shared" si="221"/>
        <v>180.59546368407862</v>
      </c>
      <c r="K405" s="122">
        <f t="shared" si="221"/>
        <v>195.95940607888917</v>
      </c>
      <c r="L405" s="122">
        <f t="shared" si="221"/>
        <v>197.24692097049657</v>
      </c>
      <c r="M405" s="122">
        <f t="shared" si="221"/>
        <v>187.1782713682546</v>
      </c>
      <c r="N405" s="122">
        <f t="shared" si="221"/>
        <v>237.21091608049545</v>
      </c>
      <c r="O405" s="122">
        <f t="shared" si="221"/>
        <v>242.22694860826539</v>
      </c>
      <c r="P405" s="122">
        <f t="shared" si="221"/>
        <v>211.75495049160247</v>
      </c>
      <c r="Q405" s="122">
        <f t="shared" si="221"/>
        <v>280.61838552289879</v>
      </c>
      <c r="R405" s="122">
        <f t="shared" ref="R405:V405" si="222">SUM(R406:R407)</f>
        <v>0</v>
      </c>
      <c r="S405" s="122">
        <f t="shared" si="222"/>
        <v>370.37750172680052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453.53121211676137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122.98447635032062</v>
      </c>
      <c r="D406" s="98">
        <v>172.46917652110213</v>
      </c>
      <c r="E406" s="98">
        <v>217.23445864214975</v>
      </c>
      <c r="F406" s="98">
        <v>0</v>
      </c>
      <c r="G406" s="98">
        <v>194.70268934698146</v>
      </c>
      <c r="H406" s="98">
        <v>212.13278830102385</v>
      </c>
      <c r="I406" s="98">
        <v>195.45706450365171</v>
      </c>
      <c r="J406" s="98">
        <v>180.59546368407862</v>
      </c>
      <c r="K406" s="98">
        <v>195.95940607888917</v>
      </c>
      <c r="L406" s="98">
        <v>197.24692097049657</v>
      </c>
      <c r="M406" s="98">
        <v>187.1782713682546</v>
      </c>
      <c r="N406" s="98">
        <v>237.21091608049545</v>
      </c>
      <c r="O406" s="98">
        <v>242.22694860826539</v>
      </c>
      <c r="P406" s="98">
        <v>211.75495049160247</v>
      </c>
      <c r="Q406" s="98">
        <v>280.61838552289879</v>
      </c>
      <c r="R406" s="98">
        <v>0</v>
      </c>
      <c r="S406" s="98">
        <v>370.37750172680052</v>
      </c>
      <c r="T406" s="98">
        <v>0</v>
      </c>
      <c r="U406" s="98">
        <v>0</v>
      </c>
      <c r="V406" s="98">
        <v>0</v>
      </c>
      <c r="W406" s="98">
        <v>0</v>
      </c>
      <c r="X406" s="98">
        <v>453.53121211676137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203.84786604539869</v>
      </c>
      <c r="D419" s="122">
        <v>151.49655516006013</v>
      </c>
      <c r="E419" s="122">
        <v>145.93520856360666</v>
      </c>
      <c r="F419" s="122">
        <v>0</v>
      </c>
      <c r="G419" s="122">
        <v>205.62780193966691</v>
      </c>
      <c r="H419" s="122">
        <v>186.07144670609915</v>
      </c>
      <c r="I419" s="122">
        <v>193.46695483439746</v>
      </c>
      <c r="J419" s="122">
        <v>213.08337375744432</v>
      </c>
      <c r="K419" s="122">
        <v>193.53509408529641</v>
      </c>
      <c r="L419" s="122">
        <v>147.35285778907399</v>
      </c>
      <c r="M419" s="122">
        <v>154.48451549389722</v>
      </c>
      <c r="N419" s="122">
        <v>189.89152642691931</v>
      </c>
      <c r="O419" s="122">
        <v>175.75868211595775</v>
      </c>
      <c r="P419" s="122">
        <v>145.48213017083961</v>
      </c>
      <c r="Q419" s="122">
        <v>174.30258225632957</v>
      </c>
      <c r="R419" s="122">
        <v>0</v>
      </c>
      <c r="S419" s="122">
        <v>213.17530318549299</v>
      </c>
      <c r="T419" s="122">
        <v>0</v>
      </c>
      <c r="U419" s="122">
        <v>0</v>
      </c>
      <c r="V419" s="122">
        <v>0</v>
      </c>
      <c r="W419" s="122">
        <v>0</v>
      </c>
      <c r="X419" s="122">
        <v>88.732041354316934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253.16127386510135</v>
      </c>
      <c r="D420" s="98">
        <v>244.08617461481271</v>
      </c>
      <c r="E420" s="98">
        <v>223.25187535227244</v>
      </c>
      <c r="F420" s="98">
        <v>0</v>
      </c>
      <c r="G420" s="98">
        <v>253.60762239225585</v>
      </c>
      <c r="H420" s="98">
        <v>220.95984296349275</v>
      </c>
      <c r="I420" s="98">
        <v>206.18049758065789</v>
      </c>
      <c r="J420" s="98">
        <v>236.75930417493814</v>
      </c>
      <c r="K420" s="98">
        <v>254.22115933056401</v>
      </c>
      <c r="L420" s="98">
        <v>239.63959571233488</v>
      </c>
      <c r="M420" s="98">
        <v>223.84989478285658</v>
      </c>
      <c r="N420" s="98">
        <v>224.57996953991582</v>
      </c>
      <c r="O420" s="98">
        <v>245.03922083362366</v>
      </c>
      <c r="P420" s="98">
        <v>229.34082529114892</v>
      </c>
      <c r="Q420" s="98">
        <v>241.56457457931151</v>
      </c>
      <c r="R420" s="98">
        <v>0</v>
      </c>
      <c r="S420" s="98">
        <v>213.17530318549299</v>
      </c>
      <c r="T420" s="98">
        <v>0</v>
      </c>
      <c r="U420" s="98">
        <v>0</v>
      </c>
      <c r="V420" s="98">
        <v>0</v>
      </c>
      <c r="W420" s="98">
        <v>0</v>
      </c>
      <c r="X420" s="98">
        <v>145.31479236286685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27.646226892299538</v>
      </c>
      <c r="D423" s="118">
        <f t="shared" si="225"/>
        <v>28.296580202546082</v>
      </c>
      <c r="E423" s="118">
        <f t="shared" si="225"/>
        <v>29.638584289618279</v>
      </c>
      <c r="F423" s="118">
        <f t="shared" si="225"/>
        <v>0</v>
      </c>
      <c r="G423" s="118">
        <f t="shared" si="225"/>
        <v>31.917505673172926</v>
      </c>
      <c r="H423" s="118">
        <f t="shared" si="225"/>
        <v>32.069440561084733</v>
      </c>
      <c r="I423" s="118">
        <f t="shared" si="225"/>
        <v>30.299533969249239</v>
      </c>
      <c r="J423" s="118">
        <f t="shared" si="225"/>
        <v>30.3178765342887</v>
      </c>
      <c r="K423" s="118">
        <f t="shared" si="225"/>
        <v>25.280647278571671</v>
      </c>
      <c r="L423" s="118">
        <f t="shared" si="225"/>
        <v>25.555221228087206</v>
      </c>
      <c r="M423" s="118">
        <f t="shared" si="225"/>
        <v>27.375433599088481</v>
      </c>
      <c r="N423" s="118">
        <f t="shared" si="225"/>
        <v>27.530388171790406</v>
      </c>
      <c r="O423" s="118">
        <f t="shared" si="225"/>
        <v>29.697620559053711</v>
      </c>
      <c r="P423" s="118">
        <f t="shared" si="225"/>
        <v>26.092225681008436</v>
      </c>
      <c r="Q423" s="118">
        <f t="shared" si="225"/>
        <v>29.845212309358118</v>
      </c>
      <c r="R423" s="118">
        <f t="shared" ref="R423:V423" si="226">R424+R427+R429+R438</f>
        <v>0</v>
      </c>
      <c r="S423" s="118">
        <f t="shared" si="226"/>
        <v>31.167671947051055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32.466291474934934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4.9523867994293935</v>
      </c>
      <c r="D424" s="123">
        <f t="shared" si="228"/>
        <v>6.9155272175845841</v>
      </c>
      <c r="E424" s="123">
        <f t="shared" si="228"/>
        <v>8.6448025029550841</v>
      </c>
      <c r="F424" s="123">
        <f t="shared" si="228"/>
        <v>0</v>
      </c>
      <c r="G424" s="123">
        <f t="shared" si="228"/>
        <v>7.676509370717457</v>
      </c>
      <c r="H424" s="123">
        <f t="shared" si="228"/>
        <v>8.3354554272018362</v>
      </c>
      <c r="I424" s="123">
        <f t="shared" si="228"/>
        <v>7.6191880031298744</v>
      </c>
      <c r="J424" s="123">
        <f t="shared" si="228"/>
        <v>7.0209578093855178</v>
      </c>
      <c r="K424" s="123">
        <f t="shared" si="228"/>
        <v>7.5976845551833394</v>
      </c>
      <c r="L424" s="123">
        <f t="shared" si="228"/>
        <v>7.6220999678579382</v>
      </c>
      <c r="M424" s="123">
        <f t="shared" si="228"/>
        <v>7.2026337559227009</v>
      </c>
      <c r="N424" s="123">
        <f t="shared" si="228"/>
        <v>9.0681774824279575</v>
      </c>
      <c r="O424" s="123">
        <f t="shared" si="228"/>
        <v>9.242394896487955</v>
      </c>
      <c r="P424" s="123">
        <f t="shared" si="228"/>
        <v>8.0348787544942635</v>
      </c>
      <c r="Q424" s="123">
        <f t="shared" si="228"/>
        <v>10.585623424064451</v>
      </c>
      <c r="R424" s="123">
        <f t="shared" ref="R424:V424" si="229">SUM(R425:R426)</f>
        <v>0</v>
      </c>
      <c r="S424" s="123">
        <f t="shared" si="229"/>
        <v>13.791210591427497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16.111235926007875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4.9100447652395003</v>
      </c>
      <c r="D425" s="99">
        <v>6.84824691953835</v>
      </c>
      <c r="E425" s="99">
        <v>8.573162208632624</v>
      </c>
      <c r="F425" s="99">
        <v>0</v>
      </c>
      <c r="G425" s="99">
        <v>7.595677310710335</v>
      </c>
      <c r="H425" s="99">
        <v>8.2528563812969828</v>
      </c>
      <c r="I425" s="99">
        <v>7.5450647720284127</v>
      </c>
      <c r="J425" s="99">
        <v>6.9493920102096522</v>
      </c>
      <c r="K425" s="99">
        <v>7.5200998996011519</v>
      </c>
      <c r="L425" s="99">
        <v>7.5384168397591527</v>
      </c>
      <c r="M425" s="99">
        <v>7.1239715444676932</v>
      </c>
      <c r="N425" s="99">
        <v>8.9919541794774922</v>
      </c>
      <c r="O425" s="99">
        <v>9.142977952880802</v>
      </c>
      <c r="P425" s="99">
        <v>7.9455648233389002</v>
      </c>
      <c r="Q425" s="99">
        <v>10.460991254612622</v>
      </c>
      <c r="R425" s="99">
        <v>0</v>
      </c>
      <c r="S425" s="99">
        <v>13.62699080313025</v>
      </c>
      <c r="T425" s="99">
        <v>0</v>
      </c>
      <c r="U425" s="99">
        <v>0</v>
      </c>
      <c r="V425" s="99">
        <v>0</v>
      </c>
      <c r="W425" s="99">
        <v>0</v>
      </c>
      <c r="X425" s="99">
        <v>15.919008760767632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4.2342034189892852E-2</v>
      </c>
      <c r="D426" s="99">
        <v>6.7280298046234061E-2</v>
      </c>
      <c r="E426" s="99">
        <v>7.1640294322459816E-2</v>
      </c>
      <c r="F426" s="99">
        <v>0</v>
      </c>
      <c r="G426" s="99">
        <v>8.0832060007121842E-2</v>
      </c>
      <c r="H426" s="99">
        <v>8.259904590485373E-2</v>
      </c>
      <c r="I426" s="99">
        <v>7.4123231101461559E-2</v>
      </c>
      <c r="J426" s="99">
        <v>7.1565799175865433E-2</v>
      </c>
      <c r="K426" s="99">
        <v>7.7584655582187551E-2</v>
      </c>
      <c r="L426" s="99">
        <v>8.3683128098785781E-2</v>
      </c>
      <c r="M426" s="99">
        <v>7.8662211455007708E-2</v>
      </c>
      <c r="N426" s="99">
        <v>7.6223302950464825E-2</v>
      </c>
      <c r="O426" s="99">
        <v>9.9416943607153266E-2</v>
      </c>
      <c r="P426" s="99">
        <v>8.9313931155362805E-2</v>
      </c>
      <c r="Q426" s="99">
        <v>0.12463216945182928</v>
      </c>
      <c r="R426" s="99">
        <v>0</v>
      </c>
      <c r="S426" s="99">
        <v>0.16421978829724682</v>
      </c>
      <c r="T426" s="99">
        <v>0</v>
      </c>
      <c r="U426" s="99">
        <v>0</v>
      </c>
      <c r="V426" s="99">
        <v>0</v>
      </c>
      <c r="W426" s="99">
        <v>0</v>
      </c>
      <c r="X426" s="99">
        <v>0.19222716524024236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2.737049462878324</v>
      </c>
      <c r="D427" s="123">
        <f t="shared" si="231"/>
        <v>0.43738964772714539</v>
      </c>
      <c r="E427" s="123">
        <f t="shared" si="231"/>
        <v>0.25659144203599699</v>
      </c>
      <c r="F427" s="123">
        <f t="shared" si="231"/>
        <v>0</v>
      </c>
      <c r="G427" s="123">
        <f t="shared" si="231"/>
        <v>0</v>
      </c>
      <c r="H427" s="123">
        <f t="shared" si="231"/>
        <v>0.13785400367303208</v>
      </c>
      <c r="I427" s="123">
        <f t="shared" si="231"/>
        <v>0.53242810525646611</v>
      </c>
      <c r="J427" s="123">
        <f t="shared" si="231"/>
        <v>0.51725224499100708</v>
      </c>
      <c r="K427" s="123">
        <f t="shared" si="231"/>
        <v>0.73846453345077778</v>
      </c>
      <c r="L427" s="123">
        <f t="shared" si="231"/>
        <v>1.0682391900644945</v>
      </c>
      <c r="M427" s="123">
        <f t="shared" si="231"/>
        <v>0.54513306665711103</v>
      </c>
      <c r="N427" s="123">
        <f t="shared" si="231"/>
        <v>1.0095578531832992</v>
      </c>
      <c r="O427" s="123">
        <f t="shared" si="231"/>
        <v>0.57405129858451842</v>
      </c>
      <c r="P427" s="123">
        <f t="shared" si="231"/>
        <v>0.21919971380192171</v>
      </c>
      <c r="Q427" s="123">
        <f t="shared" si="231"/>
        <v>0.42736838297465929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0.91868713257555379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2.737049462878324</v>
      </c>
      <c r="D428" s="99">
        <f>RES_hhdet_in_fecs!D29</f>
        <v>0.43738964772714539</v>
      </c>
      <c r="E428" s="99">
        <f>RES_hhdet_in_fecs!E29</f>
        <v>0.25659144203599699</v>
      </c>
      <c r="F428" s="99">
        <f>RES_hhdet_in_fecs!F29</f>
        <v>0</v>
      </c>
      <c r="G428" s="99">
        <f>RES_hhdet_in_fecs!G29</f>
        <v>0</v>
      </c>
      <c r="H428" s="99">
        <f>RES_hhdet_in_fecs!H29</f>
        <v>0.13785400367303208</v>
      </c>
      <c r="I428" s="99">
        <f>RES_hhdet_in_fecs!I29</f>
        <v>0.53242810525646611</v>
      </c>
      <c r="J428" s="99">
        <f>RES_hhdet_in_fecs!J29</f>
        <v>0.51725224499100708</v>
      </c>
      <c r="K428" s="99">
        <f>RES_hhdet_in_fecs!K29</f>
        <v>0.73846453345077778</v>
      </c>
      <c r="L428" s="99">
        <f>RES_hhdet_in_fecs!L29</f>
        <v>1.0682391900644945</v>
      </c>
      <c r="M428" s="99">
        <f>RES_hhdet_in_fecs!M29</f>
        <v>0.54513306665711103</v>
      </c>
      <c r="N428" s="99">
        <f>RES_hhdet_in_fecs!N29</f>
        <v>1.0095578531832992</v>
      </c>
      <c r="O428" s="99">
        <f>RES_hhdet_in_fecs!O29</f>
        <v>0.57405129858451842</v>
      </c>
      <c r="P428" s="99">
        <f>RES_hhdet_in_fecs!P29</f>
        <v>0.21919971380192171</v>
      </c>
      <c r="Q428" s="99">
        <f>RES_hhdet_in_fecs!Q29</f>
        <v>0.42736838297465929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0.91868713257555379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10.6870641913365</v>
      </c>
      <c r="D429" s="123">
        <v>12.001855439048455</v>
      </c>
      <c r="E429" s="123">
        <v>12.217857740416475</v>
      </c>
      <c r="F429" s="123">
        <v>0</v>
      </c>
      <c r="G429" s="123">
        <v>14.773916381221284</v>
      </c>
      <c r="H429" s="123">
        <v>15.211240583766299</v>
      </c>
      <c r="I429" s="123">
        <v>14.27879424497236</v>
      </c>
      <c r="J429" s="123">
        <v>13.965529276612168</v>
      </c>
      <c r="K429" s="123">
        <v>8.1665245978446048</v>
      </c>
      <c r="L429" s="123">
        <v>8.1027873273836502</v>
      </c>
      <c r="M429" s="123">
        <v>11.297350805469945</v>
      </c>
      <c r="N429" s="123">
        <v>9.517736349446059</v>
      </c>
      <c r="O429" s="123">
        <v>11.286187531997591</v>
      </c>
      <c r="P429" s="123">
        <v>10.040666344168589</v>
      </c>
      <c r="Q429" s="123">
        <v>10.373780465330601</v>
      </c>
      <c r="R429" s="123">
        <v>0</v>
      </c>
      <c r="S429" s="123">
        <v>9.533280054330671</v>
      </c>
      <c r="T429" s="123">
        <v>0</v>
      </c>
      <c r="U429" s="123">
        <v>0</v>
      </c>
      <c r="V429" s="123">
        <v>0</v>
      </c>
      <c r="W429" s="123">
        <v>0</v>
      </c>
      <c r="X429" s="123">
        <v>10.636649623843267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10.6870641913365</v>
      </c>
      <c r="D434" s="102">
        <v>12.961660703152344</v>
      </c>
      <c r="E434" s="102">
        <v>12.528202612800902</v>
      </c>
      <c r="F434" s="102">
        <v>0</v>
      </c>
      <c r="G434" s="102">
        <v>15.243276402084511</v>
      </c>
      <c r="H434" s="102">
        <v>15.58415619237133</v>
      </c>
      <c r="I434" s="102">
        <v>15.121200308923637</v>
      </c>
      <c r="J434" s="102">
        <v>14.810926669741436</v>
      </c>
      <c r="K434" s="102">
        <v>9.9866179457412958</v>
      </c>
      <c r="L434" s="102">
        <v>13.181753416451244</v>
      </c>
      <c r="M434" s="102">
        <v>13.043287711581318</v>
      </c>
      <c r="N434" s="102">
        <v>11.199875260448156</v>
      </c>
      <c r="O434" s="102">
        <v>12.010971974429177</v>
      </c>
      <c r="P434" s="102">
        <v>11.500632870642896</v>
      </c>
      <c r="Q434" s="102">
        <v>11.663585604417712</v>
      </c>
      <c r="R434" s="102">
        <v>0</v>
      </c>
      <c r="S434" s="102">
        <v>11.289263307531142</v>
      </c>
      <c r="T434" s="102">
        <v>0</v>
      </c>
      <c r="U434" s="102">
        <v>0</v>
      </c>
      <c r="V434" s="102">
        <v>0</v>
      </c>
      <c r="W434" s="102">
        <v>0</v>
      </c>
      <c r="X434" s="102">
        <v>11.40025597037943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8.0062443875233278</v>
      </c>
      <c r="E435" s="105">
        <v>7.7488915780807295</v>
      </c>
      <c r="F435" s="105">
        <v>0</v>
      </c>
      <c r="G435" s="105">
        <v>9.4545028114380738</v>
      </c>
      <c r="H435" s="105">
        <v>9.6796590561250095</v>
      </c>
      <c r="I435" s="105">
        <v>9.4081555479450003</v>
      </c>
      <c r="J435" s="105">
        <v>9.249101714943631</v>
      </c>
      <c r="K435" s="105">
        <v>7.5092686666596915</v>
      </c>
      <c r="L435" s="105">
        <v>7.9179958379247406</v>
      </c>
      <c r="M435" s="105">
        <v>8.2950646419935605</v>
      </c>
      <c r="N435" s="105">
        <v>6.7762864076632026</v>
      </c>
      <c r="O435" s="105">
        <v>7.6037250379509516</v>
      </c>
      <c r="P435" s="105">
        <v>7.3177129019347582</v>
      </c>
      <c r="Q435" s="105">
        <v>7.6747437853890625</v>
      </c>
      <c r="R435" s="105">
        <v>0</v>
      </c>
      <c r="S435" s="105">
        <v>7.7772968011301984</v>
      </c>
      <c r="T435" s="105">
        <v>0</v>
      </c>
      <c r="U435" s="105">
        <v>0</v>
      </c>
      <c r="V435" s="105">
        <v>0</v>
      </c>
      <c r="W435" s="105">
        <v>0</v>
      </c>
      <c r="X435" s="105">
        <v>9.2696999911550826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2.2704995444646396</v>
      </c>
      <c r="E436" s="99">
        <v>2.1818285032013627</v>
      </c>
      <c r="F436" s="99">
        <v>0</v>
      </c>
      <c r="G436" s="99">
        <v>2.6279788015663184</v>
      </c>
      <c r="H436" s="99">
        <v>2.6708385831171277</v>
      </c>
      <c r="I436" s="99">
        <v>2.5680253322993414</v>
      </c>
      <c r="J436" s="99">
        <v>2.5224725113230866</v>
      </c>
      <c r="K436" s="99">
        <v>4.4682893820410516</v>
      </c>
      <c r="L436" s="99">
        <v>1.3208579935460558</v>
      </c>
      <c r="M436" s="99">
        <v>2.2294056217902543</v>
      </c>
      <c r="N436" s="99">
        <v>0.92924258573856833</v>
      </c>
      <c r="O436" s="99">
        <v>1.5152056273655232</v>
      </c>
      <c r="P436" s="99">
        <v>1.1203288040512875</v>
      </c>
      <c r="Q436" s="99">
        <v>1.344315010115094</v>
      </c>
      <c r="R436" s="99">
        <v>0</v>
      </c>
      <c r="S436" s="99">
        <v>1.4393850206537973</v>
      </c>
      <c r="T436" s="99">
        <v>0</v>
      </c>
      <c r="U436" s="99">
        <v>0</v>
      </c>
      <c r="V436" s="99">
        <v>0</v>
      </c>
      <c r="W436" s="99">
        <v>0</v>
      </c>
      <c r="X436" s="99">
        <v>4.3853226989790279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5.7357448430586881</v>
      </c>
      <c r="E437" s="99">
        <v>5.5670630748793668</v>
      </c>
      <c r="F437" s="99">
        <v>0</v>
      </c>
      <c r="G437" s="99">
        <v>6.8265240098717559</v>
      </c>
      <c r="H437" s="99">
        <v>7.0088204730078782</v>
      </c>
      <c r="I437" s="99">
        <v>6.8401302156456598</v>
      </c>
      <c r="J437" s="99">
        <v>6.7266292036205426</v>
      </c>
      <c r="K437" s="99">
        <v>3.0409792846186399</v>
      </c>
      <c r="L437" s="99">
        <v>6.5971378443786834</v>
      </c>
      <c r="M437" s="99">
        <v>6.0656590202033058</v>
      </c>
      <c r="N437" s="99">
        <v>5.8470438219246343</v>
      </c>
      <c r="O437" s="99">
        <v>6.0885194105854268</v>
      </c>
      <c r="P437" s="99">
        <v>6.1973840978834707</v>
      </c>
      <c r="Q437" s="99">
        <v>6.3304287752739681</v>
      </c>
      <c r="R437" s="99">
        <v>0</v>
      </c>
      <c r="S437" s="99">
        <v>6.3379117804764009</v>
      </c>
      <c r="T437" s="99">
        <v>0</v>
      </c>
      <c r="U437" s="99">
        <v>0</v>
      </c>
      <c r="V437" s="99">
        <v>0</v>
      </c>
      <c r="W437" s="99">
        <v>0</v>
      </c>
      <c r="X437" s="99">
        <v>4.884377292176052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9.2697264386553204</v>
      </c>
      <c r="D438" s="123">
        <v>8.9418078981858979</v>
      </c>
      <c r="E438" s="123">
        <v>8.5193326042107262</v>
      </c>
      <c r="F438" s="123">
        <v>0</v>
      </c>
      <c r="G438" s="123">
        <v>9.4670799212341841</v>
      </c>
      <c r="H438" s="123">
        <v>8.384890546443561</v>
      </c>
      <c r="I438" s="123">
        <v>7.8691236158905378</v>
      </c>
      <c r="J438" s="123">
        <v>8.8141372033000085</v>
      </c>
      <c r="K438" s="123">
        <v>8.77797359209295</v>
      </c>
      <c r="L438" s="123">
        <v>8.7620947427811213</v>
      </c>
      <c r="M438" s="123">
        <v>8.3303159710387238</v>
      </c>
      <c r="N438" s="123">
        <v>7.9349164867330897</v>
      </c>
      <c r="O438" s="123">
        <v>8.5949868319836469</v>
      </c>
      <c r="P438" s="123">
        <v>7.7974808685436621</v>
      </c>
      <c r="Q438" s="123">
        <v>8.4584400369884065</v>
      </c>
      <c r="R438" s="123">
        <v>0</v>
      </c>
      <c r="S438" s="123">
        <v>7.8431813012928879</v>
      </c>
      <c r="T438" s="123">
        <v>0</v>
      </c>
      <c r="U438" s="123">
        <v>0</v>
      </c>
      <c r="V438" s="123">
        <v>0</v>
      </c>
      <c r="W438" s="123">
        <v>0</v>
      </c>
      <c r="X438" s="123">
        <v>4.7997187925082399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10.107236493506147</v>
      </c>
      <c r="D439" s="99">
        <v>9.6919485969904322</v>
      </c>
      <c r="E439" s="99">
        <v>8.8106396781615199</v>
      </c>
      <c r="F439" s="99">
        <v>0</v>
      </c>
      <c r="G439" s="99">
        <v>9.893657194406476</v>
      </c>
      <c r="H439" s="99">
        <v>8.5962658795770857</v>
      </c>
      <c r="I439" s="99">
        <v>7.9590124456517017</v>
      </c>
      <c r="J439" s="99">
        <v>9.1106010262491726</v>
      </c>
      <c r="K439" s="99">
        <v>9.7559415646964354</v>
      </c>
      <c r="L439" s="99">
        <v>9.1585873934181716</v>
      </c>
      <c r="M439" s="99">
        <v>8.5196869754595799</v>
      </c>
      <c r="N439" s="99">
        <v>8.5131528898362507</v>
      </c>
      <c r="O439" s="99">
        <v>9.2491285818743254</v>
      </c>
      <c r="P439" s="99">
        <v>8.6054299545697255</v>
      </c>
      <c r="Q439" s="99">
        <v>9.0051295013675769</v>
      </c>
      <c r="R439" s="99">
        <v>0</v>
      </c>
      <c r="S439" s="99">
        <v>7.8431813012928879</v>
      </c>
      <c r="T439" s="99">
        <v>0</v>
      </c>
      <c r="U439" s="99">
        <v>0</v>
      </c>
      <c r="V439" s="99">
        <v>0</v>
      </c>
      <c r="W439" s="99">
        <v>0</v>
      </c>
      <c r="X439" s="99">
        <v>5.1005694666457861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5.8076935956382476</v>
      </c>
      <c r="D440" s="110">
        <v>7.7144161838287282</v>
      </c>
      <c r="E440" s="110">
        <v>7.9694905021286031</v>
      </c>
      <c r="F440" s="110">
        <v>0</v>
      </c>
      <c r="G440" s="110">
        <v>7.6388916076386408</v>
      </c>
      <c r="H440" s="110">
        <v>7.2575554363980981</v>
      </c>
      <c r="I440" s="110">
        <v>6.5012501195250119</v>
      </c>
      <c r="J440" s="110">
        <v>6.1459627967575416</v>
      </c>
      <c r="K440" s="110">
        <v>5.6591171820543709</v>
      </c>
      <c r="L440" s="110">
        <v>8.129020842040191</v>
      </c>
      <c r="M440" s="110">
        <v>7.9085654066155184</v>
      </c>
      <c r="N440" s="110">
        <v>4.7695339164288084</v>
      </c>
      <c r="O440" s="110">
        <v>6.9354862852811205</v>
      </c>
      <c r="P440" s="110">
        <v>6.3958116208166249</v>
      </c>
      <c r="Q440" s="110">
        <v>7.0417501346724878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4.3279302353379983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20.423534222563255</v>
      </c>
      <c r="D442" s="118">
        <f t="shared" si="232"/>
        <v>16.854798550227258</v>
      </c>
      <c r="E442" s="118">
        <f t="shared" si="232"/>
        <v>16.716232539679989</v>
      </c>
      <c r="F442" s="118">
        <f t="shared" si="232"/>
        <v>0</v>
      </c>
      <c r="G442" s="118">
        <f t="shared" si="232"/>
        <v>17.501951008107188</v>
      </c>
      <c r="H442" s="118">
        <f t="shared" si="232"/>
        <v>17.806580280025386</v>
      </c>
      <c r="I442" s="118">
        <f t="shared" si="232"/>
        <v>18.173454347520611</v>
      </c>
      <c r="J442" s="118">
        <f t="shared" si="232"/>
        <v>18.408934874277826</v>
      </c>
      <c r="K442" s="118">
        <f t="shared" si="232"/>
        <v>17.073870504767772</v>
      </c>
      <c r="L442" s="118">
        <f t="shared" si="232"/>
        <v>20.579802767113136</v>
      </c>
      <c r="M442" s="118">
        <f t="shared" si="232"/>
        <v>18.240594122812272</v>
      </c>
      <c r="N442" s="118">
        <f t="shared" si="232"/>
        <v>19.796740429544393</v>
      </c>
      <c r="O442" s="118">
        <f t="shared" si="232"/>
        <v>19.767618366360789</v>
      </c>
      <c r="P442" s="118">
        <f t="shared" si="232"/>
        <v>17.453999396290744</v>
      </c>
      <c r="Q442" s="118">
        <f t="shared" si="232"/>
        <v>20.781641564297384</v>
      </c>
      <c r="R442" s="118">
        <f t="shared" ref="R442:V442" si="233">R443+R446+R448+R457</f>
        <v>0</v>
      </c>
      <c r="S442" s="118">
        <f t="shared" si="233"/>
        <v>20.295316864019302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25.539652574698653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2.1607352658648531</v>
      </c>
      <c r="D443" s="123">
        <f t="shared" si="235"/>
        <v>3.0503885816706182</v>
      </c>
      <c r="E443" s="123">
        <f t="shared" si="235"/>
        <v>3.8436968952290953</v>
      </c>
      <c r="F443" s="123">
        <f t="shared" si="235"/>
        <v>0</v>
      </c>
      <c r="G443" s="123">
        <f t="shared" si="235"/>
        <v>3.4905042919408791</v>
      </c>
      <c r="H443" s="123">
        <f t="shared" si="235"/>
        <v>3.8262200466419971</v>
      </c>
      <c r="I443" s="123">
        <f t="shared" si="235"/>
        <v>3.5339139523000149</v>
      </c>
      <c r="J443" s="123">
        <f t="shared" si="235"/>
        <v>3.2955051023079021</v>
      </c>
      <c r="K443" s="123">
        <f t="shared" si="235"/>
        <v>3.6112343255887365</v>
      </c>
      <c r="L443" s="123">
        <f t="shared" si="235"/>
        <v>3.6759080999683063</v>
      </c>
      <c r="M443" s="123">
        <f t="shared" si="235"/>
        <v>3.5588357925053402</v>
      </c>
      <c r="N443" s="123">
        <f t="shared" si="235"/>
        <v>4.6377074580691238</v>
      </c>
      <c r="O443" s="123">
        <f t="shared" si="235"/>
        <v>4.9776339077365162</v>
      </c>
      <c r="P443" s="123">
        <f t="shared" si="235"/>
        <v>4.5691399086808886</v>
      </c>
      <c r="Q443" s="123">
        <f t="shared" si="235"/>
        <v>6.2755173300293041</v>
      </c>
      <c r="R443" s="123">
        <f t="shared" ref="R443:V443" si="236">SUM(R444:R445)</f>
        <v>0</v>
      </c>
      <c r="S443" s="123">
        <f t="shared" si="236"/>
        <v>8.3585334021754836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9.8812520962198622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2.1183932316749603</v>
      </c>
      <c r="D444" s="99">
        <v>2.9831082836243841</v>
      </c>
      <c r="E444" s="99">
        <v>3.7720566009066356</v>
      </c>
      <c r="F444" s="99">
        <v>0</v>
      </c>
      <c r="G444" s="99">
        <v>3.4096722319337571</v>
      </c>
      <c r="H444" s="99">
        <v>3.7436210007371433</v>
      </c>
      <c r="I444" s="99">
        <v>3.4597907211985532</v>
      </c>
      <c r="J444" s="99">
        <v>3.2239393031320365</v>
      </c>
      <c r="K444" s="99">
        <v>3.5336496700065489</v>
      </c>
      <c r="L444" s="99">
        <v>3.5922249718695203</v>
      </c>
      <c r="M444" s="99">
        <v>3.4801735810503325</v>
      </c>
      <c r="N444" s="99">
        <v>4.5614841551186593</v>
      </c>
      <c r="O444" s="99">
        <v>4.8782169641293631</v>
      </c>
      <c r="P444" s="99">
        <v>4.4798259775255254</v>
      </c>
      <c r="Q444" s="99">
        <v>6.1508851605774746</v>
      </c>
      <c r="R444" s="99">
        <v>0</v>
      </c>
      <c r="S444" s="99">
        <v>8.1943136138782364</v>
      </c>
      <c r="T444" s="99">
        <v>0</v>
      </c>
      <c r="U444" s="99">
        <v>0</v>
      </c>
      <c r="V444" s="99">
        <v>0</v>
      </c>
      <c r="W444" s="99">
        <v>0</v>
      </c>
      <c r="X444" s="99">
        <v>9.6890249309796204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4.2342034189892852E-2</v>
      </c>
      <c r="D445" s="99">
        <v>6.7280298046234061E-2</v>
      </c>
      <c r="E445" s="99">
        <v>7.1640294322459816E-2</v>
      </c>
      <c r="F445" s="99">
        <v>0</v>
      </c>
      <c r="G445" s="99">
        <v>8.0832060007121842E-2</v>
      </c>
      <c r="H445" s="99">
        <v>8.259904590485373E-2</v>
      </c>
      <c r="I445" s="99">
        <v>7.4123231101461559E-2</v>
      </c>
      <c r="J445" s="99">
        <v>7.1565799175865433E-2</v>
      </c>
      <c r="K445" s="99">
        <v>7.7584655582187551E-2</v>
      </c>
      <c r="L445" s="99">
        <v>8.3683128098785781E-2</v>
      </c>
      <c r="M445" s="99">
        <v>7.8662211455007708E-2</v>
      </c>
      <c r="N445" s="99">
        <v>7.6223302950464825E-2</v>
      </c>
      <c r="O445" s="99">
        <v>9.9416943607153266E-2</v>
      </c>
      <c r="P445" s="99">
        <v>8.9313931155362805E-2</v>
      </c>
      <c r="Q445" s="99">
        <v>0.12463216945182928</v>
      </c>
      <c r="R445" s="99">
        <v>0</v>
      </c>
      <c r="S445" s="99">
        <v>0.16421978829724682</v>
      </c>
      <c r="T445" s="99">
        <v>0</v>
      </c>
      <c r="U445" s="99">
        <v>0</v>
      </c>
      <c r="V445" s="99">
        <v>0</v>
      </c>
      <c r="W445" s="99">
        <v>0</v>
      </c>
      <c r="X445" s="99">
        <v>0.19222716524024236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6.9739528561646154</v>
      </c>
      <c r="D446" s="123">
        <f t="shared" si="238"/>
        <v>1.1649643779110597</v>
      </c>
      <c r="E446" s="123">
        <f t="shared" si="238"/>
        <v>0.71348947454806788</v>
      </c>
      <c r="F446" s="123">
        <f t="shared" si="238"/>
        <v>0</v>
      </c>
      <c r="G446" s="123">
        <f t="shared" si="238"/>
        <v>0</v>
      </c>
      <c r="H446" s="123">
        <f t="shared" si="238"/>
        <v>0.43283772585677738</v>
      </c>
      <c r="I446" s="123">
        <f t="shared" si="238"/>
        <v>1.7371905695424992</v>
      </c>
      <c r="J446" s="123">
        <f t="shared" si="238"/>
        <v>1.7524599250130213</v>
      </c>
      <c r="K446" s="123">
        <f t="shared" si="238"/>
        <v>2.5965001573086082</v>
      </c>
      <c r="L446" s="123">
        <f t="shared" si="238"/>
        <v>3.8958927097690688</v>
      </c>
      <c r="M446" s="123">
        <f t="shared" si="238"/>
        <v>2.0699105903104367</v>
      </c>
      <c r="N446" s="123">
        <f t="shared" si="238"/>
        <v>4.0090048538963297</v>
      </c>
      <c r="O446" s="123">
        <f t="shared" si="238"/>
        <v>2.3930137270116916</v>
      </c>
      <c r="P446" s="123">
        <f t="shared" si="238"/>
        <v>0.95803794431855671</v>
      </c>
      <c r="Q446" s="123">
        <f t="shared" si="238"/>
        <v>1.9341112349941638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4.297970035967019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6.9739528561646154</v>
      </c>
      <c r="D447" s="99">
        <f>RES_hhdet_in_tess!D29</f>
        <v>1.1649643779110597</v>
      </c>
      <c r="E447" s="99">
        <f>RES_hhdet_in_tess!E29</f>
        <v>0.71348947454806788</v>
      </c>
      <c r="F447" s="99">
        <f>RES_hhdet_in_tess!F29</f>
        <v>0</v>
      </c>
      <c r="G447" s="99">
        <f>RES_hhdet_in_tess!G29</f>
        <v>0</v>
      </c>
      <c r="H447" s="99">
        <f>RES_hhdet_in_tess!H29</f>
        <v>0.43283772585677738</v>
      </c>
      <c r="I447" s="99">
        <f>RES_hhdet_in_tess!I29</f>
        <v>1.7371905695424992</v>
      </c>
      <c r="J447" s="99">
        <f>RES_hhdet_in_tess!J29</f>
        <v>1.7524599250130213</v>
      </c>
      <c r="K447" s="99">
        <f>RES_hhdet_in_tess!K29</f>
        <v>2.5965001573086082</v>
      </c>
      <c r="L447" s="99">
        <f>RES_hhdet_in_tess!L29</f>
        <v>3.8958927097690688</v>
      </c>
      <c r="M447" s="99">
        <f>RES_hhdet_in_tess!M29</f>
        <v>2.0699105903104367</v>
      </c>
      <c r="N447" s="99">
        <f>RES_hhdet_in_tess!N29</f>
        <v>4.0090048538963297</v>
      </c>
      <c r="O447" s="99">
        <f>RES_hhdet_in_tess!O29</f>
        <v>2.3930137270116916</v>
      </c>
      <c r="P447" s="99">
        <f>RES_hhdet_in_tess!P29</f>
        <v>0.95803794431855671</v>
      </c>
      <c r="Q447" s="99">
        <f>RES_hhdet_in_tess!Q29</f>
        <v>1.9341112349941638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4.297970035967019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5.710785845536086</v>
      </c>
      <c r="D448" s="123">
        <v>6.9466263622517603</v>
      </c>
      <c r="E448" s="123">
        <v>6.7335255179852602</v>
      </c>
      <c r="F448" s="123">
        <v>0</v>
      </c>
      <c r="G448" s="123">
        <v>8.2440895237614864</v>
      </c>
      <c r="H448" s="123">
        <v>8.4573217877847906</v>
      </c>
      <c r="I448" s="123">
        <v>8.2368516705498482</v>
      </c>
      <c r="J448" s="123">
        <v>8.1019576980130008</v>
      </c>
      <c r="K448" s="123">
        <v>5.4946395920695243</v>
      </c>
      <c r="L448" s="123">
        <v>7.3256021461008736</v>
      </c>
      <c r="M448" s="123">
        <v>7.2933023721384709</v>
      </c>
      <c r="N448" s="123">
        <v>6.3657675368480069</v>
      </c>
      <c r="O448" s="123">
        <v>6.9908288324126007</v>
      </c>
      <c r="P448" s="123">
        <v>6.8985830609502754</v>
      </c>
      <c r="Q448" s="123">
        <v>7.2033354489246957</v>
      </c>
      <c r="R448" s="123">
        <v>0</v>
      </c>
      <c r="S448" s="123">
        <v>7.2636431146719298</v>
      </c>
      <c r="T448" s="123">
        <v>0</v>
      </c>
      <c r="U448" s="123">
        <v>0</v>
      </c>
      <c r="V448" s="123">
        <v>0</v>
      </c>
      <c r="W448" s="123">
        <v>0</v>
      </c>
      <c r="X448" s="123">
        <v>7.9679953256642708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5.710785845536086</v>
      </c>
      <c r="D453" s="102">
        <v>6.9452520457682594</v>
      </c>
      <c r="E453" s="102">
        <v>6.7330998596854164</v>
      </c>
      <c r="F453" s="102">
        <v>0</v>
      </c>
      <c r="G453" s="102">
        <v>8.2437648122740903</v>
      </c>
      <c r="H453" s="102">
        <v>8.4572599041683958</v>
      </c>
      <c r="I453" s="102">
        <v>8.2364923342150274</v>
      </c>
      <c r="J453" s="102">
        <v>8.1011699746503307</v>
      </c>
      <c r="K453" s="102">
        <v>5.488710892510297</v>
      </c>
      <c r="L453" s="102">
        <v>7.2846995954149865</v>
      </c>
      <c r="M453" s="102">
        <v>7.2832764400754675</v>
      </c>
      <c r="N453" s="102">
        <v>6.360257128605368</v>
      </c>
      <c r="O453" s="102">
        <v>6.994747432924191</v>
      </c>
      <c r="P453" s="102">
        <v>6.9134502162429801</v>
      </c>
      <c r="Q453" s="102">
        <v>7.2226613427085162</v>
      </c>
      <c r="R453" s="102">
        <v>0</v>
      </c>
      <c r="S453" s="102">
        <v>7.2633010272203684</v>
      </c>
      <c r="T453" s="102">
        <v>0</v>
      </c>
      <c r="U453" s="102">
        <v>0</v>
      </c>
      <c r="V453" s="102">
        <v>0</v>
      </c>
      <c r="W453" s="102">
        <v>0</v>
      </c>
      <c r="X453" s="102">
        <v>7.9765381611751058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6.9523475583476175</v>
      </c>
      <c r="E454" s="105">
        <v>6.7396549975030098</v>
      </c>
      <c r="F454" s="105">
        <v>0</v>
      </c>
      <c r="G454" s="105">
        <v>8.2477695872852852</v>
      </c>
      <c r="H454" s="105">
        <v>8.4582397280946306</v>
      </c>
      <c r="I454" s="105">
        <v>8.2389292879039076</v>
      </c>
      <c r="J454" s="105">
        <v>8.106352365194212</v>
      </c>
      <c r="K454" s="105">
        <v>5.4967805113548005</v>
      </c>
      <c r="L454" s="105">
        <v>7.327090331517228</v>
      </c>
      <c r="M454" s="105">
        <v>7.310542810211202</v>
      </c>
      <c r="N454" s="105">
        <v>6.3747480724370575</v>
      </c>
      <c r="O454" s="105">
        <v>6.9709193275056389</v>
      </c>
      <c r="P454" s="105">
        <v>6.8708546363964214</v>
      </c>
      <c r="Q454" s="105">
        <v>7.1628942267474427</v>
      </c>
      <c r="R454" s="105">
        <v>0</v>
      </c>
      <c r="S454" s="105">
        <v>7.2639852021234939</v>
      </c>
      <c r="T454" s="105">
        <v>0</v>
      </c>
      <c r="U454" s="105">
        <v>0</v>
      </c>
      <c r="V454" s="105">
        <v>0</v>
      </c>
      <c r="W454" s="105">
        <v>0</v>
      </c>
      <c r="X454" s="105">
        <v>7.9527025954288222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1.216602715288928</v>
      </c>
      <c r="E455" s="99">
        <v>1.1725919226236416</v>
      </c>
      <c r="F455" s="99">
        <v>0</v>
      </c>
      <c r="G455" s="99">
        <v>1.4212455774135309</v>
      </c>
      <c r="H455" s="99">
        <v>1.4494192550867504</v>
      </c>
      <c r="I455" s="99">
        <v>1.3987990722582482</v>
      </c>
      <c r="J455" s="99">
        <v>1.3797231615736678</v>
      </c>
      <c r="K455" s="99">
        <v>2.4558012267361602</v>
      </c>
      <c r="L455" s="99">
        <v>0.72995248713854533</v>
      </c>
      <c r="M455" s="99">
        <v>1.2448837900078951</v>
      </c>
      <c r="N455" s="99">
        <v>0.5277042505124222</v>
      </c>
      <c r="O455" s="99">
        <v>0.88239991692021058</v>
      </c>
      <c r="P455" s="99">
        <v>0.67347053851295069</v>
      </c>
      <c r="Q455" s="99">
        <v>0.83246545147347351</v>
      </c>
      <c r="R455" s="99">
        <v>0</v>
      </c>
      <c r="S455" s="99">
        <v>0.92607342164709205</v>
      </c>
      <c r="T455" s="99">
        <v>0</v>
      </c>
      <c r="U455" s="99">
        <v>0</v>
      </c>
      <c r="V455" s="99">
        <v>0</v>
      </c>
      <c r="W455" s="99">
        <v>0</v>
      </c>
      <c r="X455" s="99">
        <v>3.068325303252768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5.7357448430586881</v>
      </c>
      <c r="E456" s="99">
        <v>5.5670630748793668</v>
      </c>
      <c r="F456" s="99">
        <v>0</v>
      </c>
      <c r="G456" s="99">
        <v>6.8265240098717559</v>
      </c>
      <c r="H456" s="99">
        <v>7.0088204730078782</v>
      </c>
      <c r="I456" s="99">
        <v>6.8401302156456598</v>
      </c>
      <c r="J456" s="99">
        <v>6.7266292036205426</v>
      </c>
      <c r="K456" s="99">
        <v>3.0409792846186399</v>
      </c>
      <c r="L456" s="99">
        <v>6.5971378443786834</v>
      </c>
      <c r="M456" s="99">
        <v>6.0656590202033058</v>
      </c>
      <c r="N456" s="99">
        <v>5.8470438219246343</v>
      </c>
      <c r="O456" s="99">
        <v>6.0885194105854268</v>
      </c>
      <c r="P456" s="99">
        <v>6.1973840978834707</v>
      </c>
      <c r="Q456" s="99">
        <v>6.3304287752739681</v>
      </c>
      <c r="R456" s="99">
        <v>0</v>
      </c>
      <c r="S456" s="99">
        <v>6.3379117804764009</v>
      </c>
      <c r="T456" s="99">
        <v>0</v>
      </c>
      <c r="U456" s="99">
        <v>0</v>
      </c>
      <c r="V456" s="99">
        <v>0</v>
      </c>
      <c r="W456" s="99">
        <v>0</v>
      </c>
      <c r="X456" s="99">
        <v>4.884377292176052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5.5780602549977019</v>
      </c>
      <c r="D457" s="123">
        <v>5.6928192283938213</v>
      </c>
      <c r="E457" s="123">
        <v>5.4255206519175649</v>
      </c>
      <c r="F457" s="123">
        <v>0</v>
      </c>
      <c r="G457" s="123">
        <v>5.7673571924048233</v>
      </c>
      <c r="H457" s="123">
        <v>5.090200719741822</v>
      </c>
      <c r="I457" s="123">
        <v>4.6654981551282475</v>
      </c>
      <c r="J457" s="123">
        <v>5.259012148943901</v>
      </c>
      <c r="K457" s="123">
        <v>5.3714964298009038</v>
      </c>
      <c r="L457" s="123">
        <v>5.6823998112748884</v>
      </c>
      <c r="M457" s="123">
        <v>5.3185453678580243</v>
      </c>
      <c r="N457" s="123">
        <v>4.7842605807309342</v>
      </c>
      <c r="O457" s="123">
        <v>5.4061418991999801</v>
      </c>
      <c r="P457" s="123">
        <v>5.0282384823410231</v>
      </c>
      <c r="Q457" s="123">
        <v>5.3686775503492203</v>
      </c>
      <c r="R457" s="123">
        <v>0</v>
      </c>
      <c r="S457" s="123">
        <v>4.6731403471718886</v>
      </c>
      <c r="T457" s="123">
        <v>0</v>
      </c>
      <c r="U457" s="123">
        <v>0</v>
      </c>
      <c r="V457" s="123">
        <v>0</v>
      </c>
      <c r="W457" s="123">
        <v>0</v>
      </c>
      <c r="X457" s="123">
        <v>3.3924351168475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5.8766442616983294</v>
      </c>
      <c r="D458" s="99">
        <v>5.6395025397714766</v>
      </c>
      <c r="E458" s="99">
        <v>5.1306174105521878</v>
      </c>
      <c r="F458" s="99">
        <v>0</v>
      </c>
      <c r="G458" s="99">
        <v>5.7700996349948719</v>
      </c>
      <c r="H458" s="99">
        <v>5.0172770532418323</v>
      </c>
      <c r="I458" s="99">
        <v>4.6488870480696898</v>
      </c>
      <c r="J458" s="99">
        <v>5.3255958666666654</v>
      </c>
      <c r="K458" s="99">
        <v>5.7071798438900938</v>
      </c>
      <c r="L458" s="99">
        <v>5.3618156501062417</v>
      </c>
      <c r="M458" s="99">
        <v>4.9906629704926244</v>
      </c>
      <c r="N458" s="99">
        <v>4.9884473540862562</v>
      </c>
      <c r="O458" s="99">
        <v>5.4207533019589764</v>
      </c>
      <c r="P458" s="99">
        <v>5.046210093196283</v>
      </c>
      <c r="Q458" s="99">
        <v>5.2921672440032372</v>
      </c>
      <c r="R458" s="99">
        <v>0</v>
      </c>
      <c r="S458" s="99">
        <v>4.6731403471718886</v>
      </c>
      <c r="T458" s="99">
        <v>0</v>
      </c>
      <c r="U458" s="99">
        <v>0</v>
      </c>
      <c r="V458" s="99">
        <v>0</v>
      </c>
      <c r="W458" s="99">
        <v>0</v>
      </c>
      <c r="X458" s="99">
        <v>3.1175617829316704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4.3437972970666188</v>
      </c>
      <c r="D459" s="110">
        <v>5.7800568118982483</v>
      </c>
      <c r="E459" s="110">
        <v>5.9821505199947174</v>
      </c>
      <c r="F459" s="110">
        <v>0</v>
      </c>
      <c r="G459" s="110">
        <v>5.7556038670189045</v>
      </c>
      <c r="H459" s="110">
        <v>5.4791269410751111</v>
      </c>
      <c r="I459" s="110">
        <v>4.9182758712367391</v>
      </c>
      <c r="J459" s="110">
        <v>4.6597586894390117</v>
      </c>
      <c r="K459" s="110">
        <v>4.3009620185475583</v>
      </c>
      <c r="L459" s="110">
        <v>6.1942717592181982</v>
      </c>
      <c r="M459" s="110">
        <v>6.0487764112862488</v>
      </c>
      <c r="N459" s="110">
        <v>3.6665010450167861</v>
      </c>
      <c r="O459" s="110">
        <v>5.3690740452207875</v>
      </c>
      <c r="P459" s="110">
        <v>4.9970604604784876</v>
      </c>
      <c r="Q459" s="110">
        <v>5.5669461936759106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3.8234864813973242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2.9640944750619669</v>
      </c>
      <c r="D461" s="118">
        <f t="shared" si="239"/>
        <v>2.9221254388204403</v>
      </c>
      <c r="E461" s="118">
        <f t="shared" si="239"/>
        <v>3.2557702688842722</v>
      </c>
      <c r="F461" s="118">
        <f t="shared" si="239"/>
        <v>0</v>
      </c>
      <c r="G461" s="118">
        <f t="shared" si="239"/>
        <v>3.5476852754263994</v>
      </c>
      <c r="H461" s="118">
        <f t="shared" si="239"/>
        <v>3.5191211774320381</v>
      </c>
      <c r="I461" s="118">
        <f t="shared" si="239"/>
        <v>3.410422821131359</v>
      </c>
      <c r="J461" s="118">
        <f t="shared" si="239"/>
        <v>3.4412316052497114</v>
      </c>
      <c r="K461" s="118">
        <f t="shared" si="239"/>
        <v>3.3953979731344375</v>
      </c>
      <c r="L461" s="118">
        <f t="shared" si="239"/>
        <v>2.9916912413441228</v>
      </c>
      <c r="M461" s="118">
        <f t="shared" si="239"/>
        <v>2.9539033608104734</v>
      </c>
      <c r="N461" s="118">
        <f t="shared" si="239"/>
        <v>3.6777595302693826</v>
      </c>
      <c r="O461" s="118">
        <f t="shared" si="239"/>
        <v>3.5839209863740136</v>
      </c>
      <c r="P461" s="118">
        <f t="shared" si="239"/>
        <v>3.0449459963553531</v>
      </c>
      <c r="Q461" s="118">
        <f t="shared" si="239"/>
        <v>3.8523393046100458</v>
      </c>
      <c r="R461" s="118">
        <f t="shared" ref="R461:V461" si="240">R462+R465+R467+R476</f>
        <v>0</v>
      </c>
      <c r="S461" s="118">
        <f t="shared" si="240"/>
        <v>4.8771642952407603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4.3236534446356627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1.1153657688718048</v>
      </c>
      <c r="D462" s="123">
        <f t="shared" si="242"/>
        <v>1.5556477702423315</v>
      </c>
      <c r="E462" s="123">
        <f t="shared" si="242"/>
        <v>1.9474795273129868</v>
      </c>
      <c r="F462" s="123">
        <f t="shared" si="242"/>
        <v>0</v>
      </c>
      <c r="G462" s="123">
        <f t="shared" si="242"/>
        <v>1.7254340579009599</v>
      </c>
      <c r="H462" s="123">
        <f t="shared" si="242"/>
        <v>1.8747188555754228</v>
      </c>
      <c r="I462" s="123">
        <f t="shared" si="242"/>
        <v>1.7139369136139748</v>
      </c>
      <c r="J462" s="123">
        <f t="shared" si="242"/>
        <v>1.578623889039225</v>
      </c>
      <c r="K462" s="123">
        <f t="shared" si="242"/>
        <v>1.7082658931933976</v>
      </c>
      <c r="L462" s="123">
        <f t="shared" si="242"/>
        <v>1.7124267693196891</v>
      </c>
      <c r="M462" s="123">
        <f t="shared" si="242"/>
        <v>1.6182813760412815</v>
      </c>
      <c r="N462" s="123">
        <f t="shared" si="242"/>
        <v>2.0426123114101071</v>
      </c>
      <c r="O462" s="123">
        <f t="shared" si="242"/>
        <v>2.0769188717764036</v>
      </c>
      <c r="P462" s="123">
        <f t="shared" si="242"/>
        <v>1.8049145052696649</v>
      </c>
      <c r="Q462" s="123">
        <f t="shared" si="242"/>
        <v>2.3763187733978035</v>
      </c>
      <c r="R462" s="123">
        <f t="shared" ref="R462:V462" si="243">SUM(R463:R464)</f>
        <v>0</v>
      </c>
      <c r="S462" s="123">
        <f t="shared" si="243"/>
        <v>3.0955072308390683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3.6161620300959751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1.1153657688718048</v>
      </c>
      <c r="D463" s="99">
        <v>1.5556477702423315</v>
      </c>
      <c r="E463" s="99">
        <v>1.9474795273129868</v>
      </c>
      <c r="F463" s="99">
        <v>0</v>
      </c>
      <c r="G463" s="99">
        <v>1.7254340579009599</v>
      </c>
      <c r="H463" s="99">
        <v>1.8747188555754228</v>
      </c>
      <c r="I463" s="99">
        <v>1.7139369136139748</v>
      </c>
      <c r="J463" s="99">
        <v>1.578623889039225</v>
      </c>
      <c r="K463" s="99">
        <v>1.7082658931933976</v>
      </c>
      <c r="L463" s="99">
        <v>1.7124267693196891</v>
      </c>
      <c r="M463" s="99">
        <v>1.6182813760412815</v>
      </c>
      <c r="N463" s="99">
        <v>2.0426123114101071</v>
      </c>
      <c r="O463" s="99">
        <v>2.0769188717764036</v>
      </c>
      <c r="P463" s="99">
        <v>1.8049145052696649</v>
      </c>
      <c r="Q463" s="99">
        <v>2.3763187733978035</v>
      </c>
      <c r="R463" s="99">
        <v>0</v>
      </c>
      <c r="S463" s="99">
        <v>3.0955072308390683</v>
      </c>
      <c r="T463" s="99">
        <v>0</v>
      </c>
      <c r="U463" s="99">
        <v>0</v>
      </c>
      <c r="V463" s="99">
        <v>0</v>
      </c>
      <c r="W463" s="99">
        <v>0</v>
      </c>
      <c r="X463" s="99">
        <v>3.6161620300959751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1.8487287061901618</v>
      </c>
      <c r="D476" s="123">
        <v>1.3664776685781088</v>
      </c>
      <c r="E476" s="123">
        <v>1.3082907415712854</v>
      </c>
      <c r="F476" s="123">
        <v>0</v>
      </c>
      <c r="G476" s="123">
        <v>1.8222512175254395</v>
      </c>
      <c r="H476" s="123">
        <v>1.6444023218566155</v>
      </c>
      <c r="I476" s="123">
        <v>1.6964859075173842</v>
      </c>
      <c r="J476" s="123">
        <v>1.8626077162104864</v>
      </c>
      <c r="K476" s="123">
        <v>1.6871320799410399</v>
      </c>
      <c r="L476" s="123">
        <v>1.2792644720244339</v>
      </c>
      <c r="M476" s="123">
        <v>1.3356219847691921</v>
      </c>
      <c r="N476" s="123">
        <v>1.6351472188592755</v>
      </c>
      <c r="O476" s="123">
        <v>1.5070021145976098</v>
      </c>
      <c r="P476" s="123">
        <v>1.2400314910856884</v>
      </c>
      <c r="Q476" s="123">
        <v>1.4760205312122423</v>
      </c>
      <c r="R476" s="123">
        <v>0</v>
      </c>
      <c r="S476" s="123">
        <v>1.7816570644016925</v>
      </c>
      <c r="T476" s="123">
        <v>0</v>
      </c>
      <c r="U476" s="123">
        <v>0</v>
      </c>
      <c r="V476" s="123">
        <v>0</v>
      </c>
      <c r="W476" s="123">
        <v>0</v>
      </c>
      <c r="X476" s="123">
        <v>0.70749141453968789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2.2959598418648568</v>
      </c>
      <c r="D477" s="99">
        <v>2.2016230432923467</v>
      </c>
      <c r="E477" s="99">
        <v>2.0014249092911718</v>
      </c>
      <c r="F477" s="99">
        <v>0</v>
      </c>
      <c r="G477" s="99">
        <v>2.2474431682813751</v>
      </c>
      <c r="H477" s="99">
        <v>1.952727757204731</v>
      </c>
      <c r="I477" s="99">
        <v>1.8079692671542411</v>
      </c>
      <c r="J477" s="99">
        <v>2.0695641291227624</v>
      </c>
      <c r="K477" s="99">
        <v>2.216159685836443</v>
      </c>
      <c r="L477" s="99">
        <v>2.080464712288872</v>
      </c>
      <c r="M477" s="99">
        <v>1.9353320933453984</v>
      </c>
      <c r="N477" s="99">
        <v>1.9338478104552026</v>
      </c>
      <c r="O477" s="99">
        <v>2.1010320486585727</v>
      </c>
      <c r="P477" s="99">
        <v>1.9548094684800592</v>
      </c>
      <c r="Q477" s="99">
        <v>2.0456052175306594</v>
      </c>
      <c r="R477" s="99">
        <v>0</v>
      </c>
      <c r="S477" s="99">
        <v>1.7816570644016925</v>
      </c>
      <c r="T477" s="99">
        <v>0</v>
      </c>
      <c r="U477" s="99">
        <v>0</v>
      </c>
      <c r="V477" s="99">
        <v>0</v>
      </c>
      <c r="W477" s="99">
        <v>0</v>
      </c>
      <c r="X477" s="99">
        <v>1.1586453600432569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5400</v>
      </c>
      <c r="C5" s="120">
        <v>5024</v>
      </c>
      <c r="D5" s="120">
        <v>4078</v>
      </c>
      <c r="E5" s="120">
        <v>3432</v>
      </c>
      <c r="F5" s="120">
        <v>3149</v>
      </c>
      <c r="G5" s="120">
        <v>3025</v>
      </c>
      <c r="H5" s="120">
        <v>2916</v>
      </c>
      <c r="I5" s="120">
        <v>2929</v>
      </c>
      <c r="J5" s="120">
        <v>2983</v>
      </c>
      <c r="K5" s="120">
        <v>3022</v>
      </c>
      <c r="L5" s="120">
        <v>2745</v>
      </c>
      <c r="M5" s="120">
        <v>2603</v>
      </c>
      <c r="N5" s="120">
        <v>2427</v>
      </c>
      <c r="O5" s="120">
        <v>2379</v>
      </c>
      <c r="P5" s="120">
        <v>2316</v>
      </c>
      <c r="Q5" s="120">
        <v>2131</v>
      </c>
      <c r="R5" s="120">
        <v>1925</v>
      </c>
      <c r="S5" s="120">
        <v>1408</v>
      </c>
      <c r="T5" s="120">
        <v>799</v>
      </c>
      <c r="U5" s="120">
        <v>405</v>
      </c>
      <c r="V5" s="120">
        <v>208</v>
      </c>
      <c r="W5" s="120">
        <v>158</v>
      </c>
      <c r="X5" s="120">
        <v>138</v>
      </c>
      <c r="Y5" s="120">
        <v>123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5400</v>
      </c>
      <c r="C7" s="52">
        <v>5024</v>
      </c>
      <c r="D7" s="52">
        <v>4078</v>
      </c>
      <c r="E7" s="52">
        <v>3432</v>
      </c>
      <c r="F7" s="52">
        <v>3149</v>
      </c>
      <c r="G7" s="52">
        <v>3025</v>
      </c>
      <c r="H7" s="52">
        <v>2916</v>
      </c>
      <c r="I7" s="52">
        <v>2929</v>
      </c>
      <c r="J7" s="52">
        <v>2983</v>
      </c>
      <c r="K7" s="52">
        <v>3022</v>
      </c>
      <c r="L7" s="52">
        <v>2745</v>
      </c>
      <c r="M7" s="52">
        <v>2603</v>
      </c>
      <c r="N7" s="52">
        <v>2427</v>
      </c>
      <c r="O7" s="52">
        <v>2379</v>
      </c>
      <c r="P7" s="52">
        <v>2316</v>
      </c>
      <c r="Q7" s="52">
        <v>2131</v>
      </c>
      <c r="R7" s="52">
        <v>1925</v>
      </c>
      <c r="S7" s="52">
        <v>1408</v>
      </c>
      <c r="T7" s="52">
        <v>799</v>
      </c>
      <c r="U7" s="52">
        <v>405</v>
      </c>
      <c r="V7" s="52">
        <v>208</v>
      </c>
      <c r="W7" s="52">
        <v>158</v>
      </c>
      <c r="X7" s="52">
        <v>138</v>
      </c>
      <c r="Y7" s="52">
        <v>123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534</v>
      </c>
      <c r="C9" s="52">
        <v>705</v>
      </c>
      <c r="D9" s="52">
        <v>749</v>
      </c>
      <c r="E9" s="52">
        <v>695</v>
      </c>
      <c r="F9" s="52">
        <v>636</v>
      </c>
      <c r="G9" s="52">
        <v>559</v>
      </c>
      <c r="H9" s="52">
        <v>466</v>
      </c>
      <c r="I9" s="52">
        <v>392</v>
      </c>
      <c r="J9" s="52">
        <v>359</v>
      </c>
      <c r="K9" s="52">
        <v>389</v>
      </c>
      <c r="L9" s="52">
        <v>521</v>
      </c>
      <c r="M9" s="52">
        <v>665</v>
      </c>
      <c r="N9" s="52">
        <v>685</v>
      </c>
      <c r="O9" s="52">
        <v>686</v>
      </c>
      <c r="P9" s="52">
        <v>713</v>
      </c>
      <c r="Q9" s="52">
        <v>657</v>
      </c>
      <c r="R9" s="52">
        <v>558</v>
      </c>
      <c r="S9" s="52">
        <v>393</v>
      </c>
      <c r="T9" s="52">
        <v>222</v>
      </c>
      <c r="U9" s="52">
        <v>102</v>
      </c>
      <c r="V9" s="52">
        <v>49</v>
      </c>
      <c r="W9" s="52">
        <v>27</v>
      </c>
      <c r="X9" s="52">
        <v>11</v>
      </c>
      <c r="Y9" s="52">
        <v>8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5400</v>
      </c>
      <c r="C13" s="52">
        <v>5024</v>
      </c>
      <c r="D13" s="52">
        <v>4078</v>
      </c>
      <c r="E13" s="52">
        <v>3424</v>
      </c>
      <c r="F13" s="52">
        <v>3128</v>
      </c>
      <c r="G13" s="52">
        <v>2950</v>
      </c>
      <c r="H13" s="52">
        <v>2789</v>
      </c>
      <c r="I13" s="52">
        <v>2737</v>
      </c>
      <c r="J13" s="52">
        <v>2734</v>
      </c>
      <c r="K13" s="52">
        <v>2434</v>
      </c>
      <c r="L13" s="52">
        <v>2019</v>
      </c>
      <c r="M13" s="52">
        <v>1790</v>
      </c>
      <c r="N13" s="52">
        <v>1532</v>
      </c>
      <c r="O13" s="52">
        <v>1484</v>
      </c>
      <c r="P13" s="52">
        <v>1436</v>
      </c>
      <c r="Q13" s="52">
        <v>1311</v>
      </c>
      <c r="R13" s="52">
        <v>1175</v>
      </c>
      <c r="S13" s="52">
        <v>910</v>
      </c>
      <c r="T13" s="52">
        <v>539</v>
      </c>
      <c r="U13" s="52">
        <v>284</v>
      </c>
      <c r="V13" s="52">
        <v>154</v>
      </c>
      <c r="W13" s="52">
        <v>122</v>
      </c>
      <c r="X13" s="52">
        <v>107</v>
      </c>
      <c r="Y13" s="52">
        <v>96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8</v>
      </c>
      <c r="F14" s="52">
        <v>21</v>
      </c>
      <c r="G14" s="52">
        <v>75</v>
      </c>
      <c r="H14" s="52">
        <v>127</v>
      </c>
      <c r="I14" s="52">
        <v>192</v>
      </c>
      <c r="J14" s="52">
        <v>249</v>
      </c>
      <c r="K14" s="52">
        <v>588</v>
      </c>
      <c r="L14" s="52">
        <v>726</v>
      </c>
      <c r="M14" s="52">
        <v>813</v>
      </c>
      <c r="N14" s="52">
        <v>895</v>
      </c>
      <c r="O14" s="52">
        <v>895</v>
      </c>
      <c r="P14" s="52">
        <v>880</v>
      </c>
      <c r="Q14" s="52">
        <v>820</v>
      </c>
      <c r="R14" s="52">
        <v>750</v>
      </c>
      <c r="S14" s="52">
        <v>498</v>
      </c>
      <c r="T14" s="52">
        <v>260</v>
      </c>
      <c r="U14" s="52">
        <v>121</v>
      </c>
      <c r="V14" s="52">
        <v>54</v>
      </c>
      <c r="W14" s="52">
        <v>36</v>
      </c>
      <c r="X14" s="52">
        <v>31</v>
      </c>
      <c r="Y14" s="52">
        <v>27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4376</v>
      </c>
      <c r="C16" s="52">
        <v>4069</v>
      </c>
      <c r="D16" s="52">
        <v>3303</v>
      </c>
      <c r="E16" s="52">
        <v>2761</v>
      </c>
      <c r="F16" s="52">
        <v>2496</v>
      </c>
      <c r="G16" s="52">
        <v>2388</v>
      </c>
      <c r="H16" s="52">
        <v>2330</v>
      </c>
      <c r="I16" s="52">
        <v>2406</v>
      </c>
      <c r="J16" s="52">
        <v>2502</v>
      </c>
      <c r="K16" s="52">
        <v>2515</v>
      </c>
      <c r="L16" s="52">
        <v>2263</v>
      </c>
      <c r="M16" s="52">
        <v>2109</v>
      </c>
      <c r="N16" s="52">
        <v>1976</v>
      </c>
      <c r="O16" s="52">
        <v>1876</v>
      </c>
      <c r="P16" s="52">
        <v>1771</v>
      </c>
      <c r="Q16" s="52">
        <v>1582</v>
      </c>
      <c r="R16" s="52">
        <v>1412</v>
      </c>
      <c r="S16" s="52">
        <v>1035</v>
      </c>
      <c r="T16" s="52">
        <v>591</v>
      </c>
      <c r="U16" s="52">
        <v>298</v>
      </c>
      <c r="V16" s="52">
        <v>146</v>
      </c>
      <c r="W16" s="52">
        <v>115</v>
      </c>
      <c r="X16" s="52">
        <v>99</v>
      </c>
      <c r="Y16" s="52">
        <v>89</v>
      </c>
      <c r="DA16" s="63" t="s">
        <v>1083</v>
      </c>
    </row>
    <row r="17" spans="1:105" ht="12" customHeight="1" x14ac:dyDescent="0.25">
      <c r="A17" s="109" t="s">
        <v>120</v>
      </c>
      <c r="B17" s="36">
        <v>1024</v>
      </c>
      <c r="C17" s="36">
        <v>955</v>
      </c>
      <c r="D17" s="36">
        <v>775</v>
      </c>
      <c r="E17" s="36">
        <v>671</v>
      </c>
      <c r="F17" s="36">
        <v>653</v>
      </c>
      <c r="G17" s="36">
        <v>637</v>
      </c>
      <c r="H17" s="36">
        <v>586</v>
      </c>
      <c r="I17" s="36">
        <v>523</v>
      </c>
      <c r="J17" s="36">
        <v>481</v>
      </c>
      <c r="K17" s="36">
        <v>507</v>
      </c>
      <c r="L17" s="36">
        <v>482</v>
      </c>
      <c r="M17" s="36">
        <v>494</v>
      </c>
      <c r="N17" s="36">
        <v>451</v>
      </c>
      <c r="O17" s="36">
        <v>503</v>
      </c>
      <c r="P17" s="36">
        <v>545</v>
      </c>
      <c r="Q17" s="36">
        <v>549</v>
      </c>
      <c r="R17" s="36">
        <v>513</v>
      </c>
      <c r="S17" s="36">
        <v>373</v>
      </c>
      <c r="T17" s="36">
        <v>208</v>
      </c>
      <c r="U17" s="36">
        <v>107</v>
      </c>
      <c r="V17" s="36">
        <v>62</v>
      </c>
      <c r="W17" s="36">
        <v>43</v>
      </c>
      <c r="X17" s="36">
        <v>39</v>
      </c>
      <c r="Y17" s="36">
        <v>34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422</v>
      </c>
      <c r="D21" s="52">
        <v>947</v>
      </c>
      <c r="E21" s="52">
        <v>646</v>
      </c>
      <c r="F21" s="52">
        <v>283</v>
      </c>
      <c r="G21" s="52">
        <v>124</v>
      </c>
      <c r="H21" s="52">
        <v>125</v>
      </c>
      <c r="I21" s="52">
        <v>422</v>
      </c>
      <c r="J21" s="52">
        <v>422</v>
      </c>
      <c r="K21" s="52">
        <v>423</v>
      </c>
      <c r="L21" s="52">
        <v>425</v>
      </c>
      <c r="M21" s="52">
        <v>429</v>
      </c>
      <c r="N21" s="52">
        <v>434</v>
      </c>
      <c r="O21" s="52">
        <v>364</v>
      </c>
      <c r="P21" s="52">
        <v>64</v>
      </c>
      <c r="Q21" s="52">
        <v>185</v>
      </c>
      <c r="R21" s="52">
        <v>206</v>
      </c>
      <c r="S21" s="52">
        <v>521</v>
      </c>
      <c r="T21" s="52">
        <v>609</v>
      </c>
      <c r="U21" s="52">
        <v>394</v>
      </c>
      <c r="V21" s="52">
        <v>197</v>
      </c>
      <c r="W21" s="52">
        <v>50</v>
      </c>
      <c r="X21" s="52">
        <v>20</v>
      </c>
      <c r="Y21" s="52">
        <v>15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83</v>
      </c>
      <c r="D23" s="52">
        <v>84</v>
      </c>
      <c r="E23" s="52">
        <v>87</v>
      </c>
      <c r="F23" s="52">
        <v>95</v>
      </c>
      <c r="G23" s="52">
        <v>106</v>
      </c>
      <c r="H23" s="52">
        <v>126</v>
      </c>
      <c r="I23" s="52">
        <v>97</v>
      </c>
      <c r="J23" s="52">
        <v>94</v>
      </c>
      <c r="K23" s="52">
        <v>131</v>
      </c>
      <c r="L23" s="52">
        <v>63</v>
      </c>
      <c r="M23" s="52">
        <v>34</v>
      </c>
      <c r="N23" s="52">
        <v>82</v>
      </c>
      <c r="O23" s="52">
        <v>102</v>
      </c>
      <c r="P23" s="52">
        <v>43</v>
      </c>
      <c r="Q23" s="52">
        <v>74</v>
      </c>
      <c r="R23" s="52">
        <v>99</v>
      </c>
      <c r="S23" s="52">
        <v>173</v>
      </c>
      <c r="T23" s="52">
        <v>174</v>
      </c>
      <c r="U23" s="52">
        <v>120</v>
      </c>
      <c r="V23" s="52">
        <v>53</v>
      </c>
      <c r="W23" s="52">
        <v>22</v>
      </c>
      <c r="X23" s="52">
        <v>16</v>
      </c>
      <c r="Y23" s="52">
        <v>3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844</v>
      </c>
      <c r="D27" s="52">
        <v>947</v>
      </c>
      <c r="E27" s="52">
        <v>763</v>
      </c>
      <c r="F27" s="52">
        <v>858</v>
      </c>
      <c r="G27" s="52">
        <v>879</v>
      </c>
      <c r="H27" s="52">
        <v>906</v>
      </c>
      <c r="I27" s="52">
        <v>456</v>
      </c>
      <c r="J27" s="52">
        <v>417</v>
      </c>
      <c r="K27" s="52">
        <v>429</v>
      </c>
      <c r="L27" s="52">
        <v>420</v>
      </c>
      <c r="M27" s="52">
        <v>441</v>
      </c>
      <c r="N27" s="52">
        <v>480</v>
      </c>
      <c r="O27" s="52">
        <v>446</v>
      </c>
      <c r="P27" s="52">
        <v>198</v>
      </c>
      <c r="Q27" s="52">
        <v>298</v>
      </c>
      <c r="R27" s="52">
        <v>260</v>
      </c>
      <c r="S27" s="52">
        <v>308</v>
      </c>
      <c r="T27" s="52">
        <v>384</v>
      </c>
      <c r="U27" s="52">
        <v>283</v>
      </c>
      <c r="V27" s="52">
        <v>155</v>
      </c>
      <c r="W27" s="52">
        <v>60</v>
      </c>
      <c r="X27" s="52">
        <v>20</v>
      </c>
      <c r="Y27" s="52">
        <v>27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3</v>
      </c>
      <c r="J28" s="52">
        <v>17</v>
      </c>
      <c r="K28" s="52">
        <v>17</v>
      </c>
      <c r="L28" s="52">
        <v>27</v>
      </c>
      <c r="M28" s="52">
        <v>37</v>
      </c>
      <c r="N28" s="52">
        <v>51</v>
      </c>
      <c r="O28" s="52">
        <v>75</v>
      </c>
      <c r="P28" s="52">
        <v>93</v>
      </c>
      <c r="Q28" s="52">
        <v>140</v>
      </c>
      <c r="R28" s="52">
        <v>177</v>
      </c>
      <c r="S28" s="52">
        <v>284</v>
      </c>
      <c r="T28" s="52">
        <v>241</v>
      </c>
      <c r="U28" s="52">
        <v>144</v>
      </c>
      <c r="V28" s="52">
        <v>70</v>
      </c>
      <c r="W28" s="52">
        <v>18</v>
      </c>
      <c r="X28" s="52">
        <v>8</v>
      </c>
      <c r="Y28" s="52">
        <v>7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684</v>
      </c>
      <c r="D30" s="52">
        <v>768</v>
      </c>
      <c r="E30" s="52">
        <v>618</v>
      </c>
      <c r="F30" s="52">
        <v>696</v>
      </c>
      <c r="G30" s="52">
        <v>711</v>
      </c>
      <c r="H30" s="52">
        <v>734</v>
      </c>
      <c r="I30" s="52">
        <v>366</v>
      </c>
      <c r="J30" s="52">
        <v>344</v>
      </c>
      <c r="K30" s="52">
        <v>356</v>
      </c>
      <c r="L30" s="52">
        <v>360</v>
      </c>
      <c r="M30" s="52">
        <v>384</v>
      </c>
      <c r="N30" s="52">
        <v>437</v>
      </c>
      <c r="O30" s="52">
        <v>440</v>
      </c>
      <c r="P30" s="52">
        <v>251</v>
      </c>
      <c r="Q30" s="52">
        <v>372</v>
      </c>
      <c r="R30" s="52">
        <v>348</v>
      </c>
      <c r="S30" s="52">
        <v>447</v>
      </c>
      <c r="T30" s="52">
        <v>460</v>
      </c>
      <c r="U30" s="52">
        <v>317</v>
      </c>
      <c r="V30" s="52">
        <v>179</v>
      </c>
      <c r="W30" s="52">
        <v>49</v>
      </c>
      <c r="X30" s="52">
        <v>26</v>
      </c>
      <c r="Y30" s="52">
        <v>23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160</v>
      </c>
      <c r="D31" s="36">
        <v>180</v>
      </c>
      <c r="E31" s="36">
        <v>144</v>
      </c>
      <c r="F31" s="36">
        <v>162</v>
      </c>
      <c r="G31" s="36">
        <v>167</v>
      </c>
      <c r="H31" s="36">
        <v>174</v>
      </c>
      <c r="I31" s="36">
        <v>91</v>
      </c>
      <c r="J31" s="36">
        <v>89</v>
      </c>
      <c r="K31" s="36">
        <v>88</v>
      </c>
      <c r="L31" s="36">
        <v>88</v>
      </c>
      <c r="M31" s="36">
        <v>93</v>
      </c>
      <c r="N31" s="36">
        <v>95</v>
      </c>
      <c r="O31" s="36">
        <v>83</v>
      </c>
      <c r="P31" s="36">
        <v>38</v>
      </c>
      <c r="Q31" s="36">
        <v>64</v>
      </c>
      <c r="R31" s="36">
        <v>82</v>
      </c>
      <c r="S31" s="36">
        <v>147</v>
      </c>
      <c r="T31" s="36">
        <v>168</v>
      </c>
      <c r="U31" s="36">
        <v>108</v>
      </c>
      <c r="V31" s="36">
        <v>53</v>
      </c>
      <c r="W31" s="36">
        <v>26</v>
      </c>
      <c r="X31" s="36">
        <v>9</v>
      </c>
      <c r="Y31" s="36">
        <v>10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46</v>
      </c>
      <c r="D35" s="52">
        <v>1</v>
      </c>
      <c r="E35" s="52">
        <v>0</v>
      </c>
      <c r="F35" s="52">
        <v>0</v>
      </c>
      <c r="G35" s="52">
        <v>0</v>
      </c>
      <c r="H35" s="52">
        <v>16</v>
      </c>
      <c r="I35" s="52">
        <v>435</v>
      </c>
      <c r="J35" s="52">
        <v>476</v>
      </c>
      <c r="K35" s="52">
        <v>462</v>
      </c>
      <c r="L35" s="52">
        <v>148</v>
      </c>
      <c r="M35" s="52">
        <v>287</v>
      </c>
      <c r="N35" s="52">
        <v>258</v>
      </c>
      <c r="O35" s="52">
        <v>316</v>
      </c>
      <c r="P35" s="52">
        <v>1</v>
      </c>
      <c r="Q35" s="52">
        <v>0</v>
      </c>
      <c r="R35" s="52">
        <v>0</v>
      </c>
      <c r="S35" s="52">
        <v>4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254</v>
      </c>
      <c r="D37" s="52">
        <v>128</v>
      </c>
      <c r="E37" s="52">
        <v>33</v>
      </c>
      <c r="F37" s="52">
        <v>36</v>
      </c>
      <c r="G37" s="52">
        <v>29</v>
      </c>
      <c r="H37" s="52">
        <v>33</v>
      </c>
      <c r="I37" s="52">
        <v>23</v>
      </c>
      <c r="J37" s="52">
        <v>61</v>
      </c>
      <c r="K37" s="52">
        <v>161</v>
      </c>
      <c r="L37" s="52">
        <v>195</v>
      </c>
      <c r="M37" s="52">
        <v>178</v>
      </c>
      <c r="N37" s="52">
        <v>102</v>
      </c>
      <c r="O37" s="52">
        <v>103</v>
      </c>
      <c r="P37" s="52">
        <v>70</v>
      </c>
      <c r="Q37" s="52">
        <v>18</v>
      </c>
      <c r="R37" s="52">
        <v>0</v>
      </c>
      <c r="S37" s="52">
        <v>8</v>
      </c>
      <c r="T37" s="52">
        <v>3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468</v>
      </c>
      <c r="D41" s="52">
        <v>1</v>
      </c>
      <c r="E41" s="52">
        <v>109</v>
      </c>
      <c r="F41" s="52">
        <v>562</v>
      </c>
      <c r="G41" s="52">
        <v>701</v>
      </c>
      <c r="H41" s="52">
        <v>745</v>
      </c>
      <c r="I41" s="52">
        <v>404</v>
      </c>
      <c r="J41" s="52">
        <v>414</v>
      </c>
      <c r="K41" s="52">
        <v>129</v>
      </c>
      <c r="L41" s="52">
        <v>5</v>
      </c>
      <c r="M41" s="52">
        <v>212</v>
      </c>
      <c r="N41" s="52">
        <v>222</v>
      </c>
      <c r="O41" s="52">
        <v>398</v>
      </c>
      <c r="P41" s="52">
        <v>150</v>
      </c>
      <c r="Q41" s="52">
        <v>173</v>
      </c>
      <c r="R41" s="52">
        <v>124</v>
      </c>
      <c r="S41" s="52">
        <v>43</v>
      </c>
      <c r="T41" s="52">
        <v>13</v>
      </c>
      <c r="U41" s="52">
        <v>28</v>
      </c>
      <c r="V41" s="52">
        <v>25</v>
      </c>
      <c r="W41" s="52">
        <v>28</v>
      </c>
      <c r="X41" s="52">
        <v>5</v>
      </c>
      <c r="Y41" s="52">
        <v>16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8</v>
      </c>
      <c r="F42" s="52">
        <v>13</v>
      </c>
      <c r="G42" s="52">
        <v>54</v>
      </c>
      <c r="H42" s="52">
        <v>52</v>
      </c>
      <c r="I42" s="52">
        <v>68</v>
      </c>
      <c r="J42" s="52">
        <v>74</v>
      </c>
      <c r="K42" s="52">
        <v>356</v>
      </c>
      <c r="L42" s="52">
        <v>165</v>
      </c>
      <c r="M42" s="52">
        <v>124</v>
      </c>
      <c r="N42" s="52">
        <v>133</v>
      </c>
      <c r="O42" s="52">
        <v>75</v>
      </c>
      <c r="P42" s="52">
        <v>78</v>
      </c>
      <c r="Q42" s="52">
        <v>80</v>
      </c>
      <c r="R42" s="52">
        <v>107</v>
      </c>
      <c r="S42" s="52">
        <v>32</v>
      </c>
      <c r="T42" s="52">
        <v>3</v>
      </c>
      <c r="U42" s="52">
        <v>5</v>
      </c>
      <c r="V42" s="52">
        <v>3</v>
      </c>
      <c r="W42" s="52">
        <v>0</v>
      </c>
      <c r="X42" s="52">
        <v>3</v>
      </c>
      <c r="Y42" s="52">
        <v>3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377</v>
      </c>
      <c r="D44" s="52">
        <v>2</v>
      </c>
      <c r="E44" s="52">
        <v>76</v>
      </c>
      <c r="F44" s="52">
        <v>431</v>
      </c>
      <c r="G44" s="52">
        <v>603</v>
      </c>
      <c r="H44" s="52">
        <v>676</v>
      </c>
      <c r="I44" s="52">
        <v>442</v>
      </c>
      <c r="J44" s="52">
        <v>440</v>
      </c>
      <c r="K44" s="52">
        <v>369</v>
      </c>
      <c r="L44" s="52">
        <v>108</v>
      </c>
      <c r="M44" s="52">
        <v>230</v>
      </c>
      <c r="N44" s="52">
        <v>304</v>
      </c>
      <c r="O44" s="52">
        <v>340</v>
      </c>
      <c r="P44" s="52">
        <v>146</v>
      </c>
      <c r="Q44" s="52">
        <v>183</v>
      </c>
      <c r="R44" s="52">
        <v>178</v>
      </c>
      <c r="S44" s="52">
        <v>70</v>
      </c>
      <c r="T44" s="52">
        <v>16</v>
      </c>
      <c r="U44" s="52">
        <v>24</v>
      </c>
      <c r="V44" s="52">
        <v>27</v>
      </c>
      <c r="W44" s="52">
        <v>18</v>
      </c>
      <c r="X44" s="52">
        <v>10</v>
      </c>
      <c r="Y44" s="52">
        <v>13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91</v>
      </c>
      <c r="D45" s="36">
        <v>0</v>
      </c>
      <c r="E45" s="36">
        <v>40</v>
      </c>
      <c r="F45" s="36">
        <v>144</v>
      </c>
      <c r="G45" s="36">
        <v>151</v>
      </c>
      <c r="H45" s="36">
        <v>123</v>
      </c>
      <c r="I45" s="36">
        <v>28</v>
      </c>
      <c r="J45" s="36">
        <v>47</v>
      </c>
      <c r="K45" s="36">
        <v>114</v>
      </c>
      <c r="L45" s="36">
        <v>63</v>
      </c>
      <c r="M45" s="36">
        <v>105</v>
      </c>
      <c r="N45" s="36">
        <v>52</v>
      </c>
      <c r="O45" s="36">
        <v>135</v>
      </c>
      <c r="P45" s="36">
        <v>80</v>
      </c>
      <c r="Q45" s="36">
        <v>68</v>
      </c>
      <c r="R45" s="36">
        <v>46</v>
      </c>
      <c r="S45" s="36">
        <v>7</v>
      </c>
      <c r="T45" s="36">
        <v>3</v>
      </c>
      <c r="U45" s="36">
        <v>7</v>
      </c>
      <c r="V45" s="36">
        <v>8</v>
      </c>
      <c r="W45" s="36">
        <v>7</v>
      </c>
      <c r="X45" s="36">
        <v>5</v>
      </c>
      <c r="Y45" s="36">
        <v>5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15</v>
      </c>
      <c r="D49" s="52">
        <v>0</v>
      </c>
      <c r="E49" s="52">
        <v>0</v>
      </c>
      <c r="F49" s="52">
        <v>0</v>
      </c>
      <c r="G49" s="52">
        <v>0</v>
      </c>
      <c r="H49" s="52">
        <v>6</v>
      </c>
      <c r="I49" s="52">
        <v>164</v>
      </c>
      <c r="J49" s="52">
        <v>194</v>
      </c>
      <c r="K49" s="52">
        <v>183</v>
      </c>
      <c r="L49" s="52">
        <v>55</v>
      </c>
      <c r="M49" s="52">
        <v>94</v>
      </c>
      <c r="N49" s="52">
        <v>87</v>
      </c>
      <c r="O49" s="52">
        <v>133</v>
      </c>
      <c r="P49" s="52">
        <v>0</v>
      </c>
      <c r="Q49" s="52">
        <v>0</v>
      </c>
      <c r="R49" s="52">
        <v>0</v>
      </c>
      <c r="S49" s="52">
        <v>1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</v>
      </c>
      <c r="J51" s="52">
        <v>9</v>
      </c>
      <c r="K51" s="52">
        <v>12</v>
      </c>
      <c r="L51" s="52">
        <v>7</v>
      </c>
      <c r="M51" s="52">
        <v>6</v>
      </c>
      <c r="N51" s="52">
        <v>6</v>
      </c>
      <c r="O51" s="52">
        <v>7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15</v>
      </c>
      <c r="D55" s="52">
        <v>0</v>
      </c>
      <c r="E55" s="52">
        <v>0</v>
      </c>
      <c r="F55" s="52">
        <v>0</v>
      </c>
      <c r="G55" s="52">
        <v>0</v>
      </c>
      <c r="H55" s="52">
        <v>6</v>
      </c>
      <c r="I55" s="52">
        <v>140</v>
      </c>
      <c r="J55" s="52">
        <v>164</v>
      </c>
      <c r="K55" s="52">
        <v>49</v>
      </c>
      <c r="L55" s="52">
        <v>2</v>
      </c>
      <c r="M55" s="52">
        <v>59</v>
      </c>
      <c r="N55" s="52">
        <v>54</v>
      </c>
      <c r="O55" s="52">
        <v>111</v>
      </c>
      <c r="P55" s="52">
        <v>0</v>
      </c>
      <c r="Q55" s="52">
        <v>0</v>
      </c>
      <c r="R55" s="52">
        <v>0</v>
      </c>
      <c r="S55" s="52">
        <v>1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24</v>
      </c>
      <c r="J56" s="52">
        <v>30</v>
      </c>
      <c r="K56" s="52">
        <v>134</v>
      </c>
      <c r="L56" s="52">
        <v>53</v>
      </c>
      <c r="M56" s="52">
        <v>35</v>
      </c>
      <c r="N56" s="52">
        <v>33</v>
      </c>
      <c r="O56" s="52">
        <v>22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12</v>
      </c>
      <c r="D58" s="52">
        <v>0</v>
      </c>
      <c r="E58" s="52">
        <v>0</v>
      </c>
      <c r="F58" s="52">
        <v>0</v>
      </c>
      <c r="G58" s="52">
        <v>0</v>
      </c>
      <c r="H58" s="52">
        <v>5</v>
      </c>
      <c r="I58" s="52">
        <v>154</v>
      </c>
      <c r="J58" s="52">
        <v>175</v>
      </c>
      <c r="K58" s="52">
        <v>139</v>
      </c>
      <c r="L58" s="52">
        <v>34</v>
      </c>
      <c r="M58" s="52">
        <v>65</v>
      </c>
      <c r="N58" s="52">
        <v>74</v>
      </c>
      <c r="O58" s="52">
        <v>95</v>
      </c>
      <c r="P58" s="52">
        <v>0</v>
      </c>
      <c r="Q58" s="52">
        <v>0</v>
      </c>
      <c r="R58" s="52">
        <v>0</v>
      </c>
      <c r="S58" s="52">
        <v>1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0</v>
      </c>
      <c r="E59" s="36">
        <v>0</v>
      </c>
      <c r="F59" s="36">
        <v>0</v>
      </c>
      <c r="G59" s="36">
        <v>0</v>
      </c>
      <c r="H59" s="36">
        <v>1</v>
      </c>
      <c r="I59" s="36">
        <v>10</v>
      </c>
      <c r="J59" s="36">
        <v>19</v>
      </c>
      <c r="K59" s="36">
        <v>44</v>
      </c>
      <c r="L59" s="36">
        <v>21</v>
      </c>
      <c r="M59" s="36">
        <v>29</v>
      </c>
      <c r="N59" s="36">
        <v>13</v>
      </c>
      <c r="O59" s="36">
        <v>38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31</v>
      </c>
      <c r="D63" s="52">
        <v>1</v>
      </c>
      <c r="E63" s="52">
        <v>0</v>
      </c>
      <c r="F63" s="52">
        <v>0</v>
      </c>
      <c r="G63" s="52">
        <v>0</v>
      </c>
      <c r="H63" s="52">
        <v>10</v>
      </c>
      <c r="I63" s="52">
        <v>271</v>
      </c>
      <c r="J63" s="52">
        <v>282</v>
      </c>
      <c r="K63" s="52">
        <v>279</v>
      </c>
      <c r="L63" s="52">
        <v>93</v>
      </c>
      <c r="M63" s="52">
        <v>193</v>
      </c>
      <c r="N63" s="52">
        <v>171</v>
      </c>
      <c r="O63" s="52">
        <v>183</v>
      </c>
      <c r="P63" s="52">
        <v>1</v>
      </c>
      <c r="Q63" s="52">
        <v>0</v>
      </c>
      <c r="R63" s="52">
        <v>0</v>
      </c>
      <c r="S63" s="52">
        <v>3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252</v>
      </c>
      <c r="D65" s="52">
        <v>128</v>
      </c>
      <c r="E65" s="52">
        <v>33</v>
      </c>
      <c r="F65" s="52">
        <v>36</v>
      </c>
      <c r="G65" s="52">
        <v>29</v>
      </c>
      <c r="H65" s="52">
        <v>33</v>
      </c>
      <c r="I65" s="52">
        <v>16</v>
      </c>
      <c r="J65" s="52">
        <v>52</v>
      </c>
      <c r="K65" s="52">
        <v>149</v>
      </c>
      <c r="L65" s="52">
        <v>188</v>
      </c>
      <c r="M65" s="52">
        <v>172</v>
      </c>
      <c r="N65" s="52">
        <v>96</v>
      </c>
      <c r="O65" s="52">
        <v>96</v>
      </c>
      <c r="P65" s="52">
        <v>70</v>
      </c>
      <c r="Q65" s="52">
        <v>18</v>
      </c>
      <c r="R65" s="52">
        <v>0</v>
      </c>
      <c r="S65" s="52">
        <v>8</v>
      </c>
      <c r="T65" s="52">
        <v>3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453</v>
      </c>
      <c r="D69" s="52">
        <f t="shared" si="6"/>
        <v>1</v>
      </c>
      <c r="E69" s="52">
        <f t="shared" si="6"/>
        <v>109</v>
      </c>
      <c r="F69" s="52">
        <f t="shared" si="6"/>
        <v>562</v>
      </c>
      <c r="G69" s="52">
        <f t="shared" si="6"/>
        <v>701</v>
      </c>
      <c r="H69" s="52">
        <f t="shared" si="6"/>
        <v>739</v>
      </c>
      <c r="I69" s="52">
        <f t="shared" si="6"/>
        <v>264</v>
      </c>
      <c r="J69" s="52">
        <f t="shared" si="6"/>
        <v>250</v>
      </c>
      <c r="K69" s="52">
        <f t="shared" si="6"/>
        <v>80</v>
      </c>
      <c r="L69" s="52">
        <f t="shared" si="6"/>
        <v>3</v>
      </c>
      <c r="M69" s="52">
        <f t="shared" si="6"/>
        <v>153</v>
      </c>
      <c r="N69" s="52">
        <f t="shared" si="6"/>
        <v>168</v>
      </c>
      <c r="O69" s="52">
        <f t="shared" si="6"/>
        <v>287</v>
      </c>
      <c r="P69" s="52">
        <f t="shared" si="6"/>
        <v>150</v>
      </c>
      <c r="Q69" s="52">
        <f t="shared" si="6"/>
        <v>173</v>
      </c>
      <c r="R69" s="52">
        <f t="shared" ref="R69:V69" si="7">R41-R55</f>
        <v>124</v>
      </c>
      <c r="S69" s="52">
        <f t="shared" si="7"/>
        <v>42</v>
      </c>
      <c r="T69" s="52">
        <f t="shared" si="7"/>
        <v>13</v>
      </c>
      <c r="U69" s="52">
        <f t="shared" si="7"/>
        <v>28</v>
      </c>
      <c r="V69" s="52">
        <f t="shared" si="7"/>
        <v>25</v>
      </c>
      <c r="W69" s="52">
        <f t="shared" ref="W69:Y69" si="8">W41-W55</f>
        <v>28</v>
      </c>
      <c r="X69" s="52">
        <f t="shared" si="8"/>
        <v>5</v>
      </c>
      <c r="Y69" s="52">
        <f t="shared" si="8"/>
        <v>16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8</v>
      </c>
      <c r="F70" s="52">
        <f t="shared" si="9"/>
        <v>13</v>
      </c>
      <c r="G70" s="52">
        <f t="shared" si="9"/>
        <v>54</v>
      </c>
      <c r="H70" s="52">
        <f t="shared" si="9"/>
        <v>52</v>
      </c>
      <c r="I70" s="52">
        <f t="shared" si="9"/>
        <v>44</v>
      </c>
      <c r="J70" s="52">
        <f t="shared" si="9"/>
        <v>44</v>
      </c>
      <c r="K70" s="52">
        <f t="shared" si="9"/>
        <v>222</v>
      </c>
      <c r="L70" s="52">
        <f t="shared" si="9"/>
        <v>112</v>
      </c>
      <c r="M70" s="52">
        <f t="shared" si="9"/>
        <v>89</v>
      </c>
      <c r="N70" s="52">
        <f t="shared" si="9"/>
        <v>100</v>
      </c>
      <c r="O70" s="52">
        <f t="shared" si="9"/>
        <v>53</v>
      </c>
      <c r="P70" s="52">
        <f t="shared" si="9"/>
        <v>78</v>
      </c>
      <c r="Q70" s="52">
        <f t="shared" si="9"/>
        <v>80</v>
      </c>
      <c r="R70" s="52">
        <f t="shared" ref="R70:V70" si="10">R42-R56</f>
        <v>107</v>
      </c>
      <c r="S70" s="52">
        <f t="shared" si="10"/>
        <v>32</v>
      </c>
      <c r="T70" s="52">
        <f t="shared" si="10"/>
        <v>3</v>
      </c>
      <c r="U70" s="52">
        <f t="shared" si="10"/>
        <v>5</v>
      </c>
      <c r="V70" s="52">
        <f t="shared" si="10"/>
        <v>3</v>
      </c>
      <c r="W70" s="52">
        <f t="shared" ref="W70:Y70" si="11">W42-W56</f>
        <v>0</v>
      </c>
      <c r="X70" s="52">
        <f t="shared" si="11"/>
        <v>3</v>
      </c>
      <c r="Y70" s="52">
        <f t="shared" si="11"/>
        <v>3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365</v>
      </c>
      <c r="D72" s="52">
        <v>2</v>
      </c>
      <c r="E72" s="52">
        <v>76</v>
      </c>
      <c r="F72" s="52">
        <v>431</v>
      </c>
      <c r="G72" s="52">
        <v>603</v>
      </c>
      <c r="H72" s="52">
        <v>671</v>
      </c>
      <c r="I72" s="52">
        <v>288</v>
      </c>
      <c r="J72" s="52">
        <v>265</v>
      </c>
      <c r="K72" s="52">
        <v>230</v>
      </c>
      <c r="L72" s="52">
        <v>74</v>
      </c>
      <c r="M72" s="52">
        <v>165</v>
      </c>
      <c r="N72" s="52">
        <v>230</v>
      </c>
      <c r="O72" s="52">
        <v>245</v>
      </c>
      <c r="P72" s="52">
        <v>146</v>
      </c>
      <c r="Q72" s="52">
        <v>183</v>
      </c>
      <c r="R72" s="52">
        <v>178</v>
      </c>
      <c r="S72" s="52">
        <v>69</v>
      </c>
      <c r="T72" s="52">
        <v>16</v>
      </c>
      <c r="U72" s="52">
        <v>24</v>
      </c>
      <c r="V72" s="52">
        <v>27</v>
      </c>
      <c r="W72" s="52">
        <v>18</v>
      </c>
      <c r="X72" s="52">
        <v>10</v>
      </c>
      <c r="Y72" s="52">
        <v>13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88</v>
      </c>
      <c r="D73" s="36">
        <v>0</v>
      </c>
      <c r="E73" s="36">
        <v>40</v>
      </c>
      <c r="F73" s="36">
        <v>144</v>
      </c>
      <c r="G73" s="36">
        <v>151</v>
      </c>
      <c r="H73" s="36">
        <v>122</v>
      </c>
      <c r="I73" s="36">
        <v>18</v>
      </c>
      <c r="J73" s="36">
        <v>28</v>
      </c>
      <c r="K73" s="36">
        <v>70</v>
      </c>
      <c r="L73" s="36">
        <v>42</v>
      </c>
      <c r="M73" s="36">
        <v>76</v>
      </c>
      <c r="N73" s="36">
        <v>39</v>
      </c>
      <c r="O73" s="36">
        <v>97</v>
      </c>
      <c r="P73" s="36">
        <v>80</v>
      </c>
      <c r="Q73" s="36">
        <v>68</v>
      </c>
      <c r="R73" s="36">
        <v>46</v>
      </c>
      <c r="S73" s="36">
        <v>7</v>
      </c>
      <c r="T73" s="36">
        <v>3</v>
      </c>
      <c r="U73" s="36">
        <v>7</v>
      </c>
      <c r="V73" s="36">
        <v>8</v>
      </c>
      <c r="W73" s="36">
        <v>7</v>
      </c>
      <c r="X73" s="36">
        <v>5</v>
      </c>
      <c r="Y73" s="36">
        <v>5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19</v>
      </c>
      <c r="K79" s="52">
        <f>RES_hhdet_numvin!K45</f>
        <v>19</v>
      </c>
      <c r="L79" s="52">
        <f>RES_hhdet_numvin!L45</f>
        <v>10</v>
      </c>
      <c r="M79" s="52">
        <f>RES_hhdet_numvin!M45</f>
        <v>23</v>
      </c>
      <c r="N79" s="52">
        <f>RES_hhdet_numvin!N45</f>
        <v>22</v>
      </c>
      <c r="O79" s="52">
        <f>RES_hhdet_numvin!O45</f>
        <v>27</v>
      </c>
      <c r="P79" s="52">
        <f>RES_hhdet_numvin!P45</f>
        <v>1</v>
      </c>
      <c r="Q79" s="52">
        <f>RES_hhdet_numvin!Q45</f>
        <v>0</v>
      </c>
      <c r="R79" s="52">
        <f>RES_hhdet_numvin!R45</f>
        <v>0</v>
      </c>
      <c r="S79" s="52">
        <f>RES_hhdet_numvin!S45</f>
        <v>2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6</v>
      </c>
      <c r="T82" s="138">
        <f>RES_hhdet_numvin!T48</f>
        <v>2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11</v>
      </c>
      <c r="S88" s="138">
        <f>RES_hhdet_numvin!S54</f>
        <v>8</v>
      </c>
      <c r="T88" s="138">
        <f>RES_hhdet_numvin!T54</f>
        <v>7</v>
      </c>
      <c r="U88" s="138">
        <f>RES_hhdet_numvin!U54</f>
        <v>9</v>
      </c>
      <c r="V88" s="138">
        <f>RES_hhdet_numvin!V54</f>
        <v>18</v>
      </c>
      <c r="W88" s="138">
        <f>RES_hhdet_numvin!W54</f>
        <v>25</v>
      </c>
      <c r="X88" s="138">
        <f>RES_hhdet_numvin!X54</f>
        <v>2</v>
      </c>
      <c r="Y88" s="138">
        <f>RES_hhdet_numvin!Y54</f>
        <v>16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9</v>
      </c>
      <c r="S89" s="138">
        <f>RES_hhdet_numvin!S55</f>
        <v>5</v>
      </c>
      <c r="T89" s="138">
        <f>RES_hhdet_numvin!T55</f>
        <v>2</v>
      </c>
      <c r="U89" s="138">
        <f>RES_hhdet_numvin!U55</f>
        <v>3</v>
      </c>
      <c r="V89" s="138">
        <f>RES_hhdet_numvin!V55</f>
        <v>3</v>
      </c>
      <c r="W89" s="138">
        <f>RES_hhdet_numvin!W55</f>
        <v>0</v>
      </c>
      <c r="X89" s="138">
        <f>RES_hhdet_numvin!X55</f>
        <v>2</v>
      </c>
      <c r="Y89" s="138">
        <f>RES_hhdet_numvin!Y55</f>
        <v>3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12</v>
      </c>
      <c r="S93" s="138">
        <f>RES_hhdet_numvin!S59</f>
        <v>9</v>
      </c>
      <c r="T93" s="138">
        <f>RES_hhdet_numvin!T59</f>
        <v>6</v>
      </c>
      <c r="U93" s="138">
        <f>RES_hhdet_numvin!U59</f>
        <v>7</v>
      </c>
      <c r="V93" s="138">
        <f>RES_hhdet_numvin!V59</f>
        <v>21</v>
      </c>
      <c r="W93" s="138">
        <f>RES_hhdet_numvin!W59</f>
        <v>14</v>
      </c>
      <c r="X93" s="138">
        <f>RES_hhdet_numvin!X59</f>
        <v>7</v>
      </c>
      <c r="Y93" s="138">
        <f>RES_hhdet_numvin!Y59</f>
        <v>13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6</v>
      </c>
      <c r="S94" s="39">
        <f>RES_hhdet_numvin!S60</f>
        <v>1</v>
      </c>
      <c r="T94" s="39">
        <f>RES_hhdet_numvin!T60</f>
        <v>2</v>
      </c>
      <c r="U94" s="39">
        <f>RES_hhdet_numvin!U60</f>
        <v>4</v>
      </c>
      <c r="V94" s="39">
        <f>RES_hhdet_numvin!V60</f>
        <v>6</v>
      </c>
      <c r="W94" s="39">
        <f>RES_hhdet_numvin!W60</f>
        <v>7</v>
      </c>
      <c r="X94" s="39">
        <f>RES_hhdet_numvin!X60</f>
        <v>3</v>
      </c>
      <c r="Y94" s="39">
        <f>RES_hhdet_numvin!Y60</f>
        <v>5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1.5356095382858299</v>
      </c>
      <c r="C98" s="117">
        <f t="shared" si="12"/>
        <v>1.3375794440047271</v>
      </c>
      <c r="D98" s="117">
        <f t="shared" si="12"/>
        <v>1.2302939652690461</v>
      </c>
      <c r="E98" s="117">
        <f t="shared" si="12"/>
        <v>1.1031663843093804</v>
      </c>
      <c r="F98" s="117">
        <f t="shared" si="12"/>
        <v>1.0749838326960801</v>
      </c>
      <c r="G98" s="117">
        <f t="shared" si="12"/>
        <v>1.0291153306045313</v>
      </c>
      <c r="H98" s="117">
        <f t="shared" si="12"/>
        <v>0.97869020851177424</v>
      </c>
      <c r="I98" s="117">
        <f t="shared" si="12"/>
        <v>0.93736098116362354</v>
      </c>
      <c r="J98" s="117">
        <f t="shared" si="12"/>
        <v>0.95740726964712708</v>
      </c>
      <c r="K98" s="117">
        <f t="shared" si="12"/>
        <v>0.84019351551840593</v>
      </c>
      <c r="L98" s="117">
        <f t="shared" si="12"/>
        <v>0.85358403652842019</v>
      </c>
      <c r="M98" s="117">
        <f t="shared" si="12"/>
        <v>0.82171114911077026</v>
      </c>
      <c r="N98" s="117">
        <f t="shared" si="12"/>
        <v>0.78240027955813574</v>
      </c>
      <c r="O98" s="117">
        <f t="shared" si="12"/>
        <v>0.78718332466768892</v>
      </c>
      <c r="P98" s="117">
        <f t="shared" si="12"/>
        <v>0.75875089409944274</v>
      </c>
      <c r="Q98" s="117">
        <f t="shared" si="12"/>
        <v>0.73836952642898468</v>
      </c>
      <c r="R98" s="117">
        <f t="shared" ref="R98:V98" si="13">R99+R102+R104+R113</f>
        <v>0.6717808747852283</v>
      </c>
      <c r="S98" s="117">
        <f t="shared" si="13"/>
        <v>0.55549753339179275</v>
      </c>
      <c r="T98" s="117">
        <f t="shared" si="13"/>
        <v>0.25793939888361056</v>
      </c>
      <c r="U98" s="117">
        <f t="shared" si="13"/>
        <v>0.14114371860899125</v>
      </c>
      <c r="V98" s="117">
        <f t="shared" si="13"/>
        <v>7.4103796657340265E-2</v>
      </c>
      <c r="W98" s="117">
        <f t="shared" ref="W98:Y98" si="14">W99+W102+W104+W113</f>
        <v>5.9181652195872313E-2</v>
      </c>
      <c r="X98" s="117">
        <f t="shared" si="14"/>
        <v>5.8451611133283017E-2</v>
      </c>
      <c r="Y98" s="117">
        <f t="shared" si="14"/>
        <v>4.61839292914289E-2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0.22851416139421099</v>
      </c>
      <c r="C99" s="122">
        <f t="shared" si="15"/>
        <v>0.22829876769334528</v>
      </c>
      <c r="D99" s="122">
        <f t="shared" si="15"/>
        <v>0.23134109197415981</v>
      </c>
      <c r="E99" s="122">
        <f t="shared" si="15"/>
        <v>0.23098420660285765</v>
      </c>
      <c r="F99" s="122">
        <f t="shared" si="15"/>
        <v>0.23146389266939082</v>
      </c>
      <c r="G99" s="122">
        <f t="shared" si="15"/>
        <v>0.23017016299294399</v>
      </c>
      <c r="H99" s="122">
        <f t="shared" si="15"/>
        <v>0.22662425861478624</v>
      </c>
      <c r="I99" s="122">
        <f t="shared" si="15"/>
        <v>0.22301118567135739</v>
      </c>
      <c r="J99" s="122">
        <f t="shared" si="15"/>
        <v>0.22674699688841748</v>
      </c>
      <c r="K99" s="122">
        <f t="shared" si="15"/>
        <v>0.23017038212563296</v>
      </c>
      <c r="L99" s="122">
        <f t="shared" si="15"/>
        <v>0.22697269530813699</v>
      </c>
      <c r="M99" s="122">
        <f t="shared" si="15"/>
        <v>0.22336703141440978</v>
      </c>
      <c r="N99" s="122">
        <f t="shared" si="15"/>
        <v>0.22638585779511666</v>
      </c>
      <c r="O99" s="122">
        <f t="shared" si="15"/>
        <v>0.2303033312056541</v>
      </c>
      <c r="P99" s="122">
        <f t="shared" si="15"/>
        <v>0.22686338822945074</v>
      </c>
      <c r="Q99" s="122">
        <f t="shared" si="15"/>
        <v>0.23349295185742433</v>
      </c>
      <c r="R99" s="122">
        <f t="shared" ref="R99:V99" si="16">SUM(R100:R101)</f>
        <v>0.2268915415869561</v>
      </c>
      <c r="S99" s="122">
        <f t="shared" si="16"/>
        <v>0.23258176016763274</v>
      </c>
      <c r="T99" s="122">
        <f t="shared" si="16"/>
        <v>5.7818593895419809E-2</v>
      </c>
      <c r="U99" s="122">
        <f t="shared" si="16"/>
        <v>4.1803353375389041E-2</v>
      </c>
      <c r="V99" s="122">
        <f t="shared" si="16"/>
        <v>2.6060787267173157E-2</v>
      </c>
      <c r="W99" s="122">
        <f t="shared" ref="W99:Y99" si="17">SUM(W100:W101)</f>
        <v>2.7128013435927783E-2</v>
      </c>
      <c r="X99" s="122">
        <f t="shared" si="17"/>
        <v>3.1117881691774145E-2</v>
      </c>
      <c r="Y99" s="122">
        <f t="shared" si="17"/>
        <v>2.3905569700225532E-2</v>
      </c>
      <c r="DA99" s="130" t="s">
        <v>1611</v>
      </c>
    </row>
    <row r="100" spans="1:105" ht="12" customHeight="1" x14ac:dyDescent="0.25">
      <c r="A100" s="97" t="s">
        <v>211</v>
      </c>
      <c r="B100" s="98">
        <v>0.22631996292300194</v>
      </c>
      <c r="C100" s="98">
        <v>0.22631996292300191</v>
      </c>
      <c r="D100" s="98">
        <v>0.22908080451475848</v>
      </c>
      <c r="E100" s="98">
        <v>0.22908080451475851</v>
      </c>
      <c r="F100" s="98">
        <v>0.22908080451475857</v>
      </c>
      <c r="G100" s="98">
        <v>0.22780748643494772</v>
      </c>
      <c r="H100" s="98">
        <v>0.22445585752129027</v>
      </c>
      <c r="I100" s="98">
        <v>0.22089118828567145</v>
      </c>
      <c r="J100" s="98">
        <v>0.22445585752129021</v>
      </c>
      <c r="K100" s="98">
        <v>0.2278074864349478</v>
      </c>
      <c r="L100" s="98">
        <v>0.22445585752129035</v>
      </c>
      <c r="M100" s="98">
        <v>0.22089118828567153</v>
      </c>
      <c r="N100" s="98">
        <v>0.22445585752129024</v>
      </c>
      <c r="O100" s="98">
        <v>0.2278074864349478</v>
      </c>
      <c r="P100" s="98">
        <v>0.22445585752129024</v>
      </c>
      <c r="Q100" s="98">
        <v>0.23097274405163026</v>
      </c>
      <c r="R100" s="98">
        <v>0.22445585752129021</v>
      </c>
      <c r="S100" s="98">
        <v>0.23009458297506322</v>
      </c>
      <c r="T100" s="98">
        <v>5.6491831470335534E-2</v>
      </c>
      <c r="U100" s="98">
        <v>4.1100601891660211E-2</v>
      </c>
      <c r="V100" s="98">
        <v>2.5709372312983082E-2</v>
      </c>
      <c r="W100" s="98">
        <v>2.6741186586415115E-2</v>
      </c>
      <c r="X100" s="98">
        <v>3.0782459157352449E-2</v>
      </c>
      <c r="Y100" s="98">
        <v>2.364574376612261E-2</v>
      </c>
      <c r="DA100" s="63" t="s">
        <v>1612</v>
      </c>
    </row>
    <row r="101" spans="1:105" ht="12" customHeight="1" x14ac:dyDescent="0.25">
      <c r="A101" s="97" t="s">
        <v>53</v>
      </c>
      <c r="B101" s="98">
        <v>2.1941984712090393E-3</v>
      </c>
      <c r="C101" s="98">
        <v>1.9788047703433735E-3</v>
      </c>
      <c r="D101" s="98">
        <v>2.2602874594013092E-3</v>
      </c>
      <c r="E101" s="98">
        <v>1.9034020880991382E-3</v>
      </c>
      <c r="F101" s="98">
        <v>2.383088154632269E-3</v>
      </c>
      <c r="G101" s="98">
        <v>2.3626765579962726E-3</v>
      </c>
      <c r="H101" s="98">
        <v>2.1684010934959735E-3</v>
      </c>
      <c r="I101" s="98">
        <v>2.1199973856859382E-3</v>
      </c>
      <c r="J101" s="98">
        <v>2.291139367127268E-3</v>
      </c>
      <c r="K101" s="98">
        <v>2.3628956906851435E-3</v>
      </c>
      <c r="L101" s="98">
        <v>2.5168377868466426E-3</v>
      </c>
      <c r="M101" s="98">
        <v>2.4758431287382381E-3</v>
      </c>
      <c r="N101" s="98">
        <v>1.9300002738264252E-3</v>
      </c>
      <c r="O101" s="98">
        <v>2.4958447707063001E-3</v>
      </c>
      <c r="P101" s="98">
        <v>2.4075307081604801E-3</v>
      </c>
      <c r="Q101" s="98">
        <v>2.5202078057940734E-3</v>
      </c>
      <c r="R101" s="98">
        <v>2.435684065665879E-3</v>
      </c>
      <c r="S101" s="98">
        <v>2.4871771925695299E-3</v>
      </c>
      <c r="T101" s="98">
        <v>1.3267624250842788E-3</v>
      </c>
      <c r="U101" s="98">
        <v>7.0275148372882972E-4</v>
      </c>
      <c r="V101" s="98">
        <v>3.5141495419007589E-4</v>
      </c>
      <c r="W101" s="98">
        <v>3.8682684951266963E-4</v>
      </c>
      <c r="X101" s="98">
        <v>3.3542253442169455E-4</v>
      </c>
      <c r="Y101" s="98">
        <v>2.5982593410292233E-4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0.10607268669757461</v>
      </c>
      <c r="C102" s="122">
        <f t="shared" si="18"/>
        <v>0.13729274243585721</v>
      </c>
      <c r="D102" s="122">
        <f t="shared" si="18"/>
        <v>0.11089407931400679</v>
      </c>
      <c r="E102" s="122">
        <f t="shared" si="18"/>
        <v>0.15609834958574637</v>
      </c>
      <c r="F102" s="122">
        <f t="shared" si="18"/>
        <v>7.4242701552817689E-2</v>
      </c>
      <c r="G102" s="122">
        <f t="shared" si="18"/>
        <v>6.3431311928848794E-2</v>
      </c>
      <c r="H102" s="122">
        <f t="shared" si="18"/>
        <v>6.9643493155776767E-2</v>
      </c>
      <c r="I102" s="122">
        <f t="shared" si="18"/>
        <v>5.9479294004987936E-2</v>
      </c>
      <c r="J102" s="122">
        <f t="shared" si="18"/>
        <v>4.462442033325844E-2</v>
      </c>
      <c r="K102" s="122">
        <f t="shared" si="18"/>
        <v>4.712680628951791E-2</v>
      </c>
      <c r="L102" s="122">
        <f t="shared" si="18"/>
        <v>4.9470440014588647E-2</v>
      </c>
      <c r="M102" s="122">
        <f t="shared" si="18"/>
        <v>6.7697938874655653E-2</v>
      </c>
      <c r="N102" s="122">
        <f t="shared" si="18"/>
        <v>0.12209370061179901</v>
      </c>
      <c r="O102" s="122">
        <f t="shared" si="18"/>
        <v>8.5612460531555606E-2</v>
      </c>
      <c r="P102" s="122">
        <f t="shared" si="18"/>
        <v>9.1947369828111733E-2</v>
      </c>
      <c r="Q102" s="122">
        <f t="shared" si="18"/>
        <v>7.9647557745886666E-2</v>
      </c>
      <c r="R102" s="122">
        <f t="shared" si="18"/>
        <v>6.5106578775971438E-2</v>
      </c>
      <c r="S102" s="122">
        <f t="shared" si="18"/>
        <v>6.1207240851955121E-2</v>
      </c>
      <c r="T102" s="122">
        <f t="shared" si="18"/>
        <v>2.8865712876086629E-2</v>
      </c>
      <c r="U102" s="122">
        <f t="shared" si="18"/>
        <v>1.3697754677589465E-2</v>
      </c>
      <c r="V102" s="122">
        <f t="shared" si="18"/>
        <v>6.6174146089162753E-3</v>
      </c>
      <c r="W102" s="122">
        <f t="shared" si="18"/>
        <v>4.2401101039968988E-3</v>
      </c>
      <c r="X102" s="122">
        <f t="shared" si="18"/>
        <v>1.4767932036487161E-3</v>
      </c>
      <c r="Y102" s="122">
        <f t="shared" si="18"/>
        <v>9.2121137722689752E-4</v>
      </c>
      <c r="DA102" s="130" t="s">
        <v>1614</v>
      </c>
    </row>
    <row r="103" spans="1:105" ht="12" customHeight="1" x14ac:dyDescent="0.25">
      <c r="A103" s="97" t="s">
        <v>53</v>
      </c>
      <c r="B103" s="98">
        <v>0.10607268669757461</v>
      </c>
      <c r="C103" s="98">
        <v>0.13729274243585721</v>
      </c>
      <c r="D103" s="98">
        <v>0.11089407931400679</v>
      </c>
      <c r="E103" s="98">
        <v>0.15609834958574637</v>
      </c>
      <c r="F103" s="98">
        <v>7.4242701552817689E-2</v>
      </c>
      <c r="G103" s="98">
        <v>6.3431311928848794E-2</v>
      </c>
      <c r="H103" s="98">
        <v>6.9643493155776767E-2</v>
      </c>
      <c r="I103" s="98">
        <v>5.9479294004987936E-2</v>
      </c>
      <c r="J103" s="98">
        <v>4.462442033325844E-2</v>
      </c>
      <c r="K103" s="98">
        <v>4.712680628951791E-2</v>
      </c>
      <c r="L103" s="98">
        <v>4.9470440014588647E-2</v>
      </c>
      <c r="M103" s="98">
        <v>6.7697938874655653E-2</v>
      </c>
      <c r="N103" s="98">
        <v>0.12209370061179901</v>
      </c>
      <c r="O103" s="98">
        <v>8.5612460531555606E-2</v>
      </c>
      <c r="P103" s="98">
        <v>9.1947369828111733E-2</v>
      </c>
      <c r="Q103" s="98">
        <v>7.9647557745886666E-2</v>
      </c>
      <c r="R103" s="98">
        <v>6.5106578775971438E-2</v>
      </c>
      <c r="S103" s="98">
        <v>6.1207240851955121E-2</v>
      </c>
      <c r="T103" s="98">
        <v>2.8865712876086629E-2</v>
      </c>
      <c r="U103" s="98">
        <v>1.3697754677589465E-2</v>
      </c>
      <c r="V103" s="98">
        <v>6.6174146089162753E-3</v>
      </c>
      <c r="W103" s="98">
        <v>4.2401101039968988E-3</v>
      </c>
      <c r="X103" s="98">
        <v>1.4767932036487161E-3</v>
      </c>
      <c r="Y103" s="98">
        <v>9.2121137722689752E-4</v>
      </c>
      <c r="DA103" s="63" t="s">
        <v>1615</v>
      </c>
    </row>
    <row r="104" spans="1:105" ht="12" customHeight="1" x14ac:dyDescent="0.25">
      <c r="A104" s="121" t="s">
        <v>55</v>
      </c>
      <c r="B104" s="122">
        <v>0.67618358652405375</v>
      </c>
      <c r="C104" s="122">
        <v>0.52481661583585615</v>
      </c>
      <c r="D104" s="122">
        <v>0.52173499166118287</v>
      </c>
      <c r="E104" s="122">
        <v>0.42809402009747466</v>
      </c>
      <c r="F104" s="122">
        <v>0.46967796190259464</v>
      </c>
      <c r="G104" s="122">
        <v>0.45715640120864598</v>
      </c>
      <c r="H104" s="122">
        <v>0.44539102581842993</v>
      </c>
      <c r="I104" s="122">
        <v>0.43331643999235214</v>
      </c>
      <c r="J104" s="122">
        <v>0.4321720214885883</v>
      </c>
      <c r="K104" s="122">
        <v>0.29195279868084878</v>
      </c>
      <c r="L104" s="122">
        <v>0.33230427352562064</v>
      </c>
      <c r="M104" s="122">
        <v>0.31236683842244267</v>
      </c>
      <c r="N104" s="122">
        <v>0.24392323255425508</v>
      </c>
      <c r="O104" s="122">
        <v>0.2616516866370302</v>
      </c>
      <c r="P104" s="122">
        <v>0.25019868441433485</v>
      </c>
      <c r="Q104" s="122">
        <v>0.2399303532112301</v>
      </c>
      <c r="R104" s="122">
        <v>0.20772356707508441</v>
      </c>
      <c r="S104" s="122">
        <v>0.162328384127575</v>
      </c>
      <c r="T104" s="122">
        <v>0.11273428027727814</v>
      </c>
      <c r="U104" s="122">
        <v>5.7783110797421107E-2</v>
      </c>
      <c r="V104" s="122">
        <v>2.7885132696959369E-2</v>
      </c>
      <c r="W104" s="122">
        <v>1.8024471362517298E-2</v>
      </c>
      <c r="X104" s="122">
        <v>1.8411939564022026E-2</v>
      </c>
      <c r="Y104" s="122">
        <v>1.4658996930555834E-2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0.67618358652405375</v>
      </c>
      <c r="C109" s="101">
        <v>0.52481661583585615</v>
      </c>
      <c r="D109" s="101">
        <v>0.52173499166118287</v>
      </c>
      <c r="E109" s="101">
        <v>0.42749563692402154</v>
      </c>
      <c r="F109" s="101">
        <v>0.46778557411576421</v>
      </c>
      <c r="G109" s="101">
        <v>0.45019568637231944</v>
      </c>
      <c r="H109" s="101">
        <v>0.43325265625585102</v>
      </c>
      <c r="I109" s="101">
        <v>0.41532083132841691</v>
      </c>
      <c r="J109" s="101">
        <v>0.40912168273278504</v>
      </c>
      <c r="K109" s="101">
        <v>0.24759553789063321</v>
      </c>
      <c r="L109" s="101">
        <v>0.27424303530627114</v>
      </c>
      <c r="M109" s="101">
        <v>0.24358157165961059</v>
      </c>
      <c r="N109" s="101">
        <v>0.18163647416611386</v>
      </c>
      <c r="O109" s="101">
        <v>0.19082880987810641</v>
      </c>
      <c r="P109" s="101">
        <v>0.18239210199344572</v>
      </c>
      <c r="Q109" s="101">
        <v>0.17262326047199711</v>
      </c>
      <c r="R109" s="101">
        <v>0.14846759354403624</v>
      </c>
      <c r="S109" s="101">
        <v>0.11996930545575009</v>
      </c>
      <c r="T109" s="101">
        <v>8.439822874999417E-2</v>
      </c>
      <c r="U109" s="101">
        <v>4.4625641812922806E-2</v>
      </c>
      <c r="V109" s="101">
        <v>2.2528314691131507E-2</v>
      </c>
      <c r="W109" s="101">
        <v>1.4890407853950514E-2</v>
      </c>
      <c r="X109" s="101">
        <v>1.4957504676393816E-2</v>
      </c>
      <c r="Y109" s="101">
        <v>1.1979859099515551E-2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5.9838317345310547E-4</v>
      </c>
      <c r="F110" s="104">
        <v>1.8923877868304328E-3</v>
      </c>
      <c r="G110" s="104">
        <v>6.9607148363265521E-3</v>
      </c>
      <c r="H110" s="104">
        <v>1.2138369562578888E-2</v>
      </c>
      <c r="I110" s="104">
        <v>1.7995608663935243E-2</v>
      </c>
      <c r="J110" s="104">
        <v>2.3050338755803243E-2</v>
      </c>
      <c r="K110" s="104">
        <v>4.4357260790215541E-2</v>
      </c>
      <c r="L110" s="104">
        <v>5.8061238219349477E-2</v>
      </c>
      <c r="M110" s="104">
        <v>6.8785266762832073E-2</v>
      </c>
      <c r="N110" s="104">
        <v>6.2286758388141225E-2</v>
      </c>
      <c r="O110" s="104">
        <v>7.0822876758923764E-2</v>
      </c>
      <c r="P110" s="104">
        <v>6.7806582420889119E-2</v>
      </c>
      <c r="Q110" s="104">
        <v>6.7307092739232993E-2</v>
      </c>
      <c r="R110" s="104">
        <v>5.925597353104816E-2</v>
      </c>
      <c r="S110" s="104">
        <v>4.2359078671824923E-2</v>
      </c>
      <c r="T110" s="104">
        <v>2.8336051527283967E-2</v>
      </c>
      <c r="U110" s="104">
        <v>1.3157468984498301E-2</v>
      </c>
      <c r="V110" s="104">
        <v>5.3568180058278609E-3</v>
      </c>
      <c r="W110" s="104">
        <v>3.1340635085667845E-3</v>
      </c>
      <c r="X110" s="104">
        <v>3.4544348876282115E-3</v>
      </c>
      <c r="Y110" s="104">
        <v>2.6791378310402829E-3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1.6848467300395987E-4</v>
      </c>
      <c r="F111" s="98">
        <v>5.2906680332981816E-4</v>
      </c>
      <c r="G111" s="98">
        <v>1.9365277071873219E-3</v>
      </c>
      <c r="H111" s="98">
        <v>3.3559735053011221E-3</v>
      </c>
      <c r="I111" s="98">
        <v>4.9268157111271209E-3</v>
      </c>
      <c r="J111" s="98">
        <v>6.3122967348141204E-3</v>
      </c>
      <c r="K111" s="98">
        <v>2.6437211830083338E-2</v>
      </c>
      <c r="L111" s="98">
        <v>9.7419917898515802E-3</v>
      </c>
      <c r="M111" s="98">
        <v>1.8680112179659054E-2</v>
      </c>
      <c r="N111" s="98">
        <v>8.7345411773762077E-3</v>
      </c>
      <c r="O111" s="98">
        <v>1.4639020077461208E-2</v>
      </c>
      <c r="P111" s="98">
        <v>1.1008519822464495E-2</v>
      </c>
      <c r="Q111" s="98">
        <v>1.2659787788176391E-2</v>
      </c>
      <c r="R111" s="98">
        <v>9.23896220533762E-3</v>
      </c>
      <c r="S111" s="98">
        <v>8.3821804851238243E-3</v>
      </c>
      <c r="T111" s="98">
        <v>1.0011367892277441E-2</v>
      </c>
      <c r="U111" s="98">
        <v>4.1415757521273584E-3</v>
      </c>
      <c r="V111" s="98">
        <v>1.1442520901017428E-3</v>
      </c>
      <c r="W111" s="98">
        <v>7.7230562582178918E-4</v>
      </c>
      <c r="X111" s="98">
        <v>1.7021565441933822E-3</v>
      </c>
      <c r="Y111" s="98">
        <v>1.2033894394050657E-3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4.2989850044914562E-4</v>
      </c>
      <c r="F112" s="98">
        <v>1.3633209835006146E-3</v>
      </c>
      <c r="G112" s="98">
        <v>5.02418712913923E-3</v>
      </c>
      <c r="H112" s="98">
        <v>8.7823960572777655E-3</v>
      </c>
      <c r="I112" s="98">
        <v>1.3068792952808123E-2</v>
      </c>
      <c r="J112" s="98">
        <v>1.6738042020989122E-2</v>
      </c>
      <c r="K112" s="98">
        <v>1.79200489601322E-2</v>
      </c>
      <c r="L112" s="98">
        <v>4.8319246429497899E-2</v>
      </c>
      <c r="M112" s="98">
        <v>5.0105154583173016E-2</v>
      </c>
      <c r="N112" s="98">
        <v>5.3552217210765016E-2</v>
      </c>
      <c r="O112" s="98">
        <v>5.618385668146255E-2</v>
      </c>
      <c r="P112" s="98">
        <v>5.6798062598424626E-2</v>
      </c>
      <c r="Q112" s="98">
        <v>5.4647304951056602E-2</v>
      </c>
      <c r="R112" s="98">
        <v>5.0017011325710542E-2</v>
      </c>
      <c r="S112" s="98">
        <v>3.3976898186701097E-2</v>
      </c>
      <c r="T112" s="98">
        <v>1.8324683635006524E-2</v>
      </c>
      <c r="U112" s="98">
        <v>9.0158932323709425E-3</v>
      </c>
      <c r="V112" s="98">
        <v>4.2125659157261179E-3</v>
      </c>
      <c r="W112" s="98">
        <v>2.3617578827449955E-3</v>
      </c>
      <c r="X112" s="98">
        <v>1.7522783434348291E-3</v>
      </c>
      <c r="Y112" s="98">
        <v>1.4757483916352171E-3</v>
      </c>
      <c r="DA112" s="63" t="s">
        <v>1624</v>
      </c>
    </row>
    <row r="113" spans="1:105" ht="12" customHeight="1" x14ac:dyDescent="0.25">
      <c r="A113" s="121" t="s">
        <v>54</v>
      </c>
      <c r="B113" s="122">
        <v>0.52483910366999065</v>
      </c>
      <c r="C113" s="122">
        <v>0.44717131803966848</v>
      </c>
      <c r="D113" s="122">
        <v>0.36632380231969658</v>
      </c>
      <c r="E113" s="122">
        <v>0.28798980802330171</v>
      </c>
      <c r="F113" s="122">
        <v>0.29959927657127705</v>
      </c>
      <c r="G113" s="122">
        <v>0.27835745447409255</v>
      </c>
      <c r="H113" s="122">
        <v>0.23703143092278134</v>
      </c>
      <c r="I113" s="122">
        <v>0.2215540614949261</v>
      </c>
      <c r="J113" s="122">
        <v>0.25386383093686293</v>
      </c>
      <c r="K113" s="122">
        <v>0.27094352842240627</v>
      </c>
      <c r="L113" s="122">
        <v>0.244836627680074</v>
      </c>
      <c r="M113" s="122">
        <v>0.21827934039926217</v>
      </c>
      <c r="N113" s="122">
        <v>0.18999748859696491</v>
      </c>
      <c r="O113" s="122">
        <v>0.20961584629344898</v>
      </c>
      <c r="P113" s="122">
        <v>0.18974145162754538</v>
      </c>
      <c r="Q113" s="122">
        <v>0.18529866361444358</v>
      </c>
      <c r="R113" s="122">
        <v>0.17205918734721642</v>
      </c>
      <c r="S113" s="122">
        <v>9.9380148244629901E-2</v>
      </c>
      <c r="T113" s="122">
        <v>5.8520811834825999E-2</v>
      </c>
      <c r="U113" s="122">
        <v>2.7859499758591633E-2</v>
      </c>
      <c r="V113" s="122">
        <v>1.3540462084291462E-2</v>
      </c>
      <c r="W113" s="122">
        <v>9.7890572934303342E-3</v>
      </c>
      <c r="X113" s="122">
        <v>7.4449966738381361E-3</v>
      </c>
      <c r="Y113" s="122">
        <v>6.6981512834206388E-3</v>
      </c>
      <c r="DA113" s="130" t="s">
        <v>1625</v>
      </c>
    </row>
    <row r="114" spans="1:105" ht="12" customHeight="1" x14ac:dyDescent="0.25">
      <c r="A114" s="97" t="s">
        <v>50</v>
      </c>
      <c r="B114" s="98">
        <v>0.43459841146874795</v>
      </c>
      <c r="C114" s="98">
        <v>0.39376584252738717</v>
      </c>
      <c r="D114" s="98">
        <v>0.30835702073968857</v>
      </c>
      <c r="E114" s="98">
        <v>0.23580667805937494</v>
      </c>
      <c r="F114" s="98">
        <v>0.24975051991570379</v>
      </c>
      <c r="G114" s="98">
        <v>0.23065853576748899</v>
      </c>
      <c r="H114" s="98">
        <v>0.19541054336761643</v>
      </c>
      <c r="I114" s="98">
        <v>0.18805136047244519</v>
      </c>
      <c r="J114" s="98">
        <v>0.22460851799272702</v>
      </c>
      <c r="K114" s="98">
        <v>0.242471914013145</v>
      </c>
      <c r="L114" s="98">
        <v>0.20575909855794994</v>
      </c>
      <c r="M114" s="98">
        <v>0.17912881421956775</v>
      </c>
      <c r="N114" s="98">
        <v>0.16830798741216724</v>
      </c>
      <c r="O114" s="98">
        <v>0.17424391296241368</v>
      </c>
      <c r="P114" s="98">
        <v>0.15398367213876818</v>
      </c>
      <c r="Q114" s="98">
        <v>0.14508979646150263</v>
      </c>
      <c r="R114" s="98">
        <v>0.12341188257509463</v>
      </c>
      <c r="S114" s="98">
        <v>8.4678102314832734E-2</v>
      </c>
      <c r="T114" s="98">
        <v>4.6894408698804943E-2</v>
      </c>
      <c r="U114" s="98">
        <v>2.1651062843445701E-2</v>
      </c>
      <c r="V114" s="98">
        <v>1.0396555867872304E-2</v>
      </c>
      <c r="W114" s="98">
        <v>7.9606092422737362E-3</v>
      </c>
      <c r="X114" s="98">
        <v>5.5309015986430869E-3</v>
      </c>
      <c r="Y114" s="98">
        <v>5.2481207945404111E-3</v>
      </c>
      <c r="DA114" s="63" t="s">
        <v>1626</v>
      </c>
    </row>
    <row r="115" spans="1:105" ht="12" customHeight="1" x14ac:dyDescent="0.25">
      <c r="A115" s="109" t="s">
        <v>120</v>
      </c>
      <c r="B115" s="33">
        <v>9.0240692201242742E-2</v>
      </c>
      <c r="C115" s="33">
        <v>5.3405475512281302E-2</v>
      </c>
      <c r="D115" s="33">
        <v>5.7966781580007988E-2</v>
      </c>
      <c r="E115" s="33">
        <v>5.218312996392676E-2</v>
      </c>
      <c r="F115" s="33">
        <v>4.984875665557327E-2</v>
      </c>
      <c r="G115" s="33">
        <v>4.7698918706603588E-2</v>
      </c>
      <c r="H115" s="33">
        <v>4.1620887555164916E-2</v>
      </c>
      <c r="I115" s="33">
        <v>3.3502701022480909E-2</v>
      </c>
      <c r="J115" s="33">
        <v>2.9255312944135931E-2</v>
      </c>
      <c r="K115" s="33">
        <v>2.8471614409261294E-2</v>
      </c>
      <c r="L115" s="33">
        <v>3.9077529122124068E-2</v>
      </c>
      <c r="M115" s="33">
        <v>3.915052617969441E-2</v>
      </c>
      <c r="N115" s="33">
        <v>2.1689501184797684E-2</v>
      </c>
      <c r="O115" s="33">
        <v>3.5371933331035298E-2</v>
      </c>
      <c r="P115" s="33">
        <v>3.5757779488777203E-2</v>
      </c>
      <c r="Q115" s="33">
        <v>4.0208867152940933E-2</v>
      </c>
      <c r="R115" s="33">
        <v>4.8647304772121792E-2</v>
      </c>
      <c r="S115" s="33">
        <v>1.470204592979717E-2</v>
      </c>
      <c r="T115" s="33">
        <v>1.1626403136021054E-2</v>
      </c>
      <c r="U115" s="33">
        <v>6.2084369151459333E-3</v>
      </c>
      <c r="V115" s="33">
        <v>3.1439062164191583E-3</v>
      </c>
      <c r="W115" s="33">
        <v>1.8284480511565977E-3</v>
      </c>
      <c r="X115" s="33">
        <v>1.9140950751950494E-3</v>
      </c>
      <c r="Y115" s="33">
        <v>1.4500304888802277E-3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0.96532827962879164</v>
      </c>
      <c r="C117" s="117">
        <f t="shared" si="19"/>
        <v>0.92292997769738894</v>
      </c>
      <c r="D117" s="117">
        <f t="shared" si="19"/>
        <v>0.83489296689460679</v>
      </c>
      <c r="E117" s="117">
        <f t="shared" si="19"/>
        <v>0.84909595756498524</v>
      </c>
      <c r="F117" s="117">
        <f t="shared" si="19"/>
        <v>0.7034726465983947</v>
      </c>
      <c r="G117" s="117">
        <f t="shared" si="19"/>
        <v>0.67044486541690318</v>
      </c>
      <c r="H117" s="117">
        <f t="shared" si="19"/>
        <v>0.67021449140107303</v>
      </c>
      <c r="I117" s="117">
        <f t="shared" si="19"/>
        <v>0.6388760321079936</v>
      </c>
      <c r="J117" s="117">
        <f t="shared" si="19"/>
        <v>0.62840201981449673</v>
      </c>
      <c r="K117" s="117">
        <f t="shared" si="19"/>
        <v>0.59160422262159917</v>
      </c>
      <c r="L117" s="117">
        <f t="shared" si="19"/>
        <v>0.63322803880036571</v>
      </c>
      <c r="M117" s="117">
        <f t="shared" si="19"/>
        <v>0.68064492687001321</v>
      </c>
      <c r="N117" s="117">
        <f t="shared" si="19"/>
        <v>0.83419261536204803</v>
      </c>
      <c r="O117" s="117">
        <f t="shared" si="19"/>
        <v>0.74589895538071438</v>
      </c>
      <c r="P117" s="117">
        <f t="shared" si="19"/>
        <v>0.7574935537551285</v>
      </c>
      <c r="Q117" s="117">
        <f t="shared" si="19"/>
        <v>0.71157037379151433</v>
      </c>
      <c r="R117" s="117">
        <f t="shared" ref="R117:V117" si="20">R118+R121+R123+R132</f>
        <v>0.6303467510756523</v>
      </c>
      <c r="S117" s="117">
        <f t="shared" si="20"/>
        <v>0.54259012744258828</v>
      </c>
      <c r="T117" s="117">
        <f t="shared" si="20"/>
        <v>0.26160957276037367</v>
      </c>
      <c r="U117" s="117">
        <f t="shared" si="20"/>
        <v>0.13759320690961543</v>
      </c>
      <c r="V117" s="117">
        <f t="shared" si="20"/>
        <v>7.0974923597705727E-2</v>
      </c>
      <c r="W117" s="117">
        <f t="shared" ref="W117:Y117" si="21">W118+W121+W123+W132</f>
        <v>5.2879180839477971E-2</v>
      </c>
      <c r="X117" s="117">
        <f t="shared" si="21"/>
        <v>4.1639668872611918E-2</v>
      </c>
      <c r="Y117" s="117">
        <f t="shared" si="21"/>
        <v>3.2315456621321403E-2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0.10110071863946975</v>
      </c>
      <c r="C118" s="122">
        <f t="shared" si="22"/>
        <v>0.10097940104547794</v>
      </c>
      <c r="D118" s="122">
        <f t="shared" si="22"/>
        <v>0.10247806947455951</v>
      </c>
      <c r="E118" s="122">
        <f t="shared" si="22"/>
        <v>0.10212270574250805</v>
      </c>
      <c r="F118" s="122">
        <f t="shared" si="22"/>
        <v>0.10260202641232906</v>
      </c>
      <c r="G118" s="122">
        <f t="shared" si="22"/>
        <v>0.10202551642785651</v>
      </c>
      <c r="H118" s="122">
        <f t="shared" si="22"/>
        <v>0.1004464354546156</v>
      </c>
      <c r="I118" s="122">
        <f t="shared" si="22"/>
        <v>0.10107341826289282</v>
      </c>
      <c r="J118" s="122">
        <f t="shared" si="22"/>
        <v>0.10550376802069862</v>
      </c>
      <c r="K118" s="122">
        <f t="shared" si="22"/>
        <v>0.10998270163033322</v>
      </c>
      <c r="L118" s="122">
        <f t="shared" si="22"/>
        <v>0.11055591033899362</v>
      </c>
      <c r="M118" s="122">
        <f t="shared" si="22"/>
        <v>0.11201209551833832</v>
      </c>
      <c r="N118" s="122">
        <f t="shared" si="22"/>
        <v>0.11742834956676042</v>
      </c>
      <c r="O118" s="122">
        <f t="shared" si="22"/>
        <v>0.12496261812479083</v>
      </c>
      <c r="P118" s="122">
        <f t="shared" si="22"/>
        <v>0.12316493628407825</v>
      </c>
      <c r="Q118" s="122">
        <f t="shared" si="22"/>
        <v>0.12689827859129593</v>
      </c>
      <c r="R118" s="122">
        <f t="shared" ref="R118:V118" si="23">SUM(R119:R120)</f>
        <v>0.12336608409188859</v>
      </c>
      <c r="S118" s="122">
        <f t="shared" si="23"/>
        <v>0.12659347485938741</v>
      </c>
      <c r="T118" s="122">
        <f t="shared" si="23"/>
        <v>3.1818598279024161E-2</v>
      </c>
      <c r="U118" s="122">
        <f t="shared" si="23"/>
        <v>2.2938238124553367E-2</v>
      </c>
      <c r="V118" s="122">
        <f t="shared" si="23"/>
        <v>1.4367154424192603E-2</v>
      </c>
      <c r="W118" s="122">
        <f t="shared" ref="W118:Y118" si="24">SUM(W119:W120)</f>
        <v>1.5020009322732111E-2</v>
      </c>
      <c r="X118" s="122">
        <f t="shared" si="24"/>
        <v>1.7242071989312595E-2</v>
      </c>
      <c r="Y118" s="122">
        <f t="shared" si="24"/>
        <v>1.3341106328579185E-2</v>
      </c>
      <c r="DA118" s="130" t="s">
        <v>1779</v>
      </c>
    </row>
    <row r="119" spans="1:105" ht="12" customHeight="1" x14ac:dyDescent="0.25">
      <c r="A119" s="97" t="s">
        <v>211</v>
      </c>
      <c r="B119" s="98">
        <v>9.8906520168260709E-2</v>
      </c>
      <c r="C119" s="98">
        <v>9.9000596275134564E-2</v>
      </c>
      <c r="D119" s="98">
        <v>0.1002177820151582</v>
      </c>
      <c r="E119" s="98">
        <v>0.10021930365440891</v>
      </c>
      <c r="F119" s="98">
        <v>0.10021893825769679</v>
      </c>
      <c r="G119" s="98">
        <v>9.9662839869860242E-2</v>
      </c>
      <c r="H119" s="98">
        <v>9.8278034361119621E-2</v>
      </c>
      <c r="I119" s="98">
        <v>9.8953420877206877E-2</v>
      </c>
      <c r="J119" s="98">
        <v>0.10321262865357135</v>
      </c>
      <c r="K119" s="98">
        <v>0.10761980593964808</v>
      </c>
      <c r="L119" s="98">
        <v>0.10803907255214698</v>
      </c>
      <c r="M119" s="98">
        <v>0.10953625238960009</v>
      </c>
      <c r="N119" s="98">
        <v>0.115498349292934</v>
      </c>
      <c r="O119" s="98">
        <v>0.12246677335408453</v>
      </c>
      <c r="P119" s="98">
        <v>0.12075740557591777</v>
      </c>
      <c r="Q119" s="98">
        <v>0.12437807078550185</v>
      </c>
      <c r="R119" s="98">
        <v>0.12093040002622271</v>
      </c>
      <c r="S119" s="98">
        <v>0.12410629766681787</v>
      </c>
      <c r="T119" s="98">
        <v>3.0491835853939886E-2</v>
      </c>
      <c r="U119" s="98">
        <v>2.2235486640824538E-2</v>
      </c>
      <c r="V119" s="98">
        <v>1.4015739470002527E-2</v>
      </c>
      <c r="W119" s="98">
        <v>1.4633182473219441E-2</v>
      </c>
      <c r="X119" s="98">
        <v>1.6906649454890902E-2</v>
      </c>
      <c r="Y119" s="98">
        <v>1.3081280394476263E-2</v>
      </c>
      <c r="DA119" s="63" t="s">
        <v>1780</v>
      </c>
    </row>
    <row r="120" spans="1:105" ht="12" customHeight="1" x14ac:dyDescent="0.25">
      <c r="A120" s="97" t="s">
        <v>53</v>
      </c>
      <c r="B120" s="98">
        <v>2.1941984712090393E-3</v>
      </c>
      <c r="C120" s="98">
        <v>1.9788047703433735E-3</v>
      </c>
      <c r="D120" s="98">
        <v>2.2602874594013092E-3</v>
      </c>
      <c r="E120" s="98">
        <v>1.9034020880991382E-3</v>
      </c>
      <c r="F120" s="98">
        <v>2.383088154632269E-3</v>
      </c>
      <c r="G120" s="98">
        <v>2.3626765579962726E-3</v>
      </c>
      <c r="H120" s="98">
        <v>2.1684010934959735E-3</v>
      </c>
      <c r="I120" s="98">
        <v>2.1199973856859382E-3</v>
      </c>
      <c r="J120" s="98">
        <v>2.291139367127268E-3</v>
      </c>
      <c r="K120" s="98">
        <v>2.3628956906851435E-3</v>
      </c>
      <c r="L120" s="98">
        <v>2.5168377868466426E-3</v>
      </c>
      <c r="M120" s="98">
        <v>2.4758431287382381E-3</v>
      </c>
      <c r="N120" s="98">
        <v>1.9300002738264252E-3</v>
      </c>
      <c r="O120" s="98">
        <v>2.4958447707063001E-3</v>
      </c>
      <c r="P120" s="98">
        <v>2.4075307081604801E-3</v>
      </c>
      <c r="Q120" s="98">
        <v>2.5202078057940734E-3</v>
      </c>
      <c r="R120" s="98">
        <v>2.435684065665879E-3</v>
      </c>
      <c r="S120" s="98">
        <v>2.4871771925695299E-3</v>
      </c>
      <c r="T120" s="98">
        <v>1.3267624250842788E-3</v>
      </c>
      <c r="U120" s="98">
        <v>7.0275148372882972E-4</v>
      </c>
      <c r="V120" s="98">
        <v>3.5141495419007589E-4</v>
      </c>
      <c r="W120" s="98">
        <v>3.8682684951266963E-4</v>
      </c>
      <c r="X120" s="98">
        <v>3.3542253442169455E-4</v>
      </c>
      <c r="Y120" s="98">
        <v>2.5982593410292233E-4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0.19774443348766307</v>
      </c>
      <c r="C121" s="122">
        <f t="shared" si="25"/>
        <v>0.28334832879302979</v>
      </c>
      <c r="D121" s="122">
        <f t="shared" si="25"/>
        <v>0.24103164895573939</v>
      </c>
      <c r="E121" s="122">
        <f t="shared" si="25"/>
        <v>0.34955308783942901</v>
      </c>
      <c r="F121" s="122">
        <f t="shared" si="25"/>
        <v>0.17267958716539974</v>
      </c>
      <c r="G121" s="122">
        <f t="shared" si="25"/>
        <v>0.15443848988859488</v>
      </c>
      <c r="H121" s="122">
        <f t="shared" si="25"/>
        <v>0.18147336242662163</v>
      </c>
      <c r="I121" s="122">
        <f t="shared" si="25"/>
        <v>0.16256380118071431</v>
      </c>
      <c r="J121" s="122">
        <f t="shared" si="25"/>
        <v>0.12785129743990395</v>
      </c>
      <c r="K121" s="122">
        <f t="shared" si="25"/>
        <v>0.15169487330915191</v>
      </c>
      <c r="L121" s="122">
        <f t="shared" si="25"/>
        <v>0.17021647801772841</v>
      </c>
      <c r="M121" s="122">
        <f t="shared" si="25"/>
        <v>0.2409088794566869</v>
      </c>
      <c r="N121" s="122">
        <f t="shared" si="25"/>
        <v>0.4435075567731222</v>
      </c>
      <c r="O121" s="122">
        <f t="shared" si="25"/>
        <v>0.32055963990636493</v>
      </c>
      <c r="P121" s="122">
        <f t="shared" si="25"/>
        <v>0.35039133184324733</v>
      </c>
      <c r="Q121" s="122">
        <f t="shared" si="25"/>
        <v>0.30717400971858988</v>
      </c>
      <c r="R121" s="122">
        <f t="shared" si="25"/>
        <v>0.25426147822475992</v>
      </c>
      <c r="S121" s="122">
        <f t="shared" si="25"/>
        <v>0.24474373337729446</v>
      </c>
      <c r="T121" s="122">
        <f t="shared" si="25"/>
        <v>0.1185251825712154</v>
      </c>
      <c r="U121" s="122">
        <f t="shared" si="25"/>
        <v>5.8371497259040464E-2</v>
      </c>
      <c r="V121" s="122">
        <f t="shared" si="25"/>
        <v>2.8888126034141395E-2</v>
      </c>
      <c r="W121" s="122">
        <f t="shared" si="25"/>
        <v>1.8999102934470678E-2</v>
      </c>
      <c r="X121" s="122">
        <f t="shared" si="25"/>
        <v>6.7299822764913999E-3</v>
      </c>
      <c r="Y121" s="122">
        <f t="shared" si="25"/>
        <v>4.2043944576847471E-3</v>
      </c>
      <c r="DA121" s="130" t="s">
        <v>1782</v>
      </c>
    </row>
    <row r="122" spans="1:105" ht="12" customHeight="1" x14ac:dyDescent="0.25">
      <c r="A122" s="97" t="s">
        <v>53</v>
      </c>
      <c r="B122" s="98">
        <v>0.19774443348766307</v>
      </c>
      <c r="C122" s="98">
        <v>0.28334832879302979</v>
      </c>
      <c r="D122" s="98">
        <v>0.24103164895573939</v>
      </c>
      <c r="E122" s="98">
        <v>0.34955308783942901</v>
      </c>
      <c r="F122" s="98">
        <v>0.17267958716539974</v>
      </c>
      <c r="G122" s="98">
        <v>0.15443848988859488</v>
      </c>
      <c r="H122" s="98">
        <v>0.18147336242662163</v>
      </c>
      <c r="I122" s="98">
        <v>0.16256380118071431</v>
      </c>
      <c r="J122" s="98">
        <v>0.12785129743990395</v>
      </c>
      <c r="K122" s="98">
        <v>0.15169487330915191</v>
      </c>
      <c r="L122" s="98">
        <v>0.17021647801772841</v>
      </c>
      <c r="M122" s="98">
        <v>0.2409088794566869</v>
      </c>
      <c r="N122" s="98">
        <v>0.4435075567731222</v>
      </c>
      <c r="O122" s="98">
        <v>0.32055963990636493</v>
      </c>
      <c r="P122" s="98">
        <v>0.35039133184324733</v>
      </c>
      <c r="Q122" s="98">
        <v>0.30717400971858988</v>
      </c>
      <c r="R122" s="98">
        <v>0.25426147822475992</v>
      </c>
      <c r="S122" s="98">
        <v>0.24474373337729446</v>
      </c>
      <c r="T122" s="98">
        <v>0.1185251825712154</v>
      </c>
      <c r="U122" s="98">
        <v>5.8371497259040464E-2</v>
      </c>
      <c r="V122" s="98">
        <v>2.8888126034141395E-2</v>
      </c>
      <c r="W122" s="98">
        <v>1.8999102934470678E-2</v>
      </c>
      <c r="X122" s="98">
        <v>6.7299822764913999E-3</v>
      </c>
      <c r="Y122" s="98">
        <v>4.2043944576847471E-3</v>
      </c>
      <c r="DA122" s="63" t="s">
        <v>1783</v>
      </c>
    </row>
    <row r="123" spans="1:105" ht="12" customHeight="1" x14ac:dyDescent="0.25">
      <c r="A123" s="121" t="s">
        <v>55</v>
      </c>
      <c r="B123" s="122">
        <v>0.35016351684499708</v>
      </c>
      <c r="C123" s="122">
        <v>0.27256220908306544</v>
      </c>
      <c r="D123" s="122">
        <v>0.27111053451563644</v>
      </c>
      <c r="E123" s="122">
        <v>0.22305416536696859</v>
      </c>
      <c r="F123" s="122">
        <v>0.24698498497351068</v>
      </c>
      <c r="G123" s="122">
        <v>0.2447136827527045</v>
      </c>
      <c r="H123" s="122">
        <v>0.24331470863156679</v>
      </c>
      <c r="I123" s="122">
        <v>0.24033763801004099</v>
      </c>
      <c r="J123" s="122">
        <v>0.24192937539898995</v>
      </c>
      <c r="K123" s="122">
        <v>0.16684215269420516</v>
      </c>
      <c r="L123" s="122">
        <v>0.20271012117955517</v>
      </c>
      <c r="M123" s="122">
        <v>0.19332792373287327</v>
      </c>
      <c r="N123" s="122">
        <v>0.15831618877914241</v>
      </c>
      <c r="O123" s="122">
        <v>0.17131392296687226</v>
      </c>
      <c r="P123" s="122">
        <v>0.1663109510832364</v>
      </c>
      <c r="Q123" s="122">
        <v>0.16145493847724879</v>
      </c>
      <c r="R123" s="122">
        <v>0.14256318341327204</v>
      </c>
      <c r="S123" s="122">
        <v>0.11004015415130929</v>
      </c>
      <c r="T123" s="122">
        <v>7.4600644515078529E-2</v>
      </c>
      <c r="U123" s="122">
        <v>3.8616960614552463E-2</v>
      </c>
      <c r="V123" s="122">
        <v>1.9020802061243618E-2</v>
      </c>
      <c r="W123" s="122">
        <v>1.2587555582277954E-2</v>
      </c>
      <c r="X123" s="122">
        <v>1.2731192469241388E-2</v>
      </c>
      <c r="Y123" s="122">
        <v>1.0352375770705311E-2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0.35016351684499708</v>
      </c>
      <c r="C128" s="101">
        <v>0.27256220908306544</v>
      </c>
      <c r="D128" s="101">
        <v>0.27111053451563644</v>
      </c>
      <c r="E128" s="101">
        <v>0.22253371723516188</v>
      </c>
      <c r="F128" s="101">
        <v>0.24533679335096742</v>
      </c>
      <c r="G128" s="101">
        <v>0.23864348688953588</v>
      </c>
      <c r="H128" s="101">
        <v>0.23271611910775078</v>
      </c>
      <c r="I128" s="101">
        <v>0.22459629133652895</v>
      </c>
      <c r="J128" s="101">
        <v>0.22175813324808702</v>
      </c>
      <c r="K128" s="101">
        <v>0.1344504240215347</v>
      </c>
      <c r="L128" s="101">
        <v>0.14904450258990515</v>
      </c>
      <c r="M128" s="101">
        <v>0.13293945211379785</v>
      </c>
      <c r="N128" s="101">
        <v>9.9930805697357281E-2</v>
      </c>
      <c r="O128" s="101">
        <v>0.1069874248442432</v>
      </c>
      <c r="P128" s="101">
        <v>0.10334063561158464</v>
      </c>
      <c r="Q128" s="101">
        <v>9.9621391487489025E-2</v>
      </c>
      <c r="R128" s="101">
        <v>8.7192043625972701E-2</v>
      </c>
      <c r="S128" s="101">
        <v>7.1098670869302869E-2</v>
      </c>
      <c r="T128" s="101">
        <v>5.0272405953513018E-2</v>
      </c>
      <c r="U128" s="101">
        <v>2.7084214405029665E-2</v>
      </c>
      <c r="V128" s="101">
        <v>1.409624528094063E-2</v>
      </c>
      <c r="W128" s="101">
        <v>9.7361458630370514E-3</v>
      </c>
      <c r="X128" s="101">
        <v>9.8781474040966558E-3</v>
      </c>
      <c r="Y128" s="101">
        <v>8.0856753087947212E-3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5.2044813180671871E-4</v>
      </c>
      <c r="F129" s="104">
        <v>1.648191622543252E-3</v>
      </c>
      <c r="G129" s="104">
        <v>6.0701958631686091E-3</v>
      </c>
      <c r="H129" s="104">
        <v>1.0598589523816003E-2</v>
      </c>
      <c r="I129" s="104">
        <v>1.5741346673512045E-2</v>
      </c>
      <c r="J129" s="104">
        <v>2.0171242150902921E-2</v>
      </c>
      <c r="K129" s="104">
        <v>3.2391728672670463E-2</v>
      </c>
      <c r="L129" s="104">
        <v>5.3665618589650035E-2</v>
      </c>
      <c r="M129" s="104">
        <v>6.0388471619075443E-2</v>
      </c>
      <c r="N129" s="104">
        <v>5.8385383081785133E-2</v>
      </c>
      <c r="O129" s="104">
        <v>6.4326498122629056E-2</v>
      </c>
      <c r="P129" s="104">
        <v>6.2970315471651744E-2</v>
      </c>
      <c r="Q129" s="104">
        <v>6.1833546989759756E-2</v>
      </c>
      <c r="R129" s="104">
        <v>5.537113978729933E-2</v>
      </c>
      <c r="S129" s="104">
        <v>3.8941483282006417E-2</v>
      </c>
      <c r="T129" s="104">
        <v>2.4328238561565515E-2</v>
      </c>
      <c r="U129" s="104">
        <v>1.1532746209522798E-2</v>
      </c>
      <c r="V129" s="104">
        <v>4.9245567803029855E-3</v>
      </c>
      <c r="W129" s="104">
        <v>2.8514097192409026E-3</v>
      </c>
      <c r="X129" s="104">
        <v>2.8530450651447323E-3</v>
      </c>
      <c r="Y129" s="104">
        <v>2.2667004619105896E-3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9.0549631357573078E-5</v>
      </c>
      <c r="F130" s="98">
        <v>2.8487063904263744E-4</v>
      </c>
      <c r="G130" s="98">
        <v>1.0460087340293791E-3</v>
      </c>
      <c r="H130" s="98">
        <v>1.8161934665382373E-3</v>
      </c>
      <c r="I130" s="98">
        <v>2.6725537207039221E-3</v>
      </c>
      <c r="J130" s="98">
        <v>3.433200129913801E-3</v>
      </c>
      <c r="K130" s="98">
        <v>1.4471679712538262E-2</v>
      </c>
      <c r="L130" s="98">
        <v>5.3463721601521384E-3</v>
      </c>
      <c r="M130" s="98">
        <v>1.0283317035902429E-2</v>
      </c>
      <c r="N130" s="98">
        <v>4.8331658710201184E-3</v>
      </c>
      <c r="O130" s="98">
        <v>8.1426414411665052E-3</v>
      </c>
      <c r="P130" s="98">
        <v>6.1722528732271213E-3</v>
      </c>
      <c r="Q130" s="98">
        <v>7.1862420387031525E-3</v>
      </c>
      <c r="R130" s="98">
        <v>5.3541284615887868E-3</v>
      </c>
      <c r="S130" s="98">
        <v>4.9645850953053223E-3</v>
      </c>
      <c r="T130" s="98">
        <v>6.0035549265589905E-3</v>
      </c>
      <c r="U130" s="98">
        <v>2.5168529771518559E-3</v>
      </c>
      <c r="V130" s="98">
        <v>7.1199086457686758E-4</v>
      </c>
      <c r="W130" s="98">
        <v>4.8965183649590707E-4</v>
      </c>
      <c r="X130" s="98">
        <v>1.1007667217099032E-3</v>
      </c>
      <c r="Y130" s="98">
        <v>7.9095207027537258E-4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4.2989850044914562E-4</v>
      </c>
      <c r="F131" s="98">
        <v>1.3633209835006146E-3</v>
      </c>
      <c r="G131" s="98">
        <v>5.02418712913923E-3</v>
      </c>
      <c r="H131" s="98">
        <v>8.7823960572777655E-3</v>
      </c>
      <c r="I131" s="98">
        <v>1.3068792952808123E-2</v>
      </c>
      <c r="J131" s="98">
        <v>1.6738042020989122E-2</v>
      </c>
      <c r="K131" s="98">
        <v>1.79200489601322E-2</v>
      </c>
      <c r="L131" s="98">
        <v>4.8319246429497899E-2</v>
      </c>
      <c r="M131" s="98">
        <v>5.0105154583173016E-2</v>
      </c>
      <c r="N131" s="98">
        <v>5.3552217210765016E-2</v>
      </c>
      <c r="O131" s="98">
        <v>5.618385668146255E-2</v>
      </c>
      <c r="P131" s="98">
        <v>5.6798062598424626E-2</v>
      </c>
      <c r="Q131" s="98">
        <v>5.4647304951056602E-2</v>
      </c>
      <c r="R131" s="98">
        <v>5.0017011325710542E-2</v>
      </c>
      <c r="S131" s="98">
        <v>3.3976898186701097E-2</v>
      </c>
      <c r="T131" s="98">
        <v>1.8324683635006524E-2</v>
      </c>
      <c r="U131" s="98">
        <v>9.0158932323709425E-3</v>
      </c>
      <c r="V131" s="98">
        <v>4.2125659157261179E-3</v>
      </c>
      <c r="W131" s="98">
        <v>2.3617578827449955E-3</v>
      </c>
      <c r="X131" s="98">
        <v>1.7522783434348291E-3</v>
      </c>
      <c r="Y131" s="98">
        <v>1.4757483916352171E-3</v>
      </c>
      <c r="DA131" s="63" t="s">
        <v>1792</v>
      </c>
    </row>
    <row r="132" spans="1:105" ht="12" customHeight="1" x14ac:dyDescent="0.25">
      <c r="A132" s="121" t="s">
        <v>54</v>
      </c>
      <c r="B132" s="122">
        <v>0.31631961065666175</v>
      </c>
      <c r="C132" s="122">
        <v>0.26604003877581572</v>
      </c>
      <c r="D132" s="122">
        <v>0.22027271394867151</v>
      </c>
      <c r="E132" s="122">
        <v>0.17436599861607954</v>
      </c>
      <c r="F132" s="122">
        <v>0.18120604804715518</v>
      </c>
      <c r="G132" s="122">
        <v>0.16926717634774724</v>
      </c>
      <c r="H132" s="122">
        <v>0.14497998488826896</v>
      </c>
      <c r="I132" s="122">
        <v>0.13490117465434553</v>
      </c>
      <c r="J132" s="122">
        <v>0.15311757895490422</v>
      </c>
      <c r="K132" s="122">
        <v>0.16308449498790892</v>
      </c>
      <c r="L132" s="122">
        <v>0.14974552926408852</v>
      </c>
      <c r="M132" s="122">
        <v>0.13439602816211474</v>
      </c>
      <c r="N132" s="122">
        <v>0.11494052024302287</v>
      </c>
      <c r="O132" s="122">
        <v>0.12906277438268629</v>
      </c>
      <c r="P132" s="122">
        <v>0.11762633454456647</v>
      </c>
      <c r="Q132" s="122">
        <v>0.11604314700437983</v>
      </c>
      <c r="R132" s="122">
        <v>0.11015600534573178</v>
      </c>
      <c r="S132" s="122">
        <v>6.12127650545971E-2</v>
      </c>
      <c r="T132" s="122">
        <v>3.666514739505556E-2</v>
      </c>
      <c r="U132" s="122">
        <v>1.7666510911469143E-2</v>
      </c>
      <c r="V132" s="122">
        <v>8.6988410781281122E-3</v>
      </c>
      <c r="W132" s="122">
        <v>6.272512999997224E-3</v>
      </c>
      <c r="X132" s="122">
        <v>4.9364221375665365E-3</v>
      </c>
      <c r="Y132" s="122">
        <v>4.4175800643521607E-3</v>
      </c>
      <c r="DA132" s="130" t="s">
        <v>1793</v>
      </c>
    </row>
    <row r="133" spans="1:105" ht="12" customHeight="1" x14ac:dyDescent="0.25">
      <c r="A133" s="97" t="s">
        <v>50</v>
      </c>
      <c r="B133" s="98">
        <v>0.24996967638944528</v>
      </c>
      <c r="C133" s="98">
        <v>0.22670983538986617</v>
      </c>
      <c r="D133" s="98">
        <v>0.17757011439735138</v>
      </c>
      <c r="E133" s="98">
        <v>0.13586642170434815</v>
      </c>
      <c r="F133" s="98">
        <v>0.14424484981449243</v>
      </c>
      <c r="G133" s="98">
        <v>0.13369387286772219</v>
      </c>
      <c r="H133" s="98">
        <v>0.11374071202039869</v>
      </c>
      <c r="I133" s="98">
        <v>0.10967848485201719</v>
      </c>
      <c r="J133" s="98">
        <v>0.13107020059868002</v>
      </c>
      <c r="K133" s="98">
        <v>0.14157627367876593</v>
      </c>
      <c r="L133" s="98">
        <v>0.12017522434032572</v>
      </c>
      <c r="M133" s="98">
        <v>0.10467826195894821</v>
      </c>
      <c r="N133" s="98">
        <v>9.8428608228080861E-2</v>
      </c>
      <c r="O133" s="98">
        <v>0.10198015978653707</v>
      </c>
      <c r="P133" s="98">
        <v>9.0153192683365344E-2</v>
      </c>
      <c r="Q133" s="98">
        <v>8.5010338886577538E-2</v>
      </c>
      <c r="R133" s="98">
        <v>7.2412694819582929E-2</v>
      </c>
      <c r="S133" s="98">
        <v>4.976021343164732E-2</v>
      </c>
      <c r="T133" s="98">
        <v>2.7581748304210726E-2</v>
      </c>
      <c r="U133" s="98">
        <v>1.2772664592790299E-2</v>
      </c>
      <c r="V133" s="98">
        <v>6.1785390919469278E-3</v>
      </c>
      <c r="W133" s="98">
        <v>4.7673767509821448E-3</v>
      </c>
      <c r="X133" s="98">
        <v>3.3283565795150295E-3</v>
      </c>
      <c r="Y133" s="98">
        <v>3.1762001227059727E-3</v>
      </c>
      <c r="DA133" s="63" t="s">
        <v>1794</v>
      </c>
    </row>
    <row r="134" spans="1:105" ht="12" customHeight="1" x14ac:dyDescent="0.25">
      <c r="A134" s="109" t="s">
        <v>120</v>
      </c>
      <c r="B134" s="33">
        <v>6.6349934267216484E-2</v>
      </c>
      <c r="C134" s="33">
        <v>3.933020338594953E-2</v>
      </c>
      <c r="D134" s="33">
        <v>4.2702599551320129E-2</v>
      </c>
      <c r="E134" s="33">
        <v>3.8499576911731392E-2</v>
      </c>
      <c r="F134" s="33">
        <v>3.6961198232662737E-2</v>
      </c>
      <c r="G134" s="33">
        <v>3.5573303480025055E-2</v>
      </c>
      <c r="H134" s="33">
        <v>3.1239272867870264E-2</v>
      </c>
      <c r="I134" s="33">
        <v>2.5222689802328346E-2</v>
      </c>
      <c r="J134" s="33">
        <v>2.2047378356224202E-2</v>
      </c>
      <c r="K134" s="33">
        <v>2.1508221309142983E-2</v>
      </c>
      <c r="L134" s="33">
        <v>2.9570304923762804E-2</v>
      </c>
      <c r="M134" s="33">
        <v>2.9717766203166525E-2</v>
      </c>
      <c r="N134" s="33">
        <v>1.6511912014942016E-2</v>
      </c>
      <c r="O134" s="33">
        <v>2.7082614596149225E-2</v>
      </c>
      <c r="P134" s="33">
        <v>2.7473141861201127E-2</v>
      </c>
      <c r="Q134" s="33">
        <v>3.1032808117802287E-2</v>
      </c>
      <c r="R134" s="33">
        <v>3.7743310526148849E-2</v>
      </c>
      <c r="S134" s="33">
        <v>1.1452551622949782E-2</v>
      </c>
      <c r="T134" s="33">
        <v>9.0833990908448323E-3</v>
      </c>
      <c r="U134" s="33">
        <v>4.8938463186788449E-3</v>
      </c>
      <c r="V134" s="33">
        <v>2.520301986181184E-3</v>
      </c>
      <c r="W134" s="33">
        <v>1.5051362490150794E-3</v>
      </c>
      <c r="X134" s="33">
        <v>1.608065558051507E-3</v>
      </c>
      <c r="Y134" s="33">
        <v>1.2413799416461878E-3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0.62862873377718675</v>
      </c>
      <c r="C136" s="119">
        <f t="shared" si="26"/>
        <v>0.6900001206164823</v>
      </c>
      <c r="D136" s="119">
        <f t="shared" si="26"/>
        <v>0.67861258403557945</v>
      </c>
      <c r="E136" s="119">
        <f t="shared" si="26"/>
        <v>0.76968983975753402</v>
      </c>
      <c r="F136" s="119">
        <f t="shared" si="26"/>
        <v>0.65440300142381846</v>
      </c>
      <c r="G136" s="119">
        <f t="shared" si="26"/>
        <v>0.65147690008957981</v>
      </c>
      <c r="H136" s="119">
        <f t="shared" si="26"/>
        <v>0.6848075985354154</v>
      </c>
      <c r="I136" s="119">
        <f t="shared" si="26"/>
        <v>0.68156883521533407</v>
      </c>
      <c r="J136" s="119">
        <f t="shared" si="26"/>
        <v>0.65635810353320978</v>
      </c>
      <c r="K136" s="119">
        <f t="shared" si="26"/>
        <v>0.70412852717218932</v>
      </c>
      <c r="L136" s="119">
        <f t="shared" si="26"/>
        <v>0.74184615890398309</v>
      </c>
      <c r="M136" s="119">
        <f t="shared" si="26"/>
        <v>0.8283262647787919</v>
      </c>
      <c r="N136" s="119">
        <f t="shared" si="26"/>
        <v>1.0661967245629849</v>
      </c>
      <c r="O136" s="119">
        <f t="shared" si="26"/>
        <v>0.94755431423245295</v>
      </c>
      <c r="P136" s="119">
        <f t="shared" si="26"/>
        <v>0.99834288123534065</v>
      </c>
      <c r="Q136" s="119">
        <f t="shared" si="26"/>
        <v>0.963704958454772</v>
      </c>
      <c r="R136" s="119">
        <f t="shared" ref="R136:V136" si="27">IF(R117=0,"",R117/R98)</f>
        <v>0.93832196588981087</v>
      </c>
      <c r="S136" s="119">
        <f t="shared" si="27"/>
        <v>0.97676424255136907</v>
      </c>
      <c r="T136" s="119">
        <f t="shared" si="27"/>
        <v>1.0142288223227938</v>
      </c>
      <c r="U136" s="119">
        <f t="shared" si="27"/>
        <v>0.97484470627267694</v>
      </c>
      <c r="V136" s="119">
        <f t="shared" si="27"/>
        <v>0.95777715581696032</v>
      </c>
      <c r="W136" s="119">
        <f t="shared" ref="W136:Y136" si="28">IF(W117=0,"",W117/W98)</f>
        <v>0.89350632970611943</v>
      </c>
      <c r="X136" s="119">
        <f t="shared" si="28"/>
        <v>0.71237846254851667</v>
      </c>
      <c r="Y136" s="119">
        <f t="shared" si="28"/>
        <v>0.69971215349402305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0.44242649130642003</v>
      </c>
      <c r="C137" s="124">
        <f t="shared" si="29"/>
        <v>0.4423125103378357</v>
      </c>
      <c r="D137" s="124">
        <f t="shared" si="29"/>
        <v>0.44297391613421638</v>
      </c>
      <c r="E137" s="124">
        <f t="shared" si="29"/>
        <v>0.4421198628445302</v>
      </c>
      <c r="F137" s="124">
        <f t="shared" si="29"/>
        <v>0.44327443571892078</v>
      </c>
      <c r="G137" s="124">
        <f t="shared" si="29"/>
        <v>0.44326125984880227</v>
      </c>
      <c r="H137" s="124">
        <f t="shared" si="29"/>
        <v>0.44322896440382181</v>
      </c>
      <c r="I137" s="124">
        <f t="shared" si="29"/>
        <v>0.45322129452215304</v>
      </c>
      <c r="J137" s="124">
        <f t="shared" si="29"/>
        <v>0.4652929012004387</v>
      </c>
      <c r="K137" s="124">
        <f t="shared" si="29"/>
        <v>0.47783168544379362</v>
      </c>
      <c r="L137" s="124">
        <f t="shared" si="29"/>
        <v>0.4870890315194234</v>
      </c>
      <c r="M137" s="124">
        <f t="shared" si="29"/>
        <v>0.50147103092633138</v>
      </c>
      <c r="N137" s="124">
        <f t="shared" si="29"/>
        <v>0.51870885712761805</v>
      </c>
      <c r="O137" s="124">
        <f t="shared" si="29"/>
        <v>0.5426001329229706</v>
      </c>
      <c r="P137" s="124">
        <f t="shared" si="29"/>
        <v>0.54290353875658703</v>
      </c>
      <c r="Q137" s="124">
        <f t="shared" si="29"/>
        <v>0.54347798330453534</v>
      </c>
      <c r="R137" s="124">
        <f t="shared" ref="R137:V137" si="30">IF(R118=0,"",R118/R99)</f>
        <v>0.54372271098792191</v>
      </c>
      <c r="S137" s="124">
        <f t="shared" si="30"/>
        <v>0.54429665838002717</v>
      </c>
      <c r="T137" s="124">
        <f t="shared" si="30"/>
        <v>0.55031774616616402</v>
      </c>
      <c r="U137" s="124">
        <f t="shared" si="30"/>
        <v>0.54871765713555976</v>
      </c>
      <c r="V137" s="124">
        <f t="shared" si="30"/>
        <v>0.55129395274600335</v>
      </c>
      <c r="W137" s="124">
        <f t="shared" ref="W137:Y137" si="31">IF(W118=0,"",W118/W99)</f>
        <v>0.55367155277355917</v>
      </c>
      <c r="X137" s="124">
        <f t="shared" si="31"/>
        <v>0.55408887276123453</v>
      </c>
      <c r="Y137" s="124">
        <f t="shared" si="31"/>
        <v>0.55807523083013244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0.43702075102367555</v>
      </c>
      <c r="C138" s="111">
        <f t="shared" si="32"/>
        <v>0.43743642848163744</v>
      </c>
      <c r="D138" s="111">
        <f t="shared" si="32"/>
        <v>0.43747786824583851</v>
      </c>
      <c r="E138" s="111">
        <f t="shared" si="32"/>
        <v>0.43748451061490967</v>
      </c>
      <c r="F138" s="111">
        <f t="shared" si="32"/>
        <v>0.43748291555890778</v>
      </c>
      <c r="G138" s="111">
        <f t="shared" si="32"/>
        <v>0.4374871143592543</v>
      </c>
      <c r="H138" s="111">
        <f t="shared" si="32"/>
        <v>0.4378501654909927</v>
      </c>
      <c r="I138" s="111">
        <f t="shared" si="32"/>
        <v>0.44797360023811184</v>
      </c>
      <c r="J138" s="111">
        <f t="shared" si="32"/>
        <v>0.45983486371604881</v>
      </c>
      <c r="K138" s="111">
        <f t="shared" si="32"/>
        <v>0.47241558047030974</v>
      </c>
      <c r="L138" s="111">
        <f t="shared" si="32"/>
        <v>0.48133772825197546</v>
      </c>
      <c r="M138" s="111">
        <f t="shared" si="32"/>
        <v>0.49588330453426843</v>
      </c>
      <c r="N138" s="111">
        <f t="shared" si="32"/>
        <v>0.51457043967755967</v>
      </c>
      <c r="O138" s="111">
        <f t="shared" si="32"/>
        <v>0.53758888819071304</v>
      </c>
      <c r="P138" s="111">
        <f t="shared" si="32"/>
        <v>0.53800068712603588</v>
      </c>
      <c r="Q138" s="111">
        <f t="shared" si="32"/>
        <v>0.53849674469685105</v>
      </c>
      <c r="R138" s="111">
        <f t="shared" ref="R138:V138" si="33">IF(R119=0,"",R119/R100)</f>
        <v>0.53877141528708894</v>
      </c>
      <c r="S138" s="111">
        <f t="shared" si="33"/>
        <v>0.53937079292417778</v>
      </c>
      <c r="T138" s="111">
        <f t="shared" si="33"/>
        <v>0.53975654639470272</v>
      </c>
      <c r="U138" s="111">
        <f t="shared" si="33"/>
        <v>0.54100148458741615</v>
      </c>
      <c r="V138" s="111">
        <f t="shared" si="33"/>
        <v>0.54516070246198356</v>
      </c>
      <c r="W138" s="111">
        <f t="shared" ref="W138:Y138" si="34">IF(W119=0,"",W119/W100)</f>
        <v>0.54721515165124712</v>
      </c>
      <c r="X138" s="111">
        <f t="shared" si="34"/>
        <v>0.54922998089490571</v>
      </c>
      <c r="Y138" s="111">
        <f t="shared" si="34"/>
        <v>0.55321923995547506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2.0638259806443107</v>
      </c>
      <c r="D140" s="124">
        <f t="shared" si="38"/>
        <v>2.1735303674169666</v>
      </c>
      <c r="E140" s="124">
        <f t="shared" si="38"/>
        <v>2.2393131558858412</v>
      </c>
      <c r="F140" s="124">
        <f t="shared" si="38"/>
        <v>2.3258796292932868</v>
      </c>
      <c r="G140" s="124">
        <f t="shared" si="38"/>
        <v>2.434735861396486</v>
      </c>
      <c r="H140" s="124">
        <f t="shared" si="38"/>
        <v>2.605747560948827</v>
      </c>
      <c r="I140" s="124">
        <f t="shared" si="38"/>
        <v>2.7331158498129065</v>
      </c>
      <c r="J140" s="124">
        <f t="shared" si="38"/>
        <v>2.8650522849395261</v>
      </c>
      <c r="K140" s="124">
        <f t="shared" si="38"/>
        <v>3.2188659757088685</v>
      </c>
      <c r="L140" s="124">
        <f t="shared" si="38"/>
        <v>3.4407714580167914</v>
      </c>
      <c r="M140" s="124">
        <f t="shared" si="38"/>
        <v>3.5585851424920842</v>
      </c>
      <c r="N140" s="124">
        <f t="shared" si="38"/>
        <v>3.6325179313162868</v>
      </c>
      <c r="O140" s="124">
        <f t="shared" si="38"/>
        <v>3.7443105584871135</v>
      </c>
      <c r="P140" s="124">
        <f t="shared" si="38"/>
        <v>3.8107814557205493</v>
      </c>
      <c r="Q140" s="124">
        <f t="shared" si="38"/>
        <v>3.8566657712044363</v>
      </c>
      <c r="R140" s="124">
        <f t="shared" ref="R140:V140" si="39">IF(R121=0,"",R121/R102)</f>
        <v>3.9053116137412358</v>
      </c>
      <c r="S140" s="124">
        <f t="shared" si="39"/>
        <v>3.9986075171933959</v>
      </c>
      <c r="T140" s="124">
        <f t="shared" si="39"/>
        <v>4.1060888771399728</v>
      </c>
      <c r="U140" s="124">
        <f t="shared" si="39"/>
        <v>4.2613916392108067</v>
      </c>
      <c r="V140" s="124">
        <f t="shared" si="39"/>
        <v>4.3654701634105955</v>
      </c>
      <c r="W140" s="124">
        <f t="shared" ref="W140:Y140" si="40">IF(W121=0,"",W121/W102)</f>
        <v>4.4808041462322779</v>
      </c>
      <c r="X140" s="124">
        <f t="shared" si="40"/>
        <v>4.5571595670020812</v>
      </c>
      <c r="Y140" s="124">
        <f t="shared" si="40"/>
        <v>4.5639845117210163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2.0638259806443107</v>
      </c>
      <c r="D141" s="111">
        <f t="shared" si="41"/>
        <v>2.1735303674169666</v>
      </c>
      <c r="E141" s="111">
        <f t="shared" si="41"/>
        <v>2.2393131558858412</v>
      </c>
      <c r="F141" s="111">
        <f t="shared" si="41"/>
        <v>2.3258796292932868</v>
      </c>
      <c r="G141" s="111">
        <f t="shared" si="41"/>
        <v>2.434735861396486</v>
      </c>
      <c r="H141" s="111">
        <f t="shared" si="41"/>
        <v>2.605747560948827</v>
      </c>
      <c r="I141" s="111">
        <f t="shared" si="41"/>
        <v>2.7331158498129065</v>
      </c>
      <c r="J141" s="111">
        <f t="shared" si="41"/>
        <v>2.8650522849395261</v>
      </c>
      <c r="K141" s="111">
        <f t="shared" si="41"/>
        <v>3.2188659757088685</v>
      </c>
      <c r="L141" s="111">
        <f t="shared" si="41"/>
        <v>3.4407714580167914</v>
      </c>
      <c r="M141" s="111">
        <f t="shared" si="41"/>
        <v>3.5585851424920842</v>
      </c>
      <c r="N141" s="111">
        <f t="shared" si="41"/>
        <v>3.6325179313162868</v>
      </c>
      <c r="O141" s="111">
        <f t="shared" si="41"/>
        <v>3.7443105584871135</v>
      </c>
      <c r="P141" s="111">
        <f t="shared" si="41"/>
        <v>3.8107814557205493</v>
      </c>
      <c r="Q141" s="111">
        <f t="shared" si="41"/>
        <v>3.8566657712044363</v>
      </c>
      <c r="R141" s="111">
        <f t="shared" ref="R141:V141" si="42">IF(R122=0,"",R122/R103)</f>
        <v>3.9053116137412358</v>
      </c>
      <c r="S141" s="111">
        <f t="shared" si="42"/>
        <v>3.9986075171933959</v>
      </c>
      <c r="T141" s="111">
        <f t="shared" si="42"/>
        <v>4.1060888771399728</v>
      </c>
      <c r="U141" s="111">
        <f t="shared" si="42"/>
        <v>4.2613916392108067</v>
      </c>
      <c r="V141" s="111">
        <f t="shared" si="42"/>
        <v>4.3654701634105955</v>
      </c>
      <c r="W141" s="111">
        <f t="shared" ref="W141:Y141" si="43">IF(W122=0,"",W122/W103)</f>
        <v>4.4808041462322779</v>
      </c>
      <c r="X141" s="111">
        <f t="shared" si="43"/>
        <v>4.5571595670020812</v>
      </c>
      <c r="Y141" s="111">
        <f t="shared" si="43"/>
        <v>4.5639845117210163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0.5178527308611931</v>
      </c>
      <c r="C142" s="124">
        <f t="shared" si="44"/>
        <v>0.51934752227492953</v>
      </c>
      <c r="D142" s="124">
        <f t="shared" si="44"/>
        <v>0.51963264655190478</v>
      </c>
      <c r="E142" s="124">
        <f t="shared" si="44"/>
        <v>0.52104013346456091</v>
      </c>
      <c r="F142" s="124">
        <f t="shared" si="44"/>
        <v>0.52586028088908354</v>
      </c>
      <c r="G142" s="124">
        <f t="shared" si="44"/>
        <v>0.53529532148236791</v>
      </c>
      <c r="H142" s="124">
        <f t="shared" si="44"/>
        <v>0.5462945917791292</v>
      </c>
      <c r="I142" s="124">
        <f t="shared" si="44"/>
        <v>0.5546469411921755</v>
      </c>
      <c r="J142" s="124">
        <f t="shared" si="44"/>
        <v>0.55979879161469093</v>
      </c>
      <c r="K142" s="124">
        <f t="shared" si="44"/>
        <v>0.57146961237590455</v>
      </c>
      <c r="L142" s="124">
        <f t="shared" si="44"/>
        <v>0.61001358492588342</v>
      </c>
      <c r="M142" s="124">
        <f t="shared" si="44"/>
        <v>0.61891308536221112</v>
      </c>
      <c r="N142" s="124">
        <f t="shared" si="44"/>
        <v>0.64904104099197946</v>
      </c>
      <c r="O142" s="124">
        <f t="shared" si="44"/>
        <v>0.6547403732372008</v>
      </c>
      <c r="P142" s="124">
        <f t="shared" si="44"/>
        <v>0.66471552986993965</v>
      </c>
      <c r="Q142" s="124">
        <f t="shared" si="44"/>
        <v>0.67292418952556177</v>
      </c>
      <c r="R142" s="124">
        <f t="shared" ref="R142:V142" si="45">IF(R123=0,"",R123/R104)</f>
        <v>0.68631203199847179</v>
      </c>
      <c r="S142" s="124">
        <f t="shared" si="45"/>
        <v>0.67788609332073413</v>
      </c>
      <c r="T142" s="124">
        <f t="shared" si="45"/>
        <v>0.66173877485706067</v>
      </c>
      <c r="U142" s="124">
        <f t="shared" si="45"/>
        <v>0.66830878576159936</v>
      </c>
      <c r="V142" s="124">
        <f t="shared" si="45"/>
        <v>0.68211266082006738</v>
      </c>
      <c r="W142" s="124">
        <f t="shared" ref="W142:Y142" si="46">IF(W123=0,"",W123/W104)</f>
        <v>0.69835921004897505</v>
      </c>
      <c r="X142" s="124">
        <f t="shared" si="46"/>
        <v>0.69146395060512034</v>
      </c>
      <c r="Y142" s="124">
        <f t="shared" si="46"/>
        <v>0.7062131071960579</v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0.5178527308611931</v>
      </c>
      <c r="C147" s="112">
        <f t="shared" si="59"/>
        <v>0.51934752227492953</v>
      </c>
      <c r="D147" s="112">
        <f t="shared" si="59"/>
        <v>0.51963264655190478</v>
      </c>
      <c r="E147" s="112">
        <f t="shared" si="59"/>
        <v>0.52055201975011645</v>
      </c>
      <c r="F147" s="112">
        <f t="shared" si="59"/>
        <v>0.52446421379008412</v>
      </c>
      <c r="G147" s="112">
        <f t="shared" si="59"/>
        <v>0.53008834627565415</v>
      </c>
      <c r="H147" s="112">
        <f t="shared" si="59"/>
        <v>0.53713720100154139</v>
      </c>
      <c r="I147" s="112">
        <f t="shared" si="59"/>
        <v>0.54077781414948667</v>
      </c>
      <c r="J147" s="112">
        <f t="shared" si="59"/>
        <v>0.54203466256499244</v>
      </c>
      <c r="K147" s="112">
        <f t="shared" si="59"/>
        <v>0.543024422681331</v>
      </c>
      <c r="L147" s="112">
        <f t="shared" si="59"/>
        <v>0.54347598079730319</v>
      </c>
      <c r="M147" s="112">
        <f t="shared" si="59"/>
        <v>0.54576974443523207</v>
      </c>
      <c r="N147" s="112">
        <f t="shared" si="59"/>
        <v>0.55016926614621764</v>
      </c>
      <c r="O147" s="112">
        <f t="shared" si="59"/>
        <v>0.56064608332768184</v>
      </c>
      <c r="P147" s="112">
        <f t="shared" si="59"/>
        <v>0.56658503565740037</v>
      </c>
      <c r="Q147" s="112">
        <f t="shared" si="59"/>
        <v>0.57710294206642898</v>
      </c>
      <c r="R147" s="112">
        <f t="shared" ref="R147:V147" si="60">IF(R128=0,"",R128/R109)</f>
        <v>0.5872799682720734</v>
      </c>
      <c r="S147" s="112">
        <f t="shared" si="60"/>
        <v>0.59264051416490993</v>
      </c>
      <c r="T147" s="112">
        <f t="shared" si="60"/>
        <v>0.59565712098568768</v>
      </c>
      <c r="U147" s="112">
        <f t="shared" si="60"/>
        <v>0.60692044539259826</v>
      </c>
      <c r="V147" s="112">
        <f t="shared" si="60"/>
        <v>0.62571237459186224</v>
      </c>
      <c r="W147" s="112">
        <f t="shared" ref="W147:Y147" si="61">IF(W128=0,"",W128/W109)</f>
        <v>0.65385353836725124</v>
      </c>
      <c r="X147" s="112">
        <f t="shared" si="61"/>
        <v>0.66041412774461727</v>
      </c>
      <c r="Y147" s="112">
        <f t="shared" si="61"/>
        <v>0.67493909916867845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0.86975729749109598</v>
      </c>
      <c r="F148" s="113">
        <f t="shared" si="62"/>
        <v>0.87095870836485056</v>
      </c>
      <c r="G148" s="113">
        <f t="shared" si="62"/>
        <v>0.87206501141082438</v>
      </c>
      <c r="H148" s="113">
        <f t="shared" si="62"/>
        <v>0.87314770481944803</v>
      </c>
      <c r="I148" s="113">
        <f t="shared" si="62"/>
        <v>0.87473266214435219</v>
      </c>
      <c r="J148" s="113">
        <f t="shared" si="62"/>
        <v>0.87509525845144165</v>
      </c>
      <c r="K148" s="113">
        <f t="shared" si="62"/>
        <v>0.7302463699430134</v>
      </c>
      <c r="L148" s="113">
        <f t="shared" si="62"/>
        <v>0.92429338807599593</v>
      </c>
      <c r="M148" s="113">
        <f t="shared" si="62"/>
        <v>0.8779274176153401</v>
      </c>
      <c r="N148" s="113">
        <f t="shared" si="62"/>
        <v>0.93736429046371961</v>
      </c>
      <c r="O148" s="113">
        <f t="shared" si="62"/>
        <v>0.90827287829033077</v>
      </c>
      <c r="P148" s="113">
        <f t="shared" si="62"/>
        <v>0.92867555366206644</v>
      </c>
      <c r="Q148" s="113">
        <f t="shared" si="62"/>
        <v>0.9186780244590369</v>
      </c>
      <c r="R148" s="113">
        <f t="shared" ref="R148:V148" si="63">IF(R129=0,"",R129/R110)</f>
        <v>0.9344397954796354</v>
      </c>
      <c r="S148" s="113">
        <f t="shared" si="63"/>
        <v>0.91931846732795641</v>
      </c>
      <c r="T148" s="113">
        <f t="shared" si="63"/>
        <v>0.85856134677552221</v>
      </c>
      <c r="U148" s="113">
        <f t="shared" si="63"/>
        <v>0.8765170735428145</v>
      </c>
      <c r="V148" s="113">
        <f t="shared" si="63"/>
        <v>0.91930634472655148</v>
      </c>
      <c r="W148" s="113">
        <f t="shared" ref="W148:Y148" si="64">IF(W129=0,"",W129/W110)</f>
        <v>0.90981236067703675</v>
      </c>
      <c r="X148" s="113">
        <f t="shared" si="64"/>
        <v>0.82590790041019158</v>
      </c>
      <c r="Y148" s="113">
        <f t="shared" si="64"/>
        <v>0.84605593472973806</v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0.5374354221255776</v>
      </c>
      <c r="F149" s="111">
        <f t="shared" si="65"/>
        <v>0.5384398288642015</v>
      </c>
      <c r="G149" s="111">
        <f t="shared" si="65"/>
        <v>0.54014653658048484</v>
      </c>
      <c r="H149" s="111">
        <f t="shared" si="65"/>
        <v>0.54118230184754557</v>
      </c>
      <c r="I149" s="111">
        <f t="shared" si="65"/>
        <v>0.54245051518123755</v>
      </c>
      <c r="J149" s="111">
        <f t="shared" si="65"/>
        <v>0.54389080142236046</v>
      </c>
      <c r="K149" s="111">
        <f t="shared" si="65"/>
        <v>0.54739810709050263</v>
      </c>
      <c r="L149" s="111">
        <f t="shared" si="65"/>
        <v>0.54879661936500057</v>
      </c>
      <c r="M149" s="111">
        <f t="shared" si="65"/>
        <v>0.55049546474886957</v>
      </c>
      <c r="N149" s="111">
        <f t="shared" si="65"/>
        <v>0.55333941106589024</v>
      </c>
      <c r="O149" s="111">
        <f t="shared" si="65"/>
        <v>0.55622858620866467</v>
      </c>
      <c r="P149" s="111">
        <f t="shared" si="65"/>
        <v>0.56067963475268823</v>
      </c>
      <c r="Q149" s="111">
        <f t="shared" si="65"/>
        <v>0.5676431674008583</v>
      </c>
      <c r="R149" s="111">
        <f t="shared" ref="R149:V149" si="66">IF(R130=0,"",R130/R111)</f>
        <v>0.57951622082570586</v>
      </c>
      <c r="S149" s="111">
        <f t="shared" si="66"/>
        <v>0.59227847743390405</v>
      </c>
      <c r="T149" s="111">
        <f t="shared" si="66"/>
        <v>0.59967378995132192</v>
      </c>
      <c r="U149" s="111">
        <f t="shared" si="66"/>
        <v>0.60770419950885879</v>
      </c>
      <c r="V149" s="111">
        <f t="shared" si="66"/>
        <v>0.62223252265465379</v>
      </c>
      <c r="W149" s="111">
        <f t="shared" ref="W149:Y149" si="67">IF(W130=0,"",W130/W111)</f>
        <v>0.63401303852329449</v>
      </c>
      <c r="X149" s="111">
        <f t="shared" si="67"/>
        <v>0.64668947486938366</v>
      </c>
      <c r="Y149" s="111">
        <f t="shared" si="67"/>
        <v>0.65727024384259614</v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0.60269825255924114</v>
      </c>
      <c r="C151" s="124">
        <f t="shared" si="71"/>
        <v>0.59493985424220652</v>
      </c>
      <c r="D151" s="124">
        <f t="shared" si="71"/>
        <v>0.60130603731950794</v>
      </c>
      <c r="E151" s="124">
        <f t="shared" si="71"/>
        <v>0.60545892166423931</v>
      </c>
      <c r="F151" s="124">
        <f t="shared" si="71"/>
        <v>0.6048280560652316</v>
      </c>
      <c r="G151" s="124">
        <f t="shared" si="71"/>
        <v>0.60809284474722547</v>
      </c>
      <c r="H151" s="124">
        <f t="shared" si="71"/>
        <v>0.61164877722693101</v>
      </c>
      <c r="I151" s="124">
        <f t="shared" si="71"/>
        <v>0.6088860377648051</v>
      </c>
      <c r="J151" s="124">
        <f t="shared" si="71"/>
        <v>0.60314846108575915</v>
      </c>
      <c r="K151" s="124">
        <f t="shared" si="71"/>
        <v>0.60191323239009786</v>
      </c>
      <c r="L151" s="124">
        <f t="shared" si="71"/>
        <v>0.61161408194103928</v>
      </c>
      <c r="M151" s="124">
        <f t="shared" si="71"/>
        <v>0.6157065891636212</v>
      </c>
      <c r="N151" s="124">
        <f t="shared" si="71"/>
        <v>0.60495810282441265</v>
      </c>
      <c r="O151" s="124">
        <f t="shared" si="71"/>
        <v>0.6157109620520127</v>
      </c>
      <c r="P151" s="124">
        <f t="shared" si="71"/>
        <v>0.61992955959598173</v>
      </c>
      <c r="Q151" s="124">
        <f t="shared" si="71"/>
        <v>0.62624923861207249</v>
      </c>
      <c r="R151" s="124">
        <f t="shared" ref="R151:V151" si="72">IF(R132=0,"",R132/R113)</f>
        <v>0.64022158330572798</v>
      </c>
      <c r="S151" s="124">
        <f t="shared" si="72"/>
        <v>0.61594560016069189</v>
      </c>
      <c r="T151" s="124">
        <f t="shared" si="72"/>
        <v>0.62653176272643518</v>
      </c>
      <c r="U151" s="124">
        <f t="shared" si="72"/>
        <v>0.63412879141955669</v>
      </c>
      <c r="V151" s="124">
        <f t="shared" si="72"/>
        <v>0.64243310338867954</v>
      </c>
      <c r="W151" s="124">
        <f t="shared" ref="W151:Y151" si="73">IF(W132=0,"",W132/W113)</f>
        <v>0.64076783003475268</v>
      </c>
      <c r="X151" s="124">
        <f t="shared" si="73"/>
        <v>0.66305229590138304</v>
      </c>
      <c r="Y151" s="124">
        <f t="shared" si="73"/>
        <v>0.65952228867786533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0.57517393021447027</v>
      </c>
      <c r="C152" s="111">
        <f t="shared" si="74"/>
        <v>0.57574784530503831</v>
      </c>
      <c r="D152" s="111">
        <f t="shared" si="74"/>
        <v>0.57585883393021242</v>
      </c>
      <c r="E152" s="111">
        <f t="shared" si="74"/>
        <v>0.57617715843542683</v>
      </c>
      <c r="F152" s="111">
        <f t="shared" si="74"/>
        <v>0.57755575389063529</v>
      </c>
      <c r="G152" s="111">
        <f t="shared" si="74"/>
        <v>0.57961814603076212</v>
      </c>
      <c r="H152" s="111">
        <f t="shared" si="74"/>
        <v>0.58206026174556902</v>
      </c>
      <c r="I152" s="111">
        <f t="shared" si="74"/>
        <v>0.58323685920947199</v>
      </c>
      <c r="J152" s="111">
        <f t="shared" si="74"/>
        <v>0.583549554442651</v>
      </c>
      <c r="K152" s="111">
        <f t="shared" si="74"/>
        <v>0.5838873102271579</v>
      </c>
      <c r="L152" s="111">
        <f t="shared" si="74"/>
        <v>0.58405788702694772</v>
      </c>
      <c r="M152" s="111">
        <f t="shared" si="74"/>
        <v>0.58437422485607748</v>
      </c>
      <c r="N152" s="111">
        <f t="shared" si="74"/>
        <v>0.5848124604273256</v>
      </c>
      <c r="O152" s="111">
        <f t="shared" si="74"/>
        <v>0.58527243823166042</v>
      </c>
      <c r="P152" s="111">
        <f t="shared" si="74"/>
        <v>0.5854724168554728</v>
      </c>
      <c r="Q152" s="111">
        <f t="shared" si="74"/>
        <v>0.5859153500786235</v>
      </c>
      <c r="R152" s="111">
        <f t="shared" ref="R152:V152" si="75">IF(R133=0,"",R133/R114)</f>
        <v>0.58675626129858838</v>
      </c>
      <c r="S152" s="111">
        <f t="shared" si="75"/>
        <v>0.58763968571991743</v>
      </c>
      <c r="T152" s="111">
        <f t="shared" si="75"/>
        <v>0.58816709858447624</v>
      </c>
      <c r="U152" s="111">
        <f t="shared" si="75"/>
        <v>0.58993245205312828</v>
      </c>
      <c r="V152" s="111">
        <f t="shared" si="75"/>
        <v>0.59428710531340512</v>
      </c>
      <c r="W152" s="111">
        <f t="shared" ref="W152:Y152" si="76">IF(W133=0,"",W133/W114)</f>
        <v>0.59887084089816101</v>
      </c>
      <c r="X152" s="111">
        <f t="shared" si="76"/>
        <v>0.60177468721041527</v>
      </c>
      <c r="Y152" s="111">
        <f t="shared" si="76"/>
        <v>0.60520712976160052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0.73525515650136775</v>
      </c>
      <c r="C153" s="45">
        <f t="shared" si="77"/>
        <v>0.73644514927884175</v>
      </c>
      <c r="D153" s="45">
        <f t="shared" si="77"/>
        <v>0.73667363250761742</v>
      </c>
      <c r="E153" s="45">
        <f t="shared" si="77"/>
        <v>0.73777822331365417</v>
      </c>
      <c r="F153" s="45">
        <f t="shared" si="77"/>
        <v>0.74146680303470203</v>
      </c>
      <c r="G153" s="45">
        <f t="shared" si="77"/>
        <v>0.74578846742494764</v>
      </c>
      <c r="H153" s="45">
        <f t="shared" si="77"/>
        <v>0.75056719601342681</v>
      </c>
      <c r="I153" s="45">
        <f t="shared" si="77"/>
        <v>0.75285541262489464</v>
      </c>
      <c r="J153" s="45">
        <f t="shared" si="77"/>
        <v>0.75361963819441824</v>
      </c>
      <c r="K153" s="45">
        <f t="shared" si="77"/>
        <v>0.75542682617065626</v>
      </c>
      <c r="L153" s="45">
        <f t="shared" si="77"/>
        <v>0.75670866577440099</v>
      </c>
      <c r="M153" s="45">
        <f t="shared" si="77"/>
        <v>0.75906428605242537</v>
      </c>
      <c r="N153" s="45">
        <f t="shared" si="77"/>
        <v>0.76128592696798969</v>
      </c>
      <c r="O153" s="45">
        <f t="shared" si="77"/>
        <v>0.76565265298594709</v>
      </c>
      <c r="P153" s="45">
        <f t="shared" si="77"/>
        <v>0.76831230165798581</v>
      </c>
      <c r="Q153" s="45">
        <f t="shared" si="77"/>
        <v>0.77179016259682176</v>
      </c>
      <c r="R153" s="45">
        <f t="shared" ref="R153:V153" si="78">IF(R134=0,"",R134/R115)</f>
        <v>0.77585614872087072</v>
      </c>
      <c r="S153" s="45">
        <f t="shared" si="78"/>
        <v>0.7789767272960616</v>
      </c>
      <c r="T153" s="45">
        <f t="shared" si="78"/>
        <v>0.78127336413293136</v>
      </c>
      <c r="U153" s="45">
        <f t="shared" si="78"/>
        <v>0.788257396437411</v>
      </c>
      <c r="V153" s="45">
        <f t="shared" si="78"/>
        <v>0.80164668176767495</v>
      </c>
      <c r="W153" s="45">
        <f t="shared" ref="W153:Y153" si="79">IF(W134=0,"",W134/W115)</f>
        <v>0.82317692759331873</v>
      </c>
      <c r="X153" s="45">
        <f t="shared" si="79"/>
        <v>0.84011791205702913</v>
      </c>
      <c r="Y153" s="45">
        <f t="shared" si="79"/>
        <v>0.85610609650341329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1.829445919516441</v>
      </c>
      <c r="C155" s="117">
        <f t="shared" si="80"/>
        <v>1.721571547941273</v>
      </c>
      <c r="D155" s="117">
        <f t="shared" si="80"/>
        <v>1.5042434624413601</v>
      </c>
      <c r="E155" s="117">
        <f t="shared" si="80"/>
        <v>1.312574830584246</v>
      </c>
      <c r="F155" s="117">
        <f t="shared" si="80"/>
        <v>1.3494126592242992</v>
      </c>
      <c r="G155" s="117">
        <f t="shared" si="80"/>
        <v>1.2951410226588784</v>
      </c>
      <c r="H155" s="117">
        <f t="shared" si="80"/>
        <v>1.1919309414252703</v>
      </c>
      <c r="I155" s="117">
        <f t="shared" si="80"/>
        <v>1.1617581744277123</v>
      </c>
      <c r="J155" s="117">
        <f t="shared" si="80"/>
        <v>1.2690682180064907</v>
      </c>
      <c r="K155" s="117">
        <f t="shared" si="80"/>
        <v>1.3473336981479638</v>
      </c>
      <c r="L155" s="117">
        <f t="shared" si="80"/>
        <v>1.239945026458747</v>
      </c>
      <c r="M155" s="117">
        <f t="shared" si="80"/>
        <v>1.1585321590171067</v>
      </c>
      <c r="N155" s="117">
        <f t="shared" si="80"/>
        <v>1.1410040294951489</v>
      </c>
      <c r="O155" s="117">
        <f t="shared" si="80"/>
        <v>1.1670841344296674</v>
      </c>
      <c r="P155" s="117">
        <f t="shared" si="80"/>
        <v>1.1031610392443618</v>
      </c>
      <c r="Q155" s="117">
        <f t="shared" si="80"/>
        <v>1.0998826800829524</v>
      </c>
      <c r="R155" s="117">
        <f t="shared" ref="R155:V155" si="81">R156+R159+R161+R170</f>
        <v>1.0223943210923478</v>
      </c>
      <c r="S155" s="117">
        <f t="shared" si="81"/>
        <v>0.93755836590497155</v>
      </c>
      <c r="T155" s="117">
        <f t="shared" si="81"/>
        <v>0.29915028902463581</v>
      </c>
      <c r="U155" s="117">
        <f t="shared" si="81"/>
        <v>0.18471059071506443</v>
      </c>
      <c r="V155" s="117">
        <f t="shared" si="81"/>
        <v>0.10722759736790385</v>
      </c>
      <c r="W155" s="117">
        <f t="shared" ref="W155:Y155" si="82">W156+W159+W161+W170</f>
        <v>0.10399326110737646</v>
      </c>
      <c r="X155" s="117">
        <f t="shared" si="82"/>
        <v>0.11011200743112926</v>
      </c>
      <c r="Y155" s="117">
        <f t="shared" si="82"/>
        <v>8.7223857081969086E-2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0.68129306653077037</v>
      </c>
      <c r="C156" s="122">
        <f t="shared" si="83"/>
        <v>0.68129306653077037</v>
      </c>
      <c r="D156" s="122">
        <f t="shared" si="83"/>
        <v>0.6896040533741824</v>
      </c>
      <c r="E156" s="122">
        <f t="shared" si="83"/>
        <v>0.6896040533741824</v>
      </c>
      <c r="F156" s="122">
        <f t="shared" si="83"/>
        <v>0.68960405337418262</v>
      </c>
      <c r="G156" s="122">
        <f t="shared" si="83"/>
        <v>0.68577097224399353</v>
      </c>
      <c r="H156" s="122">
        <f t="shared" si="83"/>
        <v>0.67568153289023059</v>
      </c>
      <c r="I156" s="122">
        <f t="shared" si="83"/>
        <v>0.6649507762952851</v>
      </c>
      <c r="J156" s="122">
        <f t="shared" si="83"/>
        <v>0.67568153289023047</v>
      </c>
      <c r="K156" s="122">
        <f t="shared" si="83"/>
        <v>0.70675422869652516</v>
      </c>
      <c r="L156" s="122">
        <f t="shared" si="83"/>
        <v>0.69635607214417694</v>
      </c>
      <c r="M156" s="122">
        <f t="shared" si="83"/>
        <v>0.68529697529180589</v>
      </c>
      <c r="N156" s="122">
        <f t="shared" si="83"/>
        <v>0.69635607214417661</v>
      </c>
      <c r="O156" s="122">
        <f t="shared" si="83"/>
        <v>0.70675422869652516</v>
      </c>
      <c r="P156" s="122">
        <f t="shared" si="83"/>
        <v>0.69635607214417661</v>
      </c>
      <c r="Q156" s="122">
        <f t="shared" si="83"/>
        <v>0.71657418343336521</v>
      </c>
      <c r="R156" s="122">
        <f t="shared" ref="R156:V156" si="84">SUM(R157:R158)</f>
        <v>0.6963560721441765</v>
      </c>
      <c r="S156" s="122">
        <f t="shared" si="84"/>
        <v>0.71384976000000255</v>
      </c>
      <c r="T156" s="122">
        <f t="shared" si="84"/>
        <v>0.17526131999999703</v>
      </c>
      <c r="U156" s="122">
        <f t="shared" si="84"/>
        <v>0.12751128000000025</v>
      </c>
      <c r="V156" s="122">
        <f t="shared" si="84"/>
        <v>7.9761240000003356E-2</v>
      </c>
      <c r="W156" s="122">
        <f t="shared" ref="W156:Y156" si="85">SUM(W157:W158)</f>
        <v>8.2962360000003343E-2</v>
      </c>
      <c r="X156" s="122">
        <f t="shared" si="85"/>
        <v>9.5500080000000764E-2</v>
      </c>
      <c r="Y156" s="122">
        <f t="shared" si="85"/>
        <v>7.3358999999999966E-2</v>
      </c>
      <c r="DA156" s="130" t="s">
        <v>2115</v>
      </c>
    </row>
    <row r="157" spans="1:105" ht="12" customHeight="1" x14ac:dyDescent="0.25">
      <c r="A157" s="97" t="s">
        <v>211</v>
      </c>
      <c r="B157" s="98">
        <v>0.68129306653077037</v>
      </c>
      <c r="C157" s="98">
        <v>0.68129306653077037</v>
      </c>
      <c r="D157" s="98">
        <v>0.6896040533741824</v>
      </c>
      <c r="E157" s="98">
        <v>0.6896040533741824</v>
      </c>
      <c r="F157" s="98">
        <v>0.68960405337418262</v>
      </c>
      <c r="G157" s="98">
        <v>0.68577097224399353</v>
      </c>
      <c r="H157" s="98">
        <v>0.67568153289023059</v>
      </c>
      <c r="I157" s="98">
        <v>0.6649507762952851</v>
      </c>
      <c r="J157" s="98">
        <v>0.67568153289023047</v>
      </c>
      <c r="K157" s="98">
        <v>0.70675422869652516</v>
      </c>
      <c r="L157" s="98">
        <v>0.69635607214417694</v>
      </c>
      <c r="M157" s="98">
        <v>0.68529697529180589</v>
      </c>
      <c r="N157" s="98">
        <v>0.69635607214417661</v>
      </c>
      <c r="O157" s="98">
        <v>0.70675422869652516</v>
      </c>
      <c r="P157" s="98">
        <v>0.69635607214417661</v>
      </c>
      <c r="Q157" s="98">
        <v>0.71657418343336521</v>
      </c>
      <c r="R157" s="98">
        <v>0.6963560721441765</v>
      </c>
      <c r="S157" s="98">
        <v>0.71384976000000255</v>
      </c>
      <c r="T157" s="98">
        <v>0.17526131999999703</v>
      </c>
      <c r="U157" s="98">
        <v>0.12751128000000025</v>
      </c>
      <c r="V157" s="98">
        <v>7.9761240000003356E-2</v>
      </c>
      <c r="W157" s="98">
        <v>8.2962360000003343E-2</v>
      </c>
      <c r="X157" s="98">
        <v>9.5500080000000764E-2</v>
      </c>
      <c r="Y157" s="98">
        <v>7.3358999999999966E-2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1.1481528529856706</v>
      </c>
      <c r="C170" s="122">
        <v>1.0402784814105026</v>
      </c>
      <c r="D170" s="122">
        <v>0.8146394090671778</v>
      </c>
      <c r="E170" s="122">
        <v>0.62297077721006344</v>
      </c>
      <c r="F170" s="122">
        <v>0.65980860585011647</v>
      </c>
      <c r="G170" s="122">
        <v>0.60937005041488479</v>
      </c>
      <c r="H170" s="122">
        <v>0.51624940853503964</v>
      </c>
      <c r="I170" s="122">
        <v>0.49680739813242725</v>
      </c>
      <c r="J170" s="122">
        <v>0.59338668511626025</v>
      </c>
      <c r="K170" s="122">
        <v>0.64057946945143873</v>
      </c>
      <c r="L170" s="122">
        <v>0.54358895431457011</v>
      </c>
      <c r="M170" s="122">
        <v>0.47323518372530088</v>
      </c>
      <c r="N170" s="122">
        <v>0.44464795735097223</v>
      </c>
      <c r="O170" s="122">
        <v>0.46032990573314225</v>
      </c>
      <c r="P170" s="122">
        <v>0.40680496710018527</v>
      </c>
      <c r="Q170" s="122">
        <v>0.38330849664958722</v>
      </c>
      <c r="R170" s="122">
        <v>0.32603824894817135</v>
      </c>
      <c r="S170" s="122">
        <v>0.22370860590496905</v>
      </c>
      <c r="T170" s="122">
        <v>0.12388896902463879</v>
      </c>
      <c r="U170" s="122">
        <v>5.7199310715064178E-2</v>
      </c>
      <c r="V170" s="122">
        <v>2.7466357367900502E-2</v>
      </c>
      <c r="W170" s="122">
        <v>2.1030901107373112E-2</v>
      </c>
      <c r="X170" s="122">
        <v>1.4611927431128491E-2</v>
      </c>
      <c r="Y170" s="122">
        <v>1.3864857081969113E-2</v>
      </c>
      <c r="DA170" s="130" t="s">
        <v>2129</v>
      </c>
    </row>
    <row r="171" spans="1:105" ht="12" customHeight="1" x14ac:dyDescent="0.25">
      <c r="A171" s="97" t="s">
        <v>50</v>
      </c>
      <c r="B171" s="98">
        <v>1.1481528529856706</v>
      </c>
      <c r="C171" s="98">
        <v>1.0402784814105026</v>
      </c>
      <c r="D171" s="98">
        <v>0.8146394090671778</v>
      </c>
      <c r="E171" s="98">
        <v>0.62297077721006344</v>
      </c>
      <c r="F171" s="98">
        <v>0.65980860585011647</v>
      </c>
      <c r="G171" s="98">
        <v>0.60937005041488479</v>
      </c>
      <c r="H171" s="98">
        <v>0.51624940853503964</v>
      </c>
      <c r="I171" s="98">
        <v>0.49680739813242725</v>
      </c>
      <c r="J171" s="98">
        <v>0.59338668511626025</v>
      </c>
      <c r="K171" s="98">
        <v>0.64057946945143873</v>
      </c>
      <c r="L171" s="98">
        <v>0.54358895431457011</v>
      </c>
      <c r="M171" s="98">
        <v>0.47323518372530088</v>
      </c>
      <c r="N171" s="98">
        <v>0.44464795735097223</v>
      </c>
      <c r="O171" s="98">
        <v>0.46032990573314225</v>
      </c>
      <c r="P171" s="98">
        <v>0.40680496710018527</v>
      </c>
      <c r="Q171" s="98">
        <v>0.38330849664958722</v>
      </c>
      <c r="R171" s="98">
        <v>0.32603824894817135</v>
      </c>
      <c r="S171" s="98">
        <v>0.22370860590496905</v>
      </c>
      <c r="T171" s="98">
        <v>0.12388896902463879</v>
      </c>
      <c r="U171" s="98">
        <v>5.7199310715064178E-2</v>
      </c>
      <c r="V171" s="98">
        <v>2.7466357367900502E-2</v>
      </c>
      <c r="W171" s="98">
        <v>2.1030901107373112E-2</v>
      </c>
      <c r="X171" s="98">
        <v>1.4611927431128491E-2</v>
      </c>
      <c r="Y171" s="98">
        <v>1.3864857081969113E-2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3307.2479500489262</v>
      </c>
      <c r="C174" s="117">
        <f t="shared" si="87"/>
        <v>3096.3473196208151</v>
      </c>
      <c r="D174" s="117">
        <f t="shared" si="87"/>
        <v>3508.6608180674357</v>
      </c>
      <c r="E174" s="117">
        <f t="shared" si="87"/>
        <v>3738.2940120973467</v>
      </c>
      <c r="F174" s="117">
        <f t="shared" si="87"/>
        <v>3970.1689343459548</v>
      </c>
      <c r="G174" s="117">
        <f t="shared" si="87"/>
        <v>3956.5657173324621</v>
      </c>
      <c r="H174" s="117">
        <f t="shared" si="87"/>
        <v>3903.3494941673298</v>
      </c>
      <c r="I174" s="117">
        <f t="shared" si="87"/>
        <v>3721.9215469214555</v>
      </c>
      <c r="J174" s="117">
        <f t="shared" si="87"/>
        <v>3732.7008199785751</v>
      </c>
      <c r="K174" s="117">
        <f t="shared" si="87"/>
        <v>3233.4383141889675</v>
      </c>
      <c r="L174" s="117">
        <f t="shared" si="87"/>
        <v>3616.4598706103925</v>
      </c>
      <c r="M174" s="117">
        <f t="shared" si="87"/>
        <v>3671.341015811855</v>
      </c>
      <c r="N174" s="117">
        <f t="shared" si="87"/>
        <v>3749.2028229341236</v>
      </c>
      <c r="O174" s="117">
        <f t="shared" si="87"/>
        <v>3848.231217269954</v>
      </c>
      <c r="P174" s="117">
        <f t="shared" si="87"/>
        <v>3810.1351029259581</v>
      </c>
      <c r="Q174" s="117">
        <f t="shared" si="87"/>
        <v>4029.6750785401655</v>
      </c>
      <c r="R174" s="117">
        <f t="shared" ref="R174:V174" si="88">R175+R178+R180+R189</f>
        <v>4058.6034149362113</v>
      </c>
      <c r="S174" s="117">
        <f t="shared" si="88"/>
        <v>4588.3780634563564</v>
      </c>
      <c r="T174" s="117">
        <f t="shared" si="88"/>
        <v>3754.4871201707019</v>
      </c>
      <c r="U174" s="117">
        <f t="shared" si="88"/>
        <v>4053.089993635971</v>
      </c>
      <c r="V174" s="117">
        <f t="shared" si="88"/>
        <v>4143.3997842541694</v>
      </c>
      <c r="W174" s="117">
        <f t="shared" ref="W174:Y174" si="89">W175+W178+W180+W189</f>
        <v>4356.2190825189555</v>
      </c>
      <c r="X174" s="117">
        <f t="shared" si="89"/>
        <v>4926.0307063774026</v>
      </c>
      <c r="Y174" s="117">
        <f t="shared" si="89"/>
        <v>4366.8219321895785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492.15179574345802</v>
      </c>
      <c r="C175" s="122">
        <f t="shared" si="90"/>
        <v>528.4861998952241</v>
      </c>
      <c r="D175" s="122">
        <f t="shared" si="90"/>
        <v>659.75892586058808</v>
      </c>
      <c r="E175" s="122">
        <f t="shared" si="90"/>
        <v>782.73494253823844</v>
      </c>
      <c r="F175" s="122">
        <f t="shared" si="90"/>
        <v>854.85076905208484</v>
      </c>
      <c r="G175" s="122">
        <f t="shared" si="90"/>
        <v>884.91867623402936</v>
      </c>
      <c r="H175" s="122">
        <f t="shared" si="90"/>
        <v>903.85463912550199</v>
      </c>
      <c r="I175" s="122">
        <f t="shared" si="90"/>
        <v>885.49678708019349</v>
      </c>
      <c r="J175" s="122">
        <f t="shared" si="90"/>
        <v>884.0320394945677</v>
      </c>
      <c r="K175" s="122">
        <f t="shared" si="90"/>
        <v>885.7979960691963</v>
      </c>
      <c r="L175" s="122">
        <f t="shared" si="90"/>
        <v>961.63659250769877</v>
      </c>
      <c r="M175" s="122">
        <f t="shared" si="90"/>
        <v>997.9863908373361</v>
      </c>
      <c r="N175" s="122">
        <f t="shared" si="90"/>
        <v>1084.8238673906908</v>
      </c>
      <c r="O175" s="122">
        <f t="shared" si="90"/>
        <v>1125.8628591516424</v>
      </c>
      <c r="P175" s="122">
        <f t="shared" si="90"/>
        <v>1139.2146826893402</v>
      </c>
      <c r="Q175" s="122">
        <f t="shared" si="90"/>
        <v>1274.295180714146</v>
      </c>
      <c r="R175" s="122">
        <f t="shared" ref="R175:V175" si="91">SUM(R176:R177)</f>
        <v>1370.7785083928827</v>
      </c>
      <c r="S175" s="122">
        <f t="shared" si="91"/>
        <v>1921.1121241119097</v>
      </c>
      <c r="T175" s="122">
        <f t="shared" si="91"/>
        <v>841.58979599966517</v>
      </c>
      <c r="U175" s="122">
        <f t="shared" si="91"/>
        <v>1200.4271598908015</v>
      </c>
      <c r="V175" s="122">
        <f t="shared" si="91"/>
        <v>1457.1488265251146</v>
      </c>
      <c r="W175" s="122">
        <f t="shared" ref="W175:Y175" si="92">SUM(W176:W177)</f>
        <v>1996.8278244293681</v>
      </c>
      <c r="X175" s="122">
        <f t="shared" si="92"/>
        <v>2622.4707541690818</v>
      </c>
      <c r="Y175" s="122">
        <f t="shared" si="92"/>
        <v>2260.3396391351462</v>
      </c>
      <c r="DA175" s="130" t="s">
        <v>2283</v>
      </c>
    </row>
    <row r="176" spans="1:105" ht="12" customHeight="1" x14ac:dyDescent="0.25">
      <c r="A176" s="97" t="s">
        <v>211</v>
      </c>
      <c r="B176" s="98">
        <v>487.42614236935412</v>
      </c>
      <c r="C176" s="98">
        <v>523.9054874192899</v>
      </c>
      <c r="D176" s="98">
        <v>653.31283877063288</v>
      </c>
      <c r="E176" s="98">
        <v>776.28489408701671</v>
      </c>
      <c r="F176" s="98">
        <v>846.04946221233467</v>
      </c>
      <c r="G176" s="98">
        <v>875.83506354989822</v>
      </c>
      <c r="H176" s="98">
        <v>895.20631789184006</v>
      </c>
      <c r="I176" s="98">
        <v>877.07904396120148</v>
      </c>
      <c r="J176" s="98">
        <v>875.0994378050973</v>
      </c>
      <c r="K176" s="98">
        <v>876.70452258055695</v>
      </c>
      <c r="L176" s="98">
        <v>950.97326884247968</v>
      </c>
      <c r="M176" s="98">
        <v>986.92451777270844</v>
      </c>
      <c r="N176" s="98">
        <v>1075.5754523990956</v>
      </c>
      <c r="O176" s="98">
        <v>1113.661650793797</v>
      </c>
      <c r="P176" s="98">
        <v>1127.1250530969799</v>
      </c>
      <c r="Q176" s="98">
        <v>1260.5410667857625</v>
      </c>
      <c r="R176" s="98">
        <v>1356.0631807649897</v>
      </c>
      <c r="S176" s="98">
        <v>1900.5681818181713</v>
      </c>
      <c r="T176" s="98">
        <v>822.27784730913936</v>
      </c>
      <c r="U176" s="98">
        <v>1180.2469135802673</v>
      </c>
      <c r="V176" s="98">
        <v>1437.4999999999675</v>
      </c>
      <c r="W176" s="98">
        <v>1968.3544303797962</v>
      </c>
      <c r="X176" s="98">
        <v>2594.2028985507895</v>
      </c>
      <c r="Y176" s="98">
        <v>2235.7723577236261</v>
      </c>
      <c r="DA176" s="63" t="s">
        <v>2284</v>
      </c>
    </row>
    <row r="177" spans="1:105" ht="12" customHeight="1" x14ac:dyDescent="0.25">
      <c r="A177" s="97" t="s">
        <v>53</v>
      </c>
      <c r="B177" s="98">
        <v>4.7256533741039126</v>
      </c>
      <c r="C177" s="98">
        <v>4.5807124759342024</v>
      </c>
      <c r="D177" s="98">
        <v>6.4460870899551805</v>
      </c>
      <c r="E177" s="98">
        <v>6.45004845122173</v>
      </c>
      <c r="F177" s="98">
        <v>8.8013068397501719</v>
      </c>
      <c r="G177" s="98">
        <v>9.0836126841311238</v>
      </c>
      <c r="H177" s="98">
        <v>8.6483212336619246</v>
      </c>
      <c r="I177" s="98">
        <v>8.4177431189919627</v>
      </c>
      <c r="J177" s="98">
        <v>8.9326016894703741</v>
      </c>
      <c r="K177" s="98">
        <v>9.0934734886393827</v>
      </c>
      <c r="L177" s="98">
        <v>10.663323665219108</v>
      </c>
      <c r="M177" s="98">
        <v>11.061873064627626</v>
      </c>
      <c r="N177" s="98">
        <v>9.2484149915951068</v>
      </c>
      <c r="O177" s="98">
        <v>12.201208357845426</v>
      </c>
      <c r="P177" s="98">
        <v>12.08962959236027</v>
      </c>
      <c r="Q177" s="98">
        <v>13.754113928383424</v>
      </c>
      <c r="R177" s="98">
        <v>14.715327627893076</v>
      </c>
      <c r="S177" s="98">
        <v>20.543942293738379</v>
      </c>
      <c r="T177" s="98">
        <v>19.31194869052586</v>
      </c>
      <c r="U177" s="98">
        <v>20.180246310534049</v>
      </c>
      <c r="V177" s="98">
        <v>19.648826525147033</v>
      </c>
      <c r="W177" s="98">
        <v>28.473394049571827</v>
      </c>
      <c r="X177" s="98">
        <v>28.267855618292085</v>
      </c>
      <c r="Y177" s="98">
        <v>24.56728141152022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228.44913820236903</v>
      </c>
      <c r="C178" s="122">
        <f t="shared" si="93"/>
        <v>317.81739540784616</v>
      </c>
      <c r="D178" s="122">
        <f t="shared" si="93"/>
        <v>316.25751408089724</v>
      </c>
      <c r="E178" s="122">
        <f t="shared" si="93"/>
        <v>528.96964035030021</v>
      </c>
      <c r="F178" s="122">
        <f t="shared" si="93"/>
        <v>274.19581424556043</v>
      </c>
      <c r="G178" s="122">
        <f t="shared" si="93"/>
        <v>243.86980420909467</v>
      </c>
      <c r="H178" s="122">
        <f t="shared" si="93"/>
        <v>277.76194286751843</v>
      </c>
      <c r="I178" s="122">
        <f t="shared" si="93"/>
        <v>236.17077134790361</v>
      </c>
      <c r="J178" s="122">
        <f t="shared" si="93"/>
        <v>173.97988886215074</v>
      </c>
      <c r="K178" s="122">
        <f t="shared" si="93"/>
        <v>181.36490971114935</v>
      </c>
      <c r="L178" s="122">
        <f t="shared" si="93"/>
        <v>209.59607190151766</v>
      </c>
      <c r="M178" s="122">
        <f t="shared" si="93"/>
        <v>302.46908532932969</v>
      </c>
      <c r="N178" s="122">
        <f t="shared" si="93"/>
        <v>585.06375694899975</v>
      </c>
      <c r="O178" s="122">
        <f t="shared" si="93"/>
        <v>418.52581588145938</v>
      </c>
      <c r="P178" s="122">
        <f t="shared" si="93"/>
        <v>461.72189598486159</v>
      </c>
      <c r="Q178" s="122">
        <f t="shared" si="93"/>
        <v>434.67906925605911</v>
      </c>
      <c r="R178" s="122">
        <f t="shared" si="93"/>
        <v>393.34520060495993</v>
      </c>
      <c r="S178" s="122">
        <f t="shared" si="93"/>
        <v>505.56833175301</v>
      </c>
      <c r="T178" s="122">
        <f t="shared" si="93"/>
        <v>420.16050156306318</v>
      </c>
      <c r="U178" s="122">
        <f t="shared" si="93"/>
        <v>393.34539975398883</v>
      </c>
      <c r="V178" s="122">
        <f t="shared" si="93"/>
        <v>370.0025572196937</v>
      </c>
      <c r="W178" s="122">
        <f t="shared" si="93"/>
        <v>312.10430702205019</v>
      </c>
      <c r="X178" s="122">
        <f t="shared" si="93"/>
        <v>124.45728230749687</v>
      </c>
      <c r="Y178" s="122">
        <f t="shared" si="93"/>
        <v>87.103157049990386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228.44913820236903</v>
      </c>
      <c r="C179" s="98">
        <f>RES_hhdet_fech!C48</f>
        <v>317.81739540784616</v>
      </c>
      <c r="D179" s="98">
        <f>RES_hhdet_fech!D48</f>
        <v>316.25751408089724</v>
      </c>
      <c r="E179" s="98">
        <f>RES_hhdet_fech!E48</f>
        <v>528.96964035030021</v>
      </c>
      <c r="F179" s="98">
        <f>RES_hhdet_fech!F48</f>
        <v>274.19581424556043</v>
      </c>
      <c r="G179" s="98">
        <f>RES_hhdet_fech!G48</f>
        <v>243.86980420909467</v>
      </c>
      <c r="H179" s="98">
        <f>RES_hhdet_fech!H48</f>
        <v>277.76194286751843</v>
      </c>
      <c r="I179" s="98">
        <f>RES_hhdet_fech!I48</f>
        <v>236.17077134790361</v>
      </c>
      <c r="J179" s="98">
        <f>RES_hhdet_fech!J48</f>
        <v>173.97988886215074</v>
      </c>
      <c r="K179" s="98">
        <f>RES_hhdet_fech!K48</f>
        <v>181.36490971114935</v>
      </c>
      <c r="L179" s="98">
        <f>RES_hhdet_fech!L48</f>
        <v>209.59607190151766</v>
      </c>
      <c r="M179" s="98">
        <f>RES_hhdet_fech!M48</f>
        <v>302.46908532932969</v>
      </c>
      <c r="N179" s="98">
        <f>RES_hhdet_fech!N48</f>
        <v>585.06375694899975</v>
      </c>
      <c r="O179" s="98">
        <f>RES_hhdet_fech!O48</f>
        <v>418.52581588145938</v>
      </c>
      <c r="P179" s="98">
        <f>RES_hhdet_fech!P48</f>
        <v>461.72189598486159</v>
      </c>
      <c r="Q179" s="98">
        <f>RES_hhdet_fech!Q48</f>
        <v>434.67906925605911</v>
      </c>
      <c r="R179" s="98">
        <f>RES_hhdet_fech!R48</f>
        <v>393.34520060495993</v>
      </c>
      <c r="S179" s="98">
        <f>RES_hhdet_fech!S48</f>
        <v>505.56833175301</v>
      </c>
      <c r="T179" s="98">
        <f>RES_hhdet_fech!T48</f>
        <v>420.16050156306318</v>
      </c>
      <c r="U179" s="98">
        <f>RES_hhdet_fech!U48</f>
        <v>393.34539975398883</v>
      </c>
      <c r="V179" s="98">
        <f>RES_hhdet_fech!V48</f>
        <v>370.0025572196937</v>
      </c>
      <c r="W179" s="98">
        <f>RES_hhdet_fech!W48</f>
        <v>312.10430702205019</v>
      </c>
      <c r="X179" s="98">
        <f>RES_hhdet_fech!X48</f>
        <v>124.45728230749687</v>
      </c>
      <c r="Y179" s="98">
        <f>RES_hhdet_fech!Y48</f>
        <v>87.103157049990386</v>
      </c>
      <c r="DA179" s="63" t="s">
        <v>2287</v>
      </c>
    </row>
    <row r="180" spans="1:105" ht="12" customHeight="1" x14ac:dyDescent="0.25">
      <c r="A180" s="121" t="s">
        <v>55</v>
      </c>
      <c r="B180" s="122">
        <v>1456.2990946805085</v>
      </c>
      <c r="C180" s="122">
        <v>1214.8919669926368</v>
      </c>
      <c r="D180" s="122">
        <v>1487.9298560616862</v>
      </c>
      <c r="E180" s="122">
        <v>1450.6799107615473</v>
      </c>
      <c r="F180" s="122">
        <v>1734.6315328444509</v>
      </c>
      <c r="G180" s="122">
        <v>1757.5963458038188</v>
      </c>
      <c r="H180" s="122">
        <v>1776.3709294473044</v>
      </c>
      <c r="I180" s="122">
        <v>1720.5429146845529</v>
      </c>
      <c r="J180" s="122">
        <v>1684.9348340302654</v>
      </c>
      <c r="K180" s="122">
        <v>1123.5642119981044</v>
      </c>
      <c r="L180" s="122">
        <v>1407.9048091449793</v>
      </c>
      <c r="M180" s="122">
        <v>1395.6305535355391</v>
      </c>
      <c r="N180" s="122">
        <v>1168.8616376621287</v>
      </c>
      <c r="O180" s="122">
        <v>1279.1127009620266</v>
      </c>
      <c r="P180" s="122">
        <v>1256.3949480737108</v>
      </c>
      <c r="Q180" s="122">
        <v>1309.427502508966</v>
      </c>
      <c r="R180" s="122">
        <v>1254.9740701731075</v>
      </c>
      <c r="S180" s="122">
        <v>1340.8232296901258</v>
      </c>
      <c r="T180" s="122">
        <v>1640.9257567268394</v>
      </c>
      <c r="U180" s="122">
        <v>1659.3026631456976</v>
      </c>
      <c r="V180" s="122">
        <v>1559.1542945463339</v>
      </c>
      <c r="W180" s="122">
        <v>1326.737987000482</v>
      </c>
      <c r="X180" s="122">
        <v>1551.6728777505518</v>
      </c>
      <c r="Y180" s="122">
        <v>1386.0498723769458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1456.2990946805085</v>
      </c>
      <c r="C185" s="101">
        <v>1214.8919669926368</v>
      </c>
      <c r="D185" s="101">
        <v>1487.9298560616862</v>
      </c>
      <c r="E185" s="101">
        <v>1452.0368742483556</v>
      </c>
      <c r="F185" s="101">
        <v>1739.2411211529213</v>
      </c>
      <c r="G185" s="101">
        <v>1774.8392652576524</v>
      </c>
      <c r="H185" s="101">
        <v>1806.6433819489234</v>
      </c>
      <c r="I185" s="101">
        <v>1764.7721111982057</v>
      </c>
      <c r="J185" s="101">
        <v>1740.33839436075</v>
      </c>
      <c r="K185" s="101">
        <v>1183.0468798964932</v>
      </c>
      <c r="L185" s="101">
        <v>1579.7159487924384</v>
      </c>
      <c r="M185" s="101">
        <v>1582.5998203359059</v>
      </c>
      <c r="N185" s="101">
        <v>1378.87218965529</v>
      </c>
      <c r="O185" s="101">
        <v>1495.5114952037584</v>
      </c>
      <c r="P185" s="101">
        <v>1477.1728037491459</v>
      </c>
      <c r="Q185" s="101">
        <v>1531.3566127302261</v>
      </c>
      <c r="R185" s="101">
        <v>1469.5132875890565</v>
      </c>
      <c r="S185" s="101">
        <v>1533.2340906048059</v>
      </c>
      <c r="T185" s="101">
        <v>1821.0601119896703</v>
      </c>
      <c r="U185" s="101">
        <v>1827.451458747508</v>
      </c>
      <c r="V185" s="101">
        <v>1701.3266224536328</v>
      </c>
      <c r="W185" s="101">
        <v>1419.4708470610203</v>
      </c>
      <c r="X185" s="101">
        <v>1625.7549475370101</v>
      </c>
      <c r="Y185" s="101">
        <v>1451.3100138267275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869.89953840745204</v>
      </c>
      <c r="F186" s="104">
        <v>1048.0223790875204</v>
      </c>
      <c r="G186" s="104">
        <v>1079.3748472863706</v>
      </c>
      <c r="H186" s="104">
        <v>1111.5688032503342</v>
      </c>
      <c r="I186" s="104">
        <v>1090.0465039664944</v>
      </c>
      <c r="J186" s="104">
        <v>1076.6081916867138</v>
      </c>
      <c r="K186" s="104">
        <v>877.33833841871888</v>
      </c>
      <c r="L186" s="104">
        <v>930.09944971216862</v>
      </c>
      <c r="M186" s="104">
        <v>983.97620227765924</v>
      </c>
      <c r="N186" s="104">
        <v>809.37988832858366</v>
      </c>
      <c r="O186" s="104">
        <v>920.30173933662945</v>
      </c>
      <c r="P186" s="104">
        <v>896.12562903970513</v>
      </c>
      <c r="Q186" s="104">
        <v>954.61157141131673</v>
      </c>
      <c r="R186" s="104">
        <v>918.86262955478685</v>
      </c>
      <c r="S186" s="104">
        <v>989.22908625165439</v>
      </c>
      <c r="T186" s="104">
        <v>1267.493381778125</v>
      </c>
      <c r="U186" s="104">
        <v>1264.6393742951673</v>
      </c>
      <c r="V186" s="104">
        <v>1153.6998779218152</v>
      </c>
      <c r="W186" s="104">
        <v>1012.4766279064362</v>
      </c>
      <c r="X186" s="104">
        <v>1295.9702497779385</v>
      </c>
      <c r="Y186" s="104">
        <v>1154.0138138888328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244.93459337950665</v>
      </c>
      <c r="F187" s="98">
        <v>293.00223441551361</v>
      </c>
      <c r="G187" s="98">
        <v>300.29089646118069</v>
      </c>
      <c r="H187" s="98">
        <v>307.32261312324448</v>
      </c>
      <c r="I187" s="98">
        <v>298.4315975021272</v>
      </c>
      <c r="J187" s="98">
        <v>294.82735351762335</v>
      </c>
      <c r="K187" s="98">
        <v>522.89927480249867</v>
      </c>
      <c r="L187" s="98">
        <v>156.05973073825604</v>
      </c>
      <c r="M187" s="98">
        <v>267.21980891689395</v>
      </c>
      <c r="N187" s="98">
        <v>113.50023898646401</v>
      </c>
      <c r="O187" s="98">
        <v>190.22547877192608</v>
      </c>
      <c r="P187" s="98">
        <v>145.48759719916146</v>
      </c>
      <c r="Q187" s="98">
        <v>179.55284387377003</v>
      </c>
      <c r="R187" s="98">
        <v>143.26550726410201</v>
      </c>
      <c r="S187" s="98">
        <v>195.75252819676723</v>
      </c>
      <c r="T187" s="98">
        <v>447.81618687379472</v>
      </c>
      <c r="U187" s="98">
        <v>398.07046278711721</v>
      </c>
      <c r="V187" s="98">
        <v>246.43799644228275</v>
      </c>
      <c r="W187" s="98">
        <v>249.49762300853914</v>
      </c>
      <c r="X187" s="98">
        <v>638.58324545061396</v>
      </c>
      <c r="Y187" s="98">
        <v>518.34885852892273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624.96494502794542</v>
      </c>
      <c r="F188" s="98">
        <v>755.02014467200706</v>
      </c>
      <c r="G188" s="98">
        <v>779.08395082518996</v>
      </c>
      <c r="H188" s="98">
        <v>804.2461901270899</v>
      </c>
      <c r="I188" s="98">
        <v>791.61490646436698</v>
      </c>
      <c r="J188" s="98">
        <v>781.78083816909032</v>
      </c>
      <c r="K188" s="98">
        <v>354.43906361622021</v>
      </c>
      <c r="L188" s="98">
        <v>774.03971897391261</v>
      </c>
      <c r="M188" s="98">
        <v>716.75639336076529</v>
      </c>
      <c r="N188" s="98">
        <v>695.87964934211971</v>
      </c>
      <c r="O188" s="98">
        <v>730.07626056470326</v>
      </c>
      <c r="P188" s="98">
        <v>750.63803184054359</v>
      </c>
      <c r="Q188" s="98">
        <v>775.0587275375467</v>
      </c>
      <c r="R188" s="98">
        <v>775.59712229068487</v>
      </c>
      <c r="S188" s="98">
        <v>793.47655805488705</v>
      </c>
      <c r="T188" s="98">
        <v>819.67719490433024</v>
      </c>
      <c r="U188" s="98">
        <v>866.56891150805006</v>
      </c>
      <c r="V188" s="98">
        <v>907.26188147953235</v>
      </c>
      <c r="W188" s="98">
        <v>762.97900489789708</v>
      </c>
      <c r="X188" s="98">
        <v>657.38700432732458</v>
      </c>
      <c r="Y188" s="98">
        <v>635.6649553599101</v>
      </c>
      <c r="DA188" s="63" t="s">
        <v>2296</v>
      </c>
    </row>
    <row r="189" spans="1:105" ht="12" customHeight="1" x14ac:dyDescent="0.25">
      <c r="A189" s="121" t="s">
        <v>54</v>
      </c>
      <c r="B189" s="122">
        <v>1130.3479214225908</v>
      </c>
      <c r="C189" s="122">
        <v>1035.1517573251083</v>
      </c>
      <c r="D189" s="122">
        <v>1044.7145220642644</v>
      </c>
      <c r="E189" s="122">
        <v>975.90951844726067</v>
      </c>
      <c r="F189" s="122">
        <v>1106.4908182038591</v>
      </c>
      <c r="G189" s="122">
        <v>1070.1808910855193</v>
      </c>
      <c r="H189" s="122">
        <v>945.36198272700506</v>
      </c>
      <c r="I189" s="122">
        <v>879.71107380880528</v>
      </c>
      <c r="J189" s="122">
        <v>989.75405759159105</v>
      </c>
      <c r="K189" s="122">
        <v>1042.7111964105177</v>
      </c>
      <c r="L189" s="122">
        <v>1037.3223970561969</v>
      </c>
      <c r="M189" s="122">
        <v>975.25498610965019</v>
      </c>
      <c r="N189" s="122">
        <v>910.45356093230419</v>
      </c>
      <c r="O189" s="122">
        <v>1024.7298412748262</v>
      </c>
      <c r="P189" s="122">
        <v>952.80357617804532</v>
      </c>
      <c r="Q189" s="122">
        <v>1011.2733260609942</v>
      </c>
      <c r="R189" s="122">
        <v>1039.5056357652609</v>
      </c>
      <c r="S189" s="122">
        <v>820.87437790131105</v>
      </c>
      <c r="T189" s="122">
        <v>851.81106588113437</v>
      </c>
      <c r="U189" s="122">
        <v>800.01477084548321</v>
      </c>
      <c r="V189" s="122">
        <v>757.09410596302746</v>
      </c>
      <c r="W189" s="122">
        <v>720.54896406705552</v>
      </c>
      <c r="X189" s="122">
        <v>627.42979215027185</v>
      </c>
      <c r="Y189" s="122">
        <v>633.32926362749629</v>
      </c>
      <c r="DA189" s="130" t="s">
        <v>2297</v>
      </c>
    </row>
    <row r="190" spans="1:105" ht="12" customHeight="1" x14ac:dyDescent="0.25">
      <c r="A190" s="97" t="s">
        <v>50</v>
      </c>
      <c r="B190" s="98">
        <v>1155.0227434601322</v>
      </c>
      <c r="C190" s="98">
        <v>1125.4600021119472</v>
      </c>
      <c r="D190" s="98">
        <v>1085.7378598857335</v>
      </c>
      <c r="E190" s="98">
        <v>993.27477936636387</v>
      </c>
      <c r="F190" s="98">
        <v>1163.7013407931231</v>
      </c>
      <c r="G190" s="98">
        <v>1123.349569085384</v>
      </c>
      <c r="H190" s="98">
        <v>975.37537311818846</v>
      </c>
      <c r="I190" s="98">
        <v>908.99306828534407</v>
      </c>
      <c r="J190" s="98">
        <v>1044.0435908295024</v>
      </c>
      <c r="K190" s="98">
        <v>1121.2518329912034</v>
      </c>
      <c r="L190" s="98">
        <v>1057.4362864467334</v>
      </c>
      <c r="M190" s="98">
        <v>987.79900871198333</v>
      </c>
      <c r="N190" s="98">
        <v>990.59812429327167</v>
      </c>
      <c r="O190" s="98">
        <v>1080.2008037062212</v>
      </c>
      <c r="P190" s="98">
        <v>1011.1971242088504</v>
      </c>
      <c r="Q190" s="98">
        <v>1066.6209436455597</v>
      </c>
      <c r="R190" s="98">
        <v>1016.4873897651207</v>
      </c>
      <c r="S190" s="98">
        <v>951.5037004072509</v>
      </c>
      <c r="T190" s="98">
        <v>922.81213733858124</v>
      </c>
      <c r="U190" s="98">
        <v>844.97268748078352</v>
      </c>
      <c r="V190" s="98">
        <v>828.16400509147184</v>
      </c>
      <c r="W190" s="98">
        <v>805.05987380559611</v>
      </c>
      <c r="X190" s="98">
        <v>649.74126860827369</v>
      </c>
      <c r="Y190" s="98">
        <v>685.79376225286501</v>
      </c>
      <c r="DA190" s="63" t="s">
        <v>2298</v>
      </c>
    </row>
    <row r="191" spans="1:105" ht="12" customHeight="1" x14ac:dyDescent="0.25">
      <c r="A191" s="109" t="s">
        <v>120</v>
      </c>
      <c r="B191" s="33">
        <v>1024.9016116215362</v>
      </c>
      <c r="C191" s="33">
        <v>650.37244000820044</v>
      </c>
      <c r="D191" s="33">
        <v>869.87570293611986</v>
      </c>
      <c r="E191" s="33">
        <v>904.45573991127901</v>
      </c>
      <c r="F191" s="33">
        <v>887.8116997003325</v>
      </c>
      <c r="G191" s="33">
        <v>870.86094907032918</v>
      </c>
      <c r="H191" s="33">
        <v>826.02546461871657</v>
      </c>
      <c r="I191" s="33">
        <v>745.00270151329437</v>
      </c>
      <c r="J191" s="33">
        <v>707.35819031247593</v>
      </c>
      <c r="K191" s="33">
        <v>653.10626347082609</v>
      </c>
      <c r="L191" s="33">
        <v>942.88726906701856</v>
      </c>
      <c r="M191" s="33">
        <v>921.70165884584219</v>
      </c>
      <c r="N191" s="33">
        <v>559.31019684966088</v>
      </c>
      <c r="O191" s="33">
        <v>817.84410465196913</v>
      </c>
      <c r="P191" s="33">
        <v>763.0513311091355</v>
      </c>
      <c r="Q191" s="33">
        <v>851.78346992477793</v>
      </c>
      <c r="R191" s="33">
        <v>1102.8618996097007</v>
      </c>
      <c r="S191" s="33">
        <v>458.40427389689296</v>
      </c>
      <c r="T191" s="33">
        <v>650.07244457656191</v>
      </c>
      <c r="U191" s="33">
        <v>674.80487217894586</v>
      </c>
      <c r="V191" s="33">
        <v>589.73595640249687</v>
      </c>
      <c r="W191" s="33">
        <v>494.53141476630776</v>
      </c>
      <c r="X191" s="33">
        <v>570.79296729534428</v>
      </c>
      <c r="Y191" s="33">
        <v>495.99572310814847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2079.0310911264532</v>
      </c>
      <c r="C193" s="117">
        <f t="shared" si="94"/>
        <v>2136.4800240088839</v>
      </c>
      <c r="D193" s="117">
        <f t="shared" si="94"/>
        <v>2381.021384253133</v>
      </c>
      <c r="E193" s="117">
        <f t="shared" si="94"/>
        <v>2877.3269191377558</v>
      </c>
      <c r="F193" s="117">
        <f t="shared" si="94"/>
        <v>2598.0904667955956</v>
      </c>
      <c r="G193" s="117">
        <f t="shared" si="94"/>
        <v>2577.6111685284573</v>
      </c>
      <c r="H193" s="117">
        <f t="shared" si="94"/>
        <v>2673.0433933451573</v>
      </c>
      <c r="I193" s="117">
        <f t="shared" si="94"/>
        <v>2536.7457334981104</v>
      </c>
      <c r="J193" s="117">
        <f t="shared" si="94"/>
        <v>2449.9884312579943</v>
      </c>
      <c r="K193" s="117">
        <f t="shared" si="94"/>
        <v>2276.7561578720051</v>
      </c>
      <c r="L193" s="117">
        <f t="shared" si="94"/>
        <v>2682.8568638427155</v>
      </c>
      <c r="M193" s="117">
        <f t="shared" si="94"/>
        <v>3041.0681903566092</v>
      </c>
      <c r="N193" s="117">
        <f t="shared" si="94"/>
        <v>3997.3877695346591</v>
      </c>
      <c r="O193" s="117">
        <f t="shared" si="94"/>
        <v>3646.4080920881488</v>
      </c>
      <c r="P193" s="117">
        <f t="shared" si="94"/>
        <v>3803.8212565510116</v>
      </c>
      <c r="Q193" s="117">
        <f t="shared" si="94"/>
        <v>3883.4178541507799</v>
      </c>
      <c r="R193" s="117">
        <f t="shared" ref="R193:V193" si="95">R194+R197+R199+R208</f>
        <v>3808.2767350700447</v>
      </c>
      <c r="S193" s="117">
        <f t="shared" si="95"/>
        <v>4481.7636236912649</v>
      </c>
      <c r="T193" s="117">
        <f t="shared" si="95"/>
        <v>3807.9090503168281</v>
      </c>
      <c r="U193" s="117">
        <f t="shared" si="95"/>
        <v>3951.1333243427839</v>
      </c>
      <c r="V193" s="117">
        <f t="shared" si="95"/>
        <v>3968.4536607755654</v>
      </c>
      <c r="W193" s="117">
        <f t="shared" ref="W193:Y193" si="96">W194+W197+W199+W208</f>
        <v>3892.3093238172705</v>
      </c>
      <c r="X193" s="117">
        <f t="shared" si="96"/>
        <v>3509.198181075918</v>
      </c>
      <c r="Y193" s="117">
        <f t="shared" si="96"/>
        <v>3055.5183780973002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217.74099218093204</v>
      </c>
      <c r="C194" s="122">
        <f t="shared" si="97"/>
        <v>233.75605775455978</v>
      </c>
      <c r="D194" s="122">
        <f t="shared" si="97"/>
        <v>292.25599509296893</v>
      </c>
      <c r="E194" s="122">
        <f t="shared" si="97"/>
        <v>346.06266543862722</v>
      </c>
      <c r="F194" s="122">
        <f t="shared" si="97"/>
        <v>378.93349227544843</v>
      </c>
      <c r="G194" s="122">
        <f t="shared" si="97"/>
        <v>392.25016729123018</v>
      </c>
      <c r="H194" s="122">
        <f t="shared" si="97"/>
        <v>400.61455567118634</v>
      </c>
      <c r="I194" s="122">
        <f t="shared" si="97"/>
        <v>401.32600013569254</v>
      </c>
      <c r="J194" s="122">
        <f t="shared" si="97"/>
        <v>411.33383241056822</v>
      </c>
      <c r="K194" s="122">
        <f t="shared" si="97"/>
        <v>423.26234942447905</v>
      </c>
      <c r="L194" s="122">
        <f t="shared" si="97"/>
        <v>468.4026365182134</v>
      </c>
      <c r="M194" s="122">
        <f t="shared" si="97"/>
        <v>500.46126426364759</v>
      </c>
      <c r="N194" s="122">
        <f t="shared" si="97"/>
        <v>562.70774843898789</v>
      </c>
      <c r="O194" s="122">
        <f t="shared" si="97"/>
        <v>610.89333702871681</v>
      </c>
      <c r="P194" s="122">
        <f t="shared" si="97"/>
        <v>618.48368263550526</v>
      </c>
      <c r="Q194" s="122">
        <f t="shared" si="97"/>
        <v>692.55137494921246</v>
      </c>
      <c r="R194" s="122">
        <f t="shared" ref="R194:V194" si="98">SUM(R195:R196)</f>
        <v>745.32340674735804</v>
      </c>
      <c r="S194" s="122">
        <f t="shared" si="98"/>
        <v>1045.6549095274684</v>
      </c>
      <c r="T194" s="122">
        <f t="shared" si="98"/>
        <v>463.14179973097754</v>
      </c>
      <c r="U194" s="122">
        <f t="shared" si="98"/>
        <v>658.69557873717451</v>
      </c>
      <c r="V194" s="122">
        <f t="shared" si="98"/>
        <v>803.3173363142306</v>
      </c>
      <c r="W194" s="122">
        <f t="shared" ref="W194:Y194" si="99">SUM(W195:W196)</f>
        <v>1105.5867621732559</v>
      </c>
      <c r="X194" s="122">
        <f t="shared" si="99"/>
        <v>1453.0818640268515</v>
      </c>
      <c r="Y194" s="122">
        <f t="shared" si="99"/>
        <v>1261.439565864845</v>
      </c>
      <c r="DA194" s="130" t="s">
        <v>2451</v>
      </c>
    </row>
    <row r="195" spans="1:105" ht="12" customHeight="1" x14ac:dyDescent="0.25">
      <c r="A195" s="97" t="s">
        <v>211</v>
      </c>
      <c r="B195" s="98">
        <v>213.01533880682814</v>
      </c>
      <c r="C195" s="98">
        <v>229.17534527862557</v>
      </c>
      <c r="D195" s="98">
        <v>285.80990800301373</v>
      </c>
      <c r="E195" s="98">
        <v>339.61261698740549</v>
      </c>
      <c r="F195" s="98">
        <v>370.13218543569826</v>
      </c>
      <c r="G195" s="98">
        <v>383.16655460709904</v>
      </c>
      <c r="H195" s="98">
        <v>391.96623443752441</v>
      </c>
      <c r="I195" s="98">
        <v>392.90825701670059</v>
      </c>
      <c r="J195" s="98">
        <v>402.40123072109782</v>
      </c>
      <c r="K195" s="98">
        <v>414.16887593583965</v>
      </c>
      <c r="L195" s="98">
        <v>457.73931285299432</v>
      </c>
      <c r="M195" s="98">
        <v>489.39939119901999</v>
      </c>
      <c r="N195" s="98">
        <v>553.45933344739274</v>
      </c>
      <c r="O195" s="98">
        <v>598.6921286708714</v>
      </c>
      <c r="P195" s="98">
        <v>606.39405304314494</v>
      </c>
      <c r="Q195" s="98">
        <v>678.79726102082907</v>
      </c>
      <c r="R195" s="98">
        <v>730.60807911946495</v>
      </c>
      <c r="S195" s="98">
        <v>1025.11096723373</v>
      </c>
      <c r="T195" s="98">
        <v>443.82985104045167</v>
      </c>
      <c r="U195" s="98">
        <v>638.5153324266405</v>
      </c>
      <c r="V195" s="98">
        <v>783.6685097890836</v>
      </c>
      <c r="W195" s="98">
        <v>1077.113368123684</v>
      </c>
      <c r="X195" s="98">
        <v>1424.8140084085594</v>
      </c>
      <c r="Y195" s="98">
        <v>1236.8722844533247</v>
      </c>
      <c r="DA195" s="63" t="s">
        <v>2452</v>
      </c>
    </row>
    <row r="196" spans="1:105" ht="12" customHeight="1" x14ac:dyDescent="0.25">
      <c r="A196" s="97" t="s">
        <v>53</v>
      </c>
      <c r="B196" s="98">
        <v>4.7256533741039126</v>
      </c>
      <c r="C196" s="98">
        <v>4.5807124759342024</v>
      </c>
      <c r="D196" s="98">
        <v>6.4460870899551805</v>
      </c>
      <c r="E196" s="98">
        <v>6.45004845122173</v>
      </c>
      <c r="F196" s="98">
        <v>8.8013068397501719</v>
      </c>
      <c r="G196" s="98">
        <v>9.0836126841311238</v>
      </c>
      <c r="H196" s="98">
        <v>8.6483212336619246</v>
      </c>
      <c r="I196" s="98">
        <v>8.4177431189919627</v>
      </c>
      <c r="J196" s="98">
        <v>8.9326016894703741</v>
      </c>
      <c r="K196" s="98">
        <v>9.0934734886393827</v>
      </c>
      <c r="L196" s="98">
        <v>10.663323665219108</v>
      </c>
      <c r="M196" s="98">
        <v>11.061873064627626</v>
      </c>
      <c r="N196" s="98">
        <v>9.2484149915951068</v>
      </c>
      <c r="O196" s="98">
        <v>12.201208357845426</v>
      </c>
      <c r="P196" s="98">
        <v>12.08962959236027</v>
      </c>
      <c r="Q196" s="98">
        <v>13.754113928383424</v>
      </c>
      <c r="R196" s="98">
        <v>14.715327627893076</v>
      </c>
      <c r="S196" s="98">
        <v>20.543942293738379</v>
      </c>
      <c r="T196" s="98">
        <v>19.31194869052586</v>
      </c>
      <c r="U196" s="98">
        <v>20.180246310534049</v>
      </c>
      <c r="V196" s="98">
        <v>19.648826525147033</v>
      </c>
      <c r="W196" s="98">
        <v>28.473394049571827</v>
      </c>
      <c r="X196" s="98">
        <v>28.267855618292085</v>
      </c>
      <c r="Y196" s="98">
        <v>24.56728141152022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425.88291878917067</v>
      </c>
      <c r="C197" s="122">
        <f t="shared" si="100"/>
        <v>655.91979774341894</v>
      </c>
      <c r="D197" s="122">
        <f t="shared" si="100"/>
        <v>687.3953107786291</v>
      </c>
      <c r="E197" s="122">
        <f t="shared" si="100"/>
        <v>1184.5286747006292</v>
      </c>
      <c r="F197" s="122">
        <f t="shared" si="100"/>
        <v>637.746458791235</v>
      </c>
      <c r="G197" s="122">
        <f t="shared" si="100"/>
        <v>593.75855781962264</v>
      </c>
      <c r="H197" s="122">
        <f t="shared" si="100"/>
        <v>723.77750515144362</v>
      </c>
      <c r="I197" s="122">
        <f t="shared" si="100"/>
        <v>645.48207843349519</v>
      </c>
      <c r="J197" s="122">
        <f t="shared" si="100"/>
        <v>498.46147811802979</v>
      </c>
      <c r="K197" s="122">
        <f t="shared" si="100"/>
        <v>583.78933705672955</v>
      </c>
      <c r="L197" s="122">
        <f t="shared" si="100"/>
        <v>721.17218191117718</v>
      </c>
      <c r="M197" s="122">
        <f t="shared" si="100"/>
        <v>1076.3619931161231</v>
      </c>
      <c r="N197" s="122">
        <f t="shared" si="100"/>
        <v>2125.2545880805155</v>
      </c>
      <c r="O197" s="122">
        <f t="shared" si="100"/>
        <v>1567.0906314043816</v>
      </c>
      <c r="P197" s="122">
        <f t="shared" si="100"/>
        <v>1759.5212389192427</v>
      </c>
      <c r="Q197" s="122">
        <f t="shared" si="100"/>
        <v>1676.4118878588458</v>
      </c>
      <c r="R197" s="122">
        <f t="shared" si="100"/>
        <v>1536.1355801319262</v>
      </c>
      <c r="S197" s="122">
        <f t="shared" si="100"/>
        <v>2021.5693318025105</v>
      </c>
      <c r="T197" s="122">
        <f t="shared" si="100"/>
        <v>1725.2163620816459</v>
      </c>
      <c r="U197" s="122">
        <f t="shared" si="100"/>
        <v>1676.1987978336806</v>
      </c>
      <c r="V197" s="122">
        <f t="shared" si="100"/>
        <v>1615.2351239281941</v>
      </c>
      <c r="W197" s="122">
        <f t="shared" si="100"/>
        <v>1398.4782729613542</v>
      </c>
      <c r="X197" s="122">
        <f t="shared" si="100"/>
        <v>567.17169475068829</v>
      </c>
      <c r="Y197" s="122">
        <f t="shared" si="100"/>
        <v>397.53745969815941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425.88291878917067</v>
      </c>
      <c r="C198" s="98">
        <f>RES_hhdet_tesh!C48</f>
        <v>655.91979774341894</v>
      </c>
      <c r="D198" s="98">
        <f>RES_hhdet_tesh!D48</f>
        <v>687.3953107786291</v>
      </c>
      <c r="E198" s="98">
        <f>RES_hhdet_tesh!E48</f>
        <v>1184.5286747006292</v>
      </c>
      <c r="F198" s="98">
        <f>RES_hhdet_tesh!F48</f>
        <v>637.746458791235</v>
      </c>
      <c r="G198" s="98">
        <f>RES_hhdet_tesh!G48</f>
        <v>593.75855781962264</v>
      </c>
      <c r="H198" s="98">
        <f>RES_hhdet_tesh!H48</f>
        <v>723.77750515144362</v>
      </c>
      <c r="I198" s="98">
        <f>RES_hhdet_tesh!I48</f>
        <v>645.48207843349519</v>
      </c>
      <c r="J198" s="98">
        <f>RES_hhdet_tesh!J48</f>
        <v>498.46147811802979</v>
      </c>
      <c r="K198" s="98">
        <f>RES_hhdet_tesh!K48</f>
        <v>583.78933705672955</v>
      </c>
      <c r="L198" s="98">
        <f>RES_hhdet_tesh!L48</f>
        <v>721.17218191117718</v>
      </c>
      <c r="M198" s="98">
        <f>RES_hhdet_tesh!M48</f>
        <v>1076.3619931161231</v>
      </c>
      <c r="N198" s="98">
        <f>RES_hhdet_tesh!N48</f>
        <v>2125.2545880805155</v>
      </c>
      <c r="O198" s="98">
        <f>RES_hhdet_tesh!O48</f>
        <v>1567.0906314043816</v>
      </c>
      <c r="P198" s="98">
        <f>RES_hhdet_tesh!P48</f>
        <v>1759.5212389192427</v>
      </c>
      <c r="Q198" s="98">
        <f>RES_hhdet_tesh!Q48</f>
        <v>1676.4118878588458</v>
      </c>
      <c r="R198" s="98">
        <f>RES_hhdet_tesh!R48</f>
        <v>1536.1355801319262</v>
      </c>
      <c r="S198" s="98">
        <f>RES_hhdet_tesh!S48</f>
        <v>2021.5693318025105</v>
      </c>
      <c r="T198" s="98">
        <f>RES_hhdet_tesh!T48</f>
        <v>1725.2163620816459</v>
      </c>
      <c r="U198" s="98">
        <f>RES_hhdet_tesh!U48</f>
        <v>1676.1987978336806</v>
      </c>
      <c r="V198" s="98">
        <f>RES_hhdet_tesh!V48</f>
        <v>1615.2351239281941</v>
      </c>
      <c r="W198" s="98">
        <f>RES_hhdet_tesh!W48</f>
        <v>1398.4782729613542</v>
      </c>
      <c r="X198" s="98">
        <f>RES_hhdet_tesh!X48</f>
        <v>567.17169475068829</v>
      </c>
      <c r="Y198" s="98">
        <f>RES_hhdet_tesh!Y48</f>
        <v>397.53745969815941</v>
      </c>
      <c r="DA198" s="63" t="s">
        <v>2455</v>
      </c>
    </row>
    <row r="199" spans="1:105" ht="12" customHeight="1" x14ac:dyDescent="0.25">
      <c r="A199" s="121" t="s">
        <v>55</v>
      </c>
      <c r="B199" s="122">
        <v>754.14846313098451</v>
      </c>
      <c r="C199" s="122">
        <v>630.95113288934135</v>
      </c>
      <c r="D199" s="122">
        <v>773.17692898892881</v>
      </c>
      <c r="E199" s="122">
        <v>755.86245431755378</v>
      </c>
      <c r="F199" s="122">
        <v>912.17382510064442</v>
      </c>
      <c r="G199" s="122">
        <v>940.83310096329035</v>
      </c>
      <c r="H199" s="122">
        <v>970.42183175072762</v>
      </c>
      <c r="I199" s="122">
        <v>954.29386481965741</v>
      </c>
      <c r="J199" s="122">
        <v>943.22448403964245</v>
      </c>
      <c r="K199" s="122">
        <v>642.08280470999534</v>
      </c>
      <c r="L199" s="122">
        <v>858.8410598609205</v>
      </c>
      <c r="M199" s="122">
        <v>863.77401191445108</v>
      </c>
      <c r="N199" s="122">
        <v>758.63917408381803</v>
      </c>
      <c r="O199" s="122">
        <v>837.48672724032133</v>
      </c>
      <c r="P199" s="122">
        <v>835.14523363473199</v>
      </c>
      <c r="Q199" s="122">
        <v>881.14544086832632</v>
      </c>
      <c r="R199" s="122">
        <v>861.30380420589802</v>
      </c>
      <c r="S199" s="122">
        <v>908.92542100832873</v>
      </c>
      <c r="T199" s="122">
        <v>1085.8641998878138</v>
      </c>
      <c r="U199" s="122">
        <v>1108.9265480178892</v>
      </c>
      <c r="V199" s="122">
        <v>1063.518884482035</v>
      </c>
      <c r="W199" s="122">
        <v>926.53969254362403</v>
      </c>
      <c r="X199" s="122">
        <v>1072.9258580962126</v>
      </c>
      <c r="Y199" s="122">
        <v>978.84658710002248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754.14846313098451</v>
      </c>
      <c r="C204" s="101">
        <v>630.95113288934135</v>
      </c>
      <c r="D204" s="101">
        <v>773.17692898892881</v>
      </c>
      <c r="E204" s="101">
        <v>755.86072764162759</v>
      </c>
      <c r="F204" s="101">
        <v>912.16972719685145</v>
      </c>
      <c r="G204" s="101">
        <v>940.82161102552629</v>
      </c>
      <c r="H204" s="101">
        <v>970.41536938800346</v>
      </c>
      <c r="I204" s="101">
        <v>954.34960476574042</v>
      </c>
      <c r="J204" s="101">
        <v>943.32373433622979</v>
      </c>
      <c r="K204" s="101">
        <v>642.42334896074306</v>
      </c>
      <c r="L204" s="101">
        <v>858.53767465111287</v>
      </c>
      <c r="M204" s="101">
        <v>863.73509948797141</v>
      </c>
      <c r="N204" s="101">
        <v>758.61310069207923</v>
      </c>
      <c r="O204" s="101">
        <v>838.45266235751228</v>
      </c>
      <c r="P204" s="101">
        <v>836.94400568435196</v>
      </c>
      <c r="Q204" s="101">
        <v>883.75040655949454</v>
      </c>
      <c r="R204" s="101">
        <v>863.01571691069159</v>
      </c>
      <c r="S204" s="101">
        <v>908.6566397912004</v>
      </c>
      <c r="T204" s="101">
        <v>1084.7274234496408</v>
      </c>
      <c r="U204" s="101">
        <v>1109.1176532763909</v>
      </c>
      <c r="V204" s="101">
        <v>1064.5411208918151</v>
      </c>
      <c r="W204" s="101">
        <v>928.12603596000747</v>
      </c>
      <c r="X204" s="101">
        <v>1073.6715356041504</v>
      </c>
      <c r="Y204" s="101">
        <v>979.54587334669384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756.60147161401733</v>
      </c>
      <c r="F205" s="104">
        <v>912.78421762752487</v>
      </c>
      <c r="G205" s="104">
        <v>941.2850385153456</v>
      </c>
      <c r="H205" s="104">
        <v>970.56374930693005</v>
      </c>
      <c r="I205" s="104">
        <v>953.49928027575561</v>
      </c>
      <c r="J205" s="104">
        <v>942.13472375502397</v>
      </c>
      <c r="K205" s="104">
        <v>640.67313684210455</v>
      </c>
      <c r="L205" s="104">
        <v>859.68477162207989</v>
      </c>
      <c r="M205" s="104">
        <v>863.85968626057502</v>
      </c>
      <c r="N205" s="104">
        <v>758.68380473872753</v>
      </c>
      <c r="O205" s="104">
        <v>835.88510968287812</v>
      </c>
      <c r="P205" s="104">
        <v>832.20996469921556</v>
      </c>
      <c r="Q205" s="104">
        <v>876.98067254988541</v>
      </c>
      <c r="R205" s="104">
        <v>858.62180763505489</v>
      </c>
      <c r="S205" s="104">
        <v>909.41656740910571</v>
      </c>
      <c r="T205" s="104">
        <v>1088.2208248884883</v>
      </c>
      <c r="U205" s="104">
        <v>1108.4780034442163</v>
      </c>
      <c r="V205" s="104">
        <v>1060.6036176837727</v>
      </c>
      <c r="W205" s="104">
        <v>921.16375096588047</v>
      </c>
      <c r="X205" s="104">
        <v>1070.352067988169</v>
      </c>
      <c r="Y205" s="104">
        <v>976.36023600074668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131.63652658607185</v>
      </c>
      <c r="F206" s="98">
        <v>157.76407295551778</v>
      </c>
      <c r="G206" s="98">
        <v>162.2010876901557</v>
      </c>
      <c r="H206" s="98">
        <v>166.31755917984015</v>
      </c>
      <c r="I206" s="98">
        <v>161.8843738113886</v>
      </c>
      <c r="J206" s="98">
        <v>160.35388558593377</v>
      </c>
      <c r="K206" s="98">
        <v>286.23407322588434</v>
      </c>
      <c r="L206" s="98">
        <v>85.64505264816718</v>
      </c>
      <c r="M206" s="98">
        <v>147.10329289980965</v>
      </c>
      <c r="N206" s="98">
        <v>62.80415539660779</v>
      </c>
      <c r="O206" s="98">
        <v>105.80884911817482</v>
      </c>
      <c r="P206" s="98">
        <v>81.571932858672071</v>
      </c>
      <c r="Q206" s="98">
        <v>101.92194501233861</v>
      </c>
      <c r="R206" s="98">
        <v>83.024685344370127</v>
      </c>
      <c r="S206" s="98">
        <v>115.94000935421867</v>
      </c>
      <c r="T206" s="98">
        <v>268.54362998415797</v>
      </c>
      <c r="U206" s="98">
        <v>241.90909193616599</v>
      </c>
      <c r="V206" s="98">
        <v>153.34173620424019</v>
      </c>
      <c r="W206" s="98">
        <v>158.18474606798333</v>
      </c>
      <c r="X206" s="98">
        <v>412.96506366084429</v>
      </c>
      <c r="Y206" s="98">
        <v>340.69528064083642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624.96494502794542</v>
      </c>
      <c r="F207" s="98">
        <v>755.02014467200706</v>
      </c>
      <c r="G207" s="98">
        <v>779.08395082518996</v>
      </c>
      <c r="H207" s="98">
        <v>804.2461901270899</v>
      </c>
      <c r="I207" s="98">
        <v>791.61490646436698</v>
      </c>
      <c r="J207" s="98">
        <v>781.78083816909032</v>
      </c>
      <c r="K207" s="98">
        <v>354.43906361622021</v>
      </c>
      <c r="L207" s="98">
        <v>774.03971897391261</v>
      </c>
      <c r="M207" s="98">
        <v>716.75639336076529</v>
      </c>
      <c r="N207" s="98">
        <v>695.87964934211971</v>
      </c>
      <c r="O207" s="98">
        <v>730.07626056470326</v>
      </c>
      <c r="P207" s="98">
        <v>750.63803184054359</v>
      </c>
      <c r="Q207" s="98">
        <v>775.0587275375467</v>
      </c>
      <c r="R207" s="98">
        <v>775.59712229068487</v>
      </c>
      <c r="S207" s="98">
        <v>793.47655805488705</v>
      </c>
      <c r="T207" s="98">
        <v>819.67719490433024</v>
      </c>
      <c r="U207" s="98">
        <v>866.56891150805006</v>
      </c>
      <c r="V207" s="98">
        <v>907.26188147953235</v>
      </c>
      <c r="W207" s="98">
        <v>762.97900489789708</v>
      </c>
      <c r="X207" s="98">
        <v>657.38700432732458</v>
      </c>
      <c r="Y207" s="98">
        <v>635.6649553599101</v>
      </c>
      <c r="DA207" s="63" t="s">
        <v>2464</v>
      </c>
    </row>
    <row r="208" spans="1:105" ht="12" customHeight="1" x14ac:dyDescent="0.25">
      <c r="A208" s="121" t="s">
        <v>54</v>
      </c>
      <c r="B208" s="122">
        <v>681.25871702536608</v>
      </c>
      <c r="C208" s="122">
        <v>615.85303562156389</v>
      </c>
      <c r="D208" s="122">
        <v>628.19314939260653</v>
      </c>
      <c r="E208" s="122">
        <v>590.87312468094558</v>
      </c>
      <c r="F208" s="122">
        <v>669.23669062826764</v>
      </c>
      <c r="G208" s="122">
        <v>650.76934245431414</v>
      </c>
      <c r="H208" s="122">
        <v>578.22950077179974</v>
      </c>
      <c r="I208" s="122">
        <v>535.64379010926552</v>
      </c>
      <c r="J208" s="122">
        <v>596.96863668975391</v>
      </c>
      <c r="K208" s="122">
        <v>627.62166668080101</v>
      </c>
      <c r="L208" s="122">
        <v>634.44098555240419</v>
      </c>
      <c r="M208" s="122">
        <v>600.47092106238745</v>
      </c>
      <c r="N208" s="122">
        <v>550.78625893133744</v>
      </c>
      <c r="O208" s="122">
        <v>630.93739641472951</v>
      </c>
      <c r="P208" s="122">
        <v>590.6711013615319</v>
      </c>
      <c r="Q208" s="122">
        <v>633.30915047439578</v>
      </c>
      <c r="R208" s="122">
        <v>665.51394398486252</v>
      </c>
      <c r="S208" s="122">
        <v>505.61396135295757</v>
      </c>
      <c r="T208" s="122">
        <v>533.68668861639071</v>
      </c>
      <c r="U208" s="122">
        <v>507.31239975403986</v>
      </c>
      <c r="V208" s="122">
        <v>486.38231605110553</v>
      </c>
      <c r="W208" s="122">
        <v>461.7045961390362</v>
      </c>
      <c r="X208" s="122">
        <v>416.01876420216541</v>
      </c>
      <c r="Y208" s="122">
        <v>417.69476543427339</v>
      </c>
      <c r="DA208" s="130" t="s">
        <v>2465</v>
      </c>
    </row>
    <row r="209" spans="1:105" ht="12" customHeight="1" x14ac:dyDescent="0.25">
      <c r="A209" s="97" t="s">
        <v>50</v>
      </c>
      <c r="B209" s="98">
        <v>664.33897084306409</v>
      </c>
      <c r="C209" s="98">
        <v>647.98117119295739</v>
      </c>
      <c r="D209" s="98">
        <v>625.23173794768297</v>
      </c>
      <c r="E209" s="98">
        <v>572.30223992088702</v>
      </c>
      <c r="F209" s="98">
        <v>672.10240518531521</v>
      </c>
      <c r="G209" s="98">
        <v>651.1137945777258</v>
      </c>
      <c r="H209" s="98">
        <v>567.72724497735487</v>
      </c>
      <c r="I209" s="98">
        <v>530.15826218992515</v>
      </c>
      <c r="J209" s="98">
        <v>609.25117224726159</v>
      </c>
      <c r="K209" s="98">
        <v>654.68471685250404</v>
      </c>
      <c r="L209" s="98">
        <v>617.60400312770139</v>
      </c>
      <c r="M209" s="98">
        <v>577.24428002966692</v>
      </c>
      <c r="N209" s="98">
        <v>579.31412636264201</v>
      </c>
      <c r="O209" s="98">
        <v>632.21175816493928</v>
      </c>
      <c r="P209" s="98">
        <v>592.02802422785942</v>
      </c>
      <c r="Q209" s="98">
        <v>624.9495835972798</v>
      </c>
      <c r="R209" s="98">
        <v>596.43034047574315</v>
      </c>
      <c r="S209" s="98">
        <v>559.14133546865537</v>
      </c>
      <c r="T209" s="98">
        <v>542.76773735697248</v>
      </c>
      <c r="U209" s="98">
        <v>498.4768094434603</v>
      </c>
      <c r="V209" s="98">
        <v>492.16718931056698</v>
      </c>
      <c r="W209" s="98">
        <v>482.12688359932469</v>
      </c>
      <c r="X209" s="98">
        <v>390.99784868444232</v>
      </c>
      <c r="Y209" s="98">
        <v>415.04727446146586</v>
      </c>
      <c r="DA209" s="63" t="s">
        <v>2466</v>
      </c>
    </row>
    <row r="210" spans="1:105" ht="12" customHeight="1" x14ac:dyDescent="0.25">
      <c r="A210" s="109" t="s">
        <v>120</v>
      </c>
      <c r="B210" s="33">
        <v>753.56419485129652</v>
      </c>
      <c r="C210" s="33">
        <v>478.96362866868378</v>
      </c>
      <c r="D210" s="33">
        <v>640.81449391206854</v>
      </c>
      <c r="E210" s="33">
        <v>667.2877488575798</v>
      </c>
      <c r="F210" s="33">
        <v>658.28290267361047</v>
      </c>
      <c r="G210" s="33">
        <v>649.47805254739626</v>
      </c>
      <c r="H210" s="33">
        <v>619.98761681455835</v>
      </c>
      <c r="I210" s="33">
        <v>560.87931625445265</v>
      </c>
      <c r="J210" s="33">
        <v>533.07902345714649</v>
      </c>
      <c r="K210" s="33">
        <v>493.37399176594261</v>
      </c>
      <c r="L210" s="33">
        <v>713.49096735137232</v>
      </c>
      <c r="M210" s="33">
        <v>699.63081162515527</v>
      </c>
      <c r="N210" s="33">
        <v>425.79498167134295</v>
      </c>
      <c r="O210" s="33">
        <v>626.1845084556968</v>
      </c>
      <c r="P210" s="33">
        <v>586.26172448764976</v>
      </c>
      <c r="Q210" s="33">
        <v>657.39810275052923</v>
      </c>
      <c r="R210" s="33">
        <v>855.66218600216587</v>
      </c>
      <c r="S210" s="33">
        <v>357.08626105872912</v>
      </c>
      <c r="T210" s="33">
        <v>507.88428570444898</v>
      </c>
      <c r="U210" s="33">
        <v>531.91993164705571</v>
      </c>
      <c r="V210" s="33">
        <v>472.75987256914789</v>
      </c>
      <c r="W210" s="33">
        <v>407.08685060570633</v>
      </c>
      <c r="X210" s="33">
        <v>479.53339590100063</v>
      </c>
      <c r="Y210" s="33">
        <v>424.62496239250481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338.78628139193347</v>
      </c>
      <c r="C212" s="117">
        <f t="shared" si="101"/>
        <v>342.66949600741896</v>
      </c>
      <c r="D212" s="117">
        <f t="shared" si="101"/>
        <v>368.86794076541446</v>
      </c>
      <c r="E212" s="117">
        <f t="shared" si="101"/>
        <v>382.45187371335834</v>
      </c>
      <c r="F212" s="117">
        <f t="shared" si="101"/>
        <v>428.52100959806262</v>
      </c>
      <c r="G212" s="117">
        <f t="shared" si="101"/>
        <v>428.14579261450524</v>
      </c>
      <c r="H212" s="117">
        <f t="shared" si="101"/>
        <v>408.75546688109398</v>
      </c>
      <c r="I212" s="117">
        <f t="shared" si="101"/>
        <v>396.63986836043438</v>
      </c>
      <c r="J212" s="117">
        <f t="shared" si="101"/>
        <v>425.43352933506219</v>
      </c>
      <c r="K212" s="117">
        <f t="shared" si="101"/>
        <v>445.84172672004104</v>
      </c>
      <c r="L212" s="117">
        <f t="shared" si="101"/>
        <v>451.71039215254899</v>
      </c>
      <c r="M212" s="117">
        <f t="shared" si="101"/>
        <v>445.07574299543091</v>
      </c>
      <c r="N212" s="117">
        <f t="shared" si="101"/>
        <v>470.12938998564022</v>
      </c>
      <c r="O212" s="117">
        <f t="shared" si="101"/>
        <v>490.57761010074296</v>
      </c>
      <c r="P212" s="117">
        <f t="shared" si="101"/>
        <v>476.3216922471338</v>
      </c>
      <c r="Q212" s="117">
        <f t="shared" si="101"/>
        <v>516.13452842935362</v>
      </c>
      <c r="R212" s="117">
        <f t="shared" ref="R212:V212" si="102">R213+R216+R218+R227</f>
        <v>531.11393303498585</v>
      </c>
      <c r="S212" s="117">
        <f t="shared" si="102"/>
        <v>665.87952123932644</v>
      </c>
      <c r="T212" s="117">
        <f t="shared" si="102"/>
        <v>374.4058686165655</v>
      </c>
      <c r="U212" s="117">
        <f t="shared" si="102"/>
        <v>456.07553262978877</v>
      </c>
      <c r="V212" s="117">
        <f t="shared" si="102"/>
        <v>515.51729503799925</v>
      </c>
      <c r="W212" s="117">
        <f t="shared" ref="W212:Y212" si="103">W213+W216+W218+W227</f>
        <v>658.1851968821295</v>
      </c>
      <c r="X212" s="117">
        <f t="shared" si="103"/>
        <v>797.91309732702359</v>
      </c>
      <c r="Y212" s="117">
        <f t="shared" si="103"/>
        <v>709.13704944690312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126.1653826908834</v>
      </c>
      <c r="C213" s="122">
        <f t="shared" si="104"/>
        <v>135.60769636360877</v>
      </c>
      <c r="D213" s="122">
        <f t="shared" si="104"/>
        <v>169.10349518739147</v>
      </c>
      <c r="E213" s="122">
        <f t="shared" si="104"/>
        <v>200.93358198548438</v>
      </c>
      <c r="F213" s="122">
        <f t="shared" si="104"/>
        <v>218.99144279904181</v>
      </c>
      <c r="G213" s="122">
        <f t="shared" si="104"/>
        <v>226.70114784925406</v>
      </c>
      <c r="H213" s="122">
        <f t="shared" si="104"/>
        <v>231.71520332312431</v>
      </c>
      <c r="I213" s="122">
        <f t="shared" si="104"/>
        <v>227.02313973891603</v>
      </c>
      <c r="J213" s="122">
        <f t="shared" si="104"/>
        <v>226.5107384814718</v>
      </c>
      <c r="K213" s="122">
        <f t="shared" si="104"/>
        <v>233.86969844358876</v>
      </c>
      <c r="L213" s="122">
        <f t="shared" si="104"/>
        <v>253.68162919642145</v>
      </c>
      <c r="M213" s="122">
        <f t="shared" si="104"/>
        <v>263.2719843610472</v>
      </c>
      <c r="N213" s="122">
        <f t="shared" si="104"/>
        <v>286.92050768198459</v>
      </c>
      <c r="O213" s="122">
        <f t="shared" si="104"/>
        <v>297.08038196575251</v>
      </c>
      <c r="P213" s="122">
        <f t="shared" si="104"/>
        <v>300.67187916415224</v>
      </c>
      <c r="Q213" s="122">
        <f t="shared" si="104"/>
        <v>336.26193497576969</v>
      </c>
      <c r="R213" s="122">
        <f t="shared" ref="R213:V213" si="105">SUM(R214:R215)</f>
        <v>361.74341410087089</v>
      </c>
      <c r="S213" s="122">
        <f t="shared" si="105"/>
        <v>506.99556818182003</v>
      </c>
      <c r="T213" s="122">
        <f t="shared" si="105"/>
        <v>219.35083854818151</v>
      </c>
      <c r="U213" s="122">
        <f t="shared" si="105"/>
        <v>314.8426666666673</v>
      </c>
      <c r="V213" s="122">
        <f t="shared" si="105"/>
        <v>383.46750000001612</v>
      </c>
      <c r="W213" s="122">
        <f t="shared" ref="W213:Y213" si="106">SUM(W214:W215)</f>
        <v>525.07822784812242</v>
      </c>
      <c r="X213" s="122">
        <f t="shared" si="106"/>
        <v>692.02956521739679</v>
      </c>
      <c r="Y213" s="122">
        <f t="shared" si="106"/>
        <v>596.4146341463412</v>
      </c>
      <c r="DA213" s="130" t="s">
        <v>2619</v>
      </c>
    </row>
    <row r="214" spans="1:105" ht="12" customHeight="1" x14ac:dyDescent="0.25">
      <c r="A214" s="97" t="s">
        <v>211</v>
      </c>
      <c r="B214" s="98">
        <v>126.1653826908834</v>
      </c>
      <c r="C214" s="98">
        <v>135.60769636360877</v>
      </c>
      <c r="D214" s="98">
        <v>169.10349518739147</v>
      </c>
      <c r="E214" s="98">
        <v>200.93358198548438</v>
      </c>
      <c r="F214" s="98">
        <v>218.99144279904181</v>
      </c>
      <c r="G214" s="98">
        <v>226.70114784925406</v>
      </c>
      <c r="H214" s="98">
        <v>231.71520332312431</v>
      </c>
      <c r="I214" s="98">
        <v>227.02313973891603</v>
      </c>
      <c r="J214" s="98">
        <v>226.5107384814718</v>
      </c>
      <c r="K214" s="98">
        <v>233.86969844358876</v>
      </c>
      <c r="L214" s="98">
        <v>253.68162919642145</v>
      </c>
      <c r="M214" s="98">
        <v>263.2719843610472</v>
      </c>
      <c r="N214" s="98">
        <v>286.92050768198459</v>
      </c>
      <c r="O214" s="98">
        <v>297.08038196575251</v>
      </c>
      <c r="P214" s="98">
        <v>300.67187916415224</v>
      </c>
      <c r="Q214" s="98">
        <v>336.26193497576969</v>
      </c>
      <c r="R214" s="98">
        <v>361.74341410087089</v>
      </c>
      <c r="S214" s="98">
        <v>506.99556818182003</v>
      </c>
      <c r="T214" s="98">
        <v>219.35083854818151</v>
      </c>
      <c r="U214" s="98">
        <v>314.8426666666673</v>
      </c>
      <c r="V214" s="98">
        <v>383.46750000001612</v>
      </c>
      <c r="W214" s="98">
        <v>525.07822784812242</v>
      </c>
      <c r="X214" s="98">
        <v>692.02956521739679</v>
      </c>
      <c r="Y214" s="98">
        <v>596.4146341463412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212.62089870105009</v>
      </c>
      <c r="C227" s="122">
        <v>207.06179964381022</v>
      </c>
      <c r="D227" s="122">
        <v>199.76444557802301</v>
      </c>
      <c r="E227" s="122">
        <v>181.51829172787396</v>
      </c>
      <c r="F227" s="122">
        <v>209.52956679902078</v>
      </c>
      <c r="G227" s="122">
        <v>201.44464476525118</v>
      </c>
      <c r="H227" s="122">
        <v>177.04026355796969</v>
      </c>
      <c r="I227" s="122">
        <v>169.61672862151835</v>
      </c>
      <c r="J227" s="122">
        <v>198.92279085359041</v>
      </c>
      <c r="K227" s="122">
        <v>211.97202827645228</v>
      </c>
      <c r="L227" s="122">
        <v>198.02876295612754</v>
      </c>
      <c r="M227" s="122">
        <v>181.80375863438374</v>
      </c>
      <c r="N227" s="122">
        <v>183.20888230365563</v>
      </c>
      <c r="O227" s="122">
        <v>193.49722813499045</v>
      </c>
      <c r="P227" s="122">
        <v>175.64981308298155</v>
      </c>
      <c r="Q227" s="122">
        <v>179.87259345358387</v>
      </c>
      <c r="R227" s="122">
        <v>169.37051893411498</v>
      </c>
      <c r="S227" s="122">
        <v>158.88395305750643</v>
      </c>
      <c r="T227" s="122">
        <v>155.05503006838396</v>
      </c>
      <c r="U227" s="122">
        <v>141.23286596312144</v>
      </c>
      <c r="V227" s="122">
        <v>132.04979503798319</v>
      </c>
      <c r="W227" s="122">
        <v>133.10696903400705</v>
      </c>
      <c r="X227" s="122">
        <v>105.88353210962676</v>
      </c>
      <c r="Y227" s="122">
        <v>112.72241530056191</v>
      </c>
      <c r="DA227" s="130" t="s">
        <v>2633</v>
      </c>
    </row>
    <row r="228" spans="1:105" ht="12" customHeight="1" x14ac:dyDescent="0.25">
      <c r="A228" s="97" t="s">
        <v>50</v>
      </c>
      <c r="B228" s="98">
        <v>262.37496640440366</v>
      </c>
      <c r="C228" s="98">
        <v>255.65949407974995</v>
      </c>
      <c r="D228" s="98">
        <v>246.63621225164329</v>
      </c>
      <c r="E228" s="98">
        <v>225.63229888086323</v>
      </c>
      <c r="F228" s="98">
        <v>264.34639657456592</v>
      </c>
      <c r="G228" s="98">
        <v>255.18008811343586</v>
      </c>
      <c r="H228" s="98">
        <v>221.56626975752775</v>
      </c>
      <c r="I228" s="98">
        <v>206.48686539169879</v>
      </c>
      <c r="J228" s="98">
        <v>237.16494209282982</v>
      </c>
      <c r="K228" s="98">
        <v>254.70356638228182</v>
      </c>
      <c r="L228" s="98">
        <v>240.20722682923997</v>
      </c>
      <c r="M228" s="98">
        <v>224.38842281901418</v>
      </c>
      <c r="N228" s="98">
        <v>225.02426991445964</v>
      </c>
      <c r="O228" s="98">
        <v>245.37841456990526</v>
      </c>
      <c r="P228" s="98">
        <v>229.70353873528248</v>
      </c>
      <c r="Q228" s="98">
        <v>242.29361355852544</v>
      </c>
      <c r="R228" s="98">
        <v>230.90527545904484</v>
      </c>
      <c r="S228" s="98">
        <v>216.14358058451114</v>
      </c>
      <c r="T228" s="98">
        <v>209.62600511783214</v>
      </c>
      <c r="U228" s="98">
        <v>191.94399568813483</v>
      </c>
      <c r="V228" s="98">
        <v>188.12573539657879</v>
      </c>
      <c r="W228" s="98">
        <v>182.87740093367924</v>
      </c>
      <c r="X228" s="98">
        <v>147.59522657705548</v>
      </c>
      <c r="Y228" s="98">
        <v>155.78491103336083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32.359777285735369</v>
      </c>
      <c r="C231" s="118">
        <f t="shared" si="108"/>
        <v>30.225386414504193</v>
      </c>
      <c r="D231" s="118">
        <f t="shared" si="108"/>
        <v>34.161234125060325</v>
      </c>
      <c r="E231" s="118">
        <f t="shared" si="108"/>
        <v>36.300654399521214</v>
      </c>
      <c r="F231" s="118">
        <f t="shared" si="108"/>
        <v>38.448596685660902</v>
      </c>
      <c r="G231" s="118">
        <f t="shared" si="108"/>
        <v>38.202476870686702</v>
      </c>
      <c r="H231" s="118">
        <f t="shared" si="108"/>
        <v>37.560447144269588</v>
      </c>
      <c r="I231" s="118">
        <f t="shared" si="108"/>
        <v>35.684332858002108</v>
      </c>
      <c r="J231" s="118">
        <f t="shared" si="108"/>
        <v>35.636139087122885</v>
      </c>
      <c r="K231" s="118">
        <f t="shared" si="108"/>
        <v>30.739992878324102</v>
      </c>
      <c r="L231" s="118">
        <f t="shared" si="108"/>
        <v>34.23047115614601</v>
      </c>
      <c r="M231" s="118">
        <f t="shared" si="108"/>
        <v>34.613963968587285</v>
      </c>
      <c r="N231" s="118">
        <f t="shared" si="108"/>
        <v>35.190711902628934</v>
      </c>
      <c r="O231" s="118">
        <f t="shared" si="108"/>
        <v>35.942037368926876</v>
      </c>
      <c r="P231" s="118">
        <f t="shared" si="108"/>
        <v>35.38090146880738</v>
      </c>
      <c r="Q231" s="118">
        <f t="shared" si="108"/>
        <v>37.152231486793085</v>
      </c>
      <c r="R231" s="118">
        <f t="shared" ref="R231:V231" si="109">R232+R235+R237+R246</f>
        <v>37.190609884272341</v>
      </c>
      <c r="S231" s="118">
        <f t="shared" si="109"/>
        <v>41.785984852050028</v>
      </c>
      <c r="T231" s="118">
        <f t="shared" si="109"/>
        <v>33.935514875239136</v>
      </c>
      <c r="U231" s="118">
        <f t="shared" si="109"/>
        <v>36.328750953169951</v>
      </c>
      <c r="V231" s="118">
        <f t="shared" si="109"/>
        <v>36.818889772139364</v>
      </c>
      <c r="W231" s="118">
        <f t="shared" ref="W231:Y231" si="110">W232+W235+W237+W246</f>
        <v>38.526848530375275</v>
      </c>
      <c r="X231" s="118">
        <f t="shared" si="110"/>
        <v>43.326445906511815</v>
      </c>
      <c r="Y231" s="118">
        <f t="shared" si="110"/>
        <v>38.04050209371033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4.8154606916597906</v>
      </c>
      <c r="C232" s="123">
        <f t="shared" si="111"/>
        <v>5.1588849562658963</v>
      </c>
      <c r="D232" s="123">
        <f t="shared" si="111"/>
        <v>6.4235844674310387</v>
      </c>
      <c r="E232" s="123">
        <f t="shared" si="111"/>
        <v>7.6007372730879208</v>
      </c>
      <c r="F232" s="123">
        <f t="shared" si="111"/>
        <v>8.2786936750653162</v>
      </c>
      <c r="G232" s="123">
        <f t="shared" si="111"/>
        <v>8.5443002028692305</v>
      </c>
      <c r="H232" s="123">
        <f t="shared" si="111"/>
        <v>8.6974493187724118</v>
      </c>
      <c r="I232" s="123">
        <f t="shared" si="111"/>
        <v>8.4897979972192772</v>
      </c>
      <c r="J232" s="123">
        <f t="shared" si="111"/>
        <v>8.4398643867423981</v>
      </c>
      <c r="K232" s="123">
        <f t="shared" si="111"/>
        <v>8.4211979462582445</v>
      </c>
      <c r="L232" s="123">
        <f t="shared" si="111"/>
        <v>9.1020707598708892</v>
      </c>
      <c r="M232" s="123">
        <f t="shared" si="111"/>
        <v>9.4091681553981541</v>
      </c>
      <c r="N232" s="123">
        <f t="shared" si="111"/>
        <v>10.182357686524208</v>
      </c>
      <c r="O232" s="123">
        <f t="shared" si="111"/>
        <v>10.51542973153853</v>
      </c>
      <c r="P232" s="123">
        <f t="shared" si="111"/>
        <v>10.578743627515268</v>
      </c>
      <c r="Q232" s="123">
        <f t="shared" si="111"/>
        <v>11.74856746850859</v>
      </c>
      <c r="R232" s="123">
        <f t="shared" ref="R232:V232" si="112">SUM(R233:R234)</f>
        <v>12.560992915881062</v>
      </c>
      <c r="S232" s="123">
        <f t="shared" si="112"/>
        <v>17.495411451941152</v>
      </c>
      <c r="T232" s="123">
        <f t="shared" si="112"/>
        <v>7.6068400628039985</v>
      </c>
      <c r="U232" s="123">
        <f t="shared" si="112"/>
        <v>10.759696773959885</v>
      </c>
      <c r="V232" s="123">
        <f t="shared" si="112"/>
        <v>12.948449297437941</v>
      </c>
      <c r="W232" s="123">
        <f t="shared" ref="W232:Y232" si="113">SUM(W233:W234)</f>
        <v>17.660150161351371</v>
      </c>
      <c r="X232" s="123">
        <f t="shared" si="113"/>
        <v>23.065698133959401</v>
      </c>
      <c r="Y232" s="123">
        <f t="shared" si="113"/>
        <v>19.690396382135813</v>
      </c>
      <c r="DA232" s="130" t="s">
        <v>2787</v>
      </c>
    </row>
    <row r="233" spans="1:105" ht="12" customHeight="1" x14ac:dyDescent="0.25">
      <c r="A233" s="97" t="s">
        <v>211</v>
      </c>
      <c r="B233" s="99">
        <v>4.7692225223343474</v>
      </c>
      <c r="C233" s="99">
        <v>5.1141697514303459</v>
      </c>
      <c r="D233" s="99">
        <v>6.3608236872676898</v>
      </c>
      <c r="E233" s="99">
        <v>7.5381041631906598</v>
      </c>
      <c r="F233" s="99">
        <v>8.1934585370688389</v>
      </c>
      <c r="G233" s="99">
        <v>8.4565937098498871</v>
      </c>
      <c r="H233" s="99">
        <v>8.6142298138141662</v>
      </c>
      <c r="I233" s="99">
        <v>8.4090919577220919</v>
      </c>
      <c r="J233" s="99">
        <v>8.3545847322594913</v>
      </c>
      <c r="K233" s="99">
        <v>8.3347471520515466</v>
      </c>
      <c r="L233" s="99">
        <v>9.0011404008429245</v>
      </c>
      <c r="M233" s="99">
        <v>9.3048751262202494</v>
      </c>
      <c r="N233" s="99">
        <v>10.095550350966279</v>
      </c>
      <c r="O233" s="99">
        <v>10.401471847517504</v>
      </c>
      <c r="P233" s="99">
        <v>10.466479368677518</v>
      </c>
      <c r="Q233" s="99">
        <v>11.621759223525189</v>
      </c>
      <c r="R233" s="99">
        <v>12.426150470542799</v>
      </c>
      <c r="S233" s="99">
        <v>17.308319444784075</v>
      </c>
      <c r="T233" s="99">
        <v>7.4322860155850545</v>
      </c>
      <c r="U233" s="99">
        <v>10.578816718609486</v>
      </c>
      <c r="V233" s="99">
        <v>12.773846793298578</v>
      </c>
      <c r="W233" s="99">
        <v>17.408328542898882</v>
      </c>
      <c r="X233" s="99">
        <v>22.817070833331044</v>
      </c>
      <c r="Y233" s="99">
        <v>19.47638451389755</v>
      </c>
      <c r="DA233" s="63" t="s">
        <v>2788</v>
      </c>
    </row>
    <row r="234" spans="1:105" ht="12" customHeight="1" x14ac:dyDescent="0.25">
      <c r="A234" s="97" t="s">
        <v>53</v>
      </c>
      <c r="B234" s="99">
        <v>4.6238169325443002E-2</v>
      </c>
      <c r="C234" s="99">
        <v>4.4715204835550172E-2</v>
      </c>
      <c r="D234" s="99">
        <v>6.2760780163349322E-2</v>
      </c>
      <c r="E234" s="99">
        <v>6.2633109897261327E-2</v>
      </c>
      <c r="F234" s="99">
        <v>8.523513799647689E-2</v>
      </c>
      <c r="G234" s="99">
        <v>8.7706493019344064E-2</v>
      </c>
      <c r="H234" s="99">
        <v>8.3219504958245483E-2</v>
      </c>
      <c r="I234" s="99">
        <v>8.0706039497184787E-2</v>
      </c>
      <c r="J234" s="99">
        <v>8.5279654482906628E-2</v>
      </c>
      <c r="K234" s="99">
        <v>8.6450794206698212E-2</v>
      </c>
      <c r="L234" s="99">
        <v>0.10093035902796417</v>
      </c>
      <c r="M234" s="99">
        <v>0.10429302917790546</v>
      </c>
      <c r="N234" s="99">
        <v>8.6807335557929174E-2</v>
      </c>
      <c r="O234" s="99">
        <v>0.11395788402102652</v>
      </c>
      <c r="P234" s="99">
        <v>0.1122642588377499</v>
      </c>
      <c r="Q234" s="99">
        <v>0.12680824498340076</v>
      </c>
      <c r="R234" s="99">
        <v>0.13484244533826362</v>
      </c>
      <c r="S234" s="99">
        <v>0.1870920071570748</v>
      </c>
      <c r="T234" s="99">
        <v>0.17455404721894441</v>
      </c>
      <c r="U234" s="99">
        <v>0.18088005535039786</v>
      </c>
      <c r="V234" s="99">
        <v>0.17460250413936357</v>
      </c>
      <c r="W234" s="99">
        <v>0.25182161845248952</v>
      </c>
      <c r="X234" s="99">
        <v>0.24862730062835822</v>
      </c>
      <c r="Y234" s="99">
        <v>0.21401186823826132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2.2352612640480976</v>
      </c>
      <c r="C235" s="123">
        <f t="shared" si="114"/>
        <v>3.1024147467506356</v>
      </c>
      <c r="D235" s="123">
        <f t="shared" si="114"/>
        <v>3.0791653974343913</v>
      </c>
      <c r="E235" s="123">
        <f t="shared" si="114"/>
        <v>5.1365526735073868</v>
      </c>
      <c r="F235" s="123">
        <f t="shared" si="114"/>
        <v>2.6554145300017837</v>
      </c>
      <c r="G235" s="123">
        <f t="shared" si="114"/>
        <v>2.3546760550303767</v>
      </c>
      <c r="H235" s="123">
        <f t="shared" si="114"/>
        <v>2.6727975010576435</v>
      </c>
      <c r="I235" s="123">
        <f t="shared" si="114"/>
        <v>2.2643132881402321</v>
      </c>
      <c r="J235" s="123">
        <f t="shared" si="114"/>
        <v>1.6609880665146295</v>
      </c>
      <c r="K235" s="123">
        <f t="shared" si="114"/>
        <v>1.7242190792487786</v>
      </c>
      <c r="L235" s="123">
        <f t="shared" si="114"/>
        <v>1.9838661426804294</v>
      </c>
      <c r="M235" s="123">
        <f t="shared" si="114"/>
        <v>2.8517247447485574</v>
      </c>
      <c r="N235" s="123">
        <f t="shared" si="114"/>
        <v>5.4915167537799885</v>
      </c>
      <c r="O235" s="123">
        <f t="shared" si="114"/>
        <v>3.908983027517698</v>
      </c>
      <c r="P235" s="123">
        <f t="shared" si="114"/>
        <v>4.2875479389920139</v>
      </c>
      <c r="Q235" s="123">
        <f t="shared" si="114"/>
        <v>4.0075929420382188</v>
      </c>
      <c r="R235" s="123">
        <f t="shared" si="114"/>
        <v>3.604379736072298</v>
      </c>
      <c r="S235" s="123">
        <f t="shared" si="114"/>
        <v>4.6041695693213702</v>
      </c>
      <c r="T235" s="123">
        <f t="shared" si="114"/>
        <v>3.7976859406919456</v>
      </c>
      <c r="U235" s="123">
        <f t="shared" si="114"/>
        <v>3.5256426797024067</v>
      </c>
      <c r="V235" s="123">
        <f t="shared" si="114"/>
        <v>3.2878998115152451</v>
      </c>
      <c r="W235" s="123">
        <f t="shared" si="114"/>
        <v>2.7602825143870495</v>
      </c>
      <c r="X235" s="123">
        <f t="shared" si="114"/>
        <v>1.0946524759957736</v>
      </c>
      <c r="Y235" s="123">
        <f t="shared" si="114"/>
        <v>0.75877786627941002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2.2352612640480976</v>
      </c>
      <c r="C236" s="99">
        <f>RES_hhdet_fecs!C48</f>
        <v>3.1024147467506356</v>
      </c>
      <c r="D236" s="99">
        <f>RES_hhdet_fecs!D48</f>
        <v>3.0791653974343913</v>
      </c>
      <c r="E236" s="99">
        <f>RES_hhdet_fecs!E48</f>
        <v>5.1365526735073868</v>
      </c>
      <c r="F236" s="99">
        <f>RES_hhdet_fecs!F48</f>
        <v>2.6554145300017837</v>
      </c>
      <c r="G236" s="99">
        <f>RES_hhdet_fecs!G48</f>
        <v>2.3546760550303767</v>
      </c>
      <c r="H236" s="99">
        <f>RES_hhdet_fecs!H48</f>
        <v>2.6727975010576435</v>
      </c>
      <c r="I236" s="99">
        <f>RES_hhdet_fecs!I48</f>
        <v>2.2643132881402321</v>
      </c>
      <c r="J236" s="99">
        <f>RES_hhdet_fecs!J48</f>
        <v>1.6609880665146295</v>
      </c>
      <c r="K236" s="99">
        <f>RES_hhdet_fecs!K48</f>
        <v>1.7242190792487786</v>
      </c>
      <c r="L236" s="99">
        <f>RES_hhdet_fecs!L48</f>
        <v>1.9838661426804294</v>
      </c>
      <c r="M236" s="99">
        <f>RES_hhdet_fecs!M48</f>
        <v>2.8517247447485574</v>
      </c>
      <c r="N236" s="99">
        <f>RES_hhdet_fecs!N48</f>
        <v>5.4915167537799885</v>
      </c>
      <c r="O236" s="99">
        <f>RES_hhdet_fecs!O48</f>
        <v>3.908983027517698</v>
      </c>
      <c r="P236" s="99">
        <f>RES_hhdet_fecs!P48</f>
        <v>4.2875479389920139</v>
      </c>
      <c r="Q236" s="99">
        <f>RES_hhdet_fecs!Q48</f>
        <v>4.0075929420382188</v>
      </c>
      <c r="R236" s="99">
        <f>RES_hhdet_fecs!R48</f>
        <v>3.604379736072298</v>
      </c>
      <c r="S236" s="99">
        <f>RES_hhdet_fecs!S48</f>
        <v>4.6041695693213702</v>
      </c>
      <c r="T236" s="99">
        <f>RES_hhdet_fecs!T48</f>
        <v>3.7976859406919456</v>
      </c>
      <c r="U236" s="99">
        <f>RES_hhdet_fecs!U48</f>
        <v>3.5256426797024067</v>
      </c>
      <c r="V236" s="99">
        <f>RES_hhdet_fecs!V48</f>
        <v>3.2878998115152451</v>
      </c>
      <c r="W236" s="99">
        <f>RES_hhdet_fecs!W48</f>
        <v>2.7602825143870495</v>
      </c>
      <c r="X236" s="99">
        <f>RES_hhdet_fecs!X48</f>
        <v>1.0946524759957736</v>
      </c>
      <c r="Y236" s="99">
        <f>RES_hhdet_fecs!Y48</f>
        <v>0.75877786627941002</v>
      </c>
      <c r="DA236" s="63" t="s">
        <v>2791</v>
      </c>
    </row>
    <row r="237" spans="1:105" ht="12" customHeight="1" x14ac:dyDescent="0.25">
      <c r="A237" s="121" t="s">
        <v>55</v>
      </c>
      <c r="B237" s="123">
        <v>14.249162771295131</v>
      </c>
      <c r="C237" s="123">
        <v>11.859321763272472</v>
      </c>
      <c r="D237" s="123">
        <v>14.486872003372325</v>
      </c>
      <c r="E237" s="123">
        <v>14.086808023785771</v>
      </c>
      <c r="F237" s="123">
        <v>16.798818717156987</v>
      </c>
      <c r="G237" s="123">
        <v>16.970407809589744</v>
      </c>
      <c r="H237" s="123">
        <v>17.093341629752178</v>
      </c>
      <c r="I237" s="123">
        <v>16.495894738798043</v>
      </c>
      <c r="J237" s="123">
        <v>16.086092883968529</v>
      </c>
      <c r="K237" s="123">
        <v>10.681618920515792</v>
      </c>
      <c r="L237" s="123">
        <v>13.326083154325811</v>
      </c>
      <c r="M237" s="123">
        <v>13.158218069496364</v>
      </c>
      <c r="N237" s="123">
        <v>10.97115175881904</v>
      </c>
      <c r="O237" s="123">
        <v>11.946765644103206</v>
      </c>
      <c r="P237" s="123">
        <v>11.666879169078946</v>
      </c>
      <c r="Q237" s="123">
        <v>12.072475507382659</v>
      </c>
      <c r="R237" s="123">
        <v>11.499830431059504</v>
      </c>
      <c r="S237" s="123">
        <v>12.210767811688042</v>
      </c>
      <c r="T237" s="123">
        <v>14.831762273840184</v>
      </c>
      <c r="U237" s="123">
        <v>14.872700408824377</v>
      </c>
      <c r="V237" s="123">
        <v>13.854885624799195</v>
      </c>
      <c r="W237" s="123">
        <v>11.733806885374928</v>
      </c>
      <c r="X237" s="123">
        <v>13.647594789741081</v>
      </c>
      <c r="Y237" s="123">
        <v>12.074234738879003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14.249162771295131</v>
      </c>
      <c r="C242" s="102">
        <v>11.859321763272472</v>
      </c>
      <c r="D242" s="102">
        <v>14.486872003372325</v>
      </c>
      <c r="E242" s="102">
        <v>14.099984799718321</v>
      </c>
      <c r="F242" s="102">
        <v>16.843459689541334</v>
      </c>
      <c r="G242" s="102">
        <v>17.136896193374838</v>
      </c>
      <c r="H242" s="102">
        <v>17.38464192295255</v>
      </c>
      <c r="I242" s="102">
        <v>16.919947032898826</v>
      </c>
      <c r="J242" s="102">
        <v>16.61503133285024</v>
      </c>
      <c r="K242" s="102">
        <v>11.247115030200762</v>
      </c>
      <c r="L242" s="102">
        <v>14.952307824424055</v>
      </c>
      <c r="M242" s="102">
        <v>14.920992880223109</v>
      </c>
      <c r="N242" s="102">
        <v>12.942349685614495</v>
      </c>
      <c r="O242" s="102">
        <v>13.967905515928486</v>
      </c>
      <c r="P242" s="102">
        <v>13.717021577978965</v>
      </c>
      <c r="Q242" s="102">
        <v>14.118586301899933</v>
      </c>
      <c r="R242" s="102">
        <v>13.465739273108573</v>
      </c>
      <c r="S242" s="102">
        <v>13.963037831367775</v>
      </c>
      <c r="T242" s="102">
        <v>16.459934617200222</v>
      </c>
      <c r="U242" s="102">
        <v>16.37985562326206</v>
      </c>
      <c r="V242" s="102">
        <v>15.118250866492751</v>
      </c>
      <c r="W242" s="102">
        <v>12.553945814493009</v>
      </c>
      <c r="X242" s="102">
        <v>14.29917675919369</v>
      </c>
      <c r="Y242" s="102">
        <v>12.642732512776435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8.4471479246532972</v>
      </c>
      <c r="F243" s="105">
        <v>10.149439592479478</v>
      </c>
      <c r="G243" s="105">
        <v>10.421864714042785</v>
      </c>
      <c r="H243" s="105">
        <v>10.696203694824307</v>
      </c>
      <c r="I243" s="105">
        <v>10.450940942163488</v>
      </c>
      <c r="J243" s="105">
        <v>10.278391200263354</v>
      </c>
      <c r="K243" s="105">
        <v>8.3407727794048725</v>
      </c>
      <c r="L243" s="105">
        <v>8.803565786655895</v>
      </c>
      <c r="M243" s="105">
        <v>9.2770779573181681</v>
      </c>
      <c r="N243" s="105">
        <v>7.5969894975334142</v>
      </c>
      <c r="O243" s="105">
        <v>8.5955124935012819</v>
      </c>
      <c r="P243" s="105">
        <v>8.3214195109193678</v>
      </c>
      <c r="Q243" s="105">
        <v>8.8011934932215024</v>
      </c>
      <c r="R243" s="105">
        <v>8.4199065785159561</v>
      </c>
      <c r="S243" s="105">
        <v>9.00882861910058</v>
      </c>
      <c r="T243" s="105">
        <v>11.456435762028418</v>
      </c>
      <c r="U243" s="105">
        <v>11.335245194772293</v>
      </c>
      <c r="V243" s="105">
        <v>10.251955120710173</v>
      </c>
      <c r="W243" s="105">
        <v>8.9544471811414361</v>
      </c>
      <c r="X243" s="105">
        <v>11.398586056469176</v>
      </c>
      <c r="Y243" s="105">
        <v>10.052909320577024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2.3784341188745417</v>
      </c>
      <c r="F244" s="99">
        <v>2.8375429170233621</v>
      </c>
      <c r="G244" s="99">
        <v>2.8994478661839134</v>
      </c>
      <c r="H244" s="99">
        <v>2.957248584504947</v>
      </c>
      <c r="I244" s="99">
        <v>2.8612458178812745</v>
      </c>
      <c r="J244" s="99">
        <v>2.8147202477113287</v>
      </c>
      <c r="K244" s="99">
        <v>4.9711540538670871</v>
      </c>
      <c r="L244" s="99">
        <v>1.4771346296648256</v>
      </c>
      <c r="M244" s="99">
        <v>2.5193891816929921</v>
      </c>
      <c r="N244" s="99">
        <v>1.0653342589575789</v>
      </c>
      <c r="O244" s="99">
        <v>1.7766841129138289</v>
      </c>
      <c r="P244" s="99">
        <v>1.3509973274921685</v>
      </c>
      <c r="Q244" s="99">
        <v>1.6554160545685872</v>
      </c>
      <c r="R244" s="99">
        <v>1.3127992675813942</v>
      </c>
      <c r="S244" s="99">
        <v>1.7827023111122966</v>
      </c>
      <c r="T244" s="99">
        <v>4.0476561470631935</v>
      </c>
      <c r="U244" s="99">
        <v>3.5679944751074135</v>
      </c>
      <c r="V244" s="99">
        <v>2.1898860595486966</v>
      </c>
      <c r="W244" s="99">
        <v>2.2065825772886467</v>
      </c>
      <c r="X244" s="99">
        <v>5.616599670197238</v>
      </c>
      <c r="Y244" s="99">
        <v>4.5154694064328078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6.0687138057787555</v>
      </c>
      <c r="F245" s="99">
        <v>7.3118966754561177</v>
      </c>
      <c r="G245" s="99">
        <v>7.5224168478588718</v>
      </c>
      <c r="H245" s="99">
        <v>7.7389551103193623</v>
      </c>
      <c r="I245" s="99">
        <v>7.5896951242822119</v>
      </c>
      <c r="J245" s="99">
        <v>7.4636709525520235</v>
      </c>
      <c r="K245" s="99">
        <v>3.369618725537785</v>
      </c>
      <c r="L245" s="99">
        <v>7.3264311569910703</v>
      </c>
      <c r="M245" s="99">
        <v>6.7576887756251764</v>
      </c>
      <c r="N245" s="99">
        <v>6.5316552385758362</v>
      </c>
      <c r="O245" s="99">
        <v>6.8188283805874512</v>
      </c>
      <c r="P245" s="99">
        <v>6.970422183427198</v>
      </c>
      <c r="Q245" s="99">
        <v>7.1457774386529156</v>
      </c>
      <c r="R245" s="99">
        <v>7.1071073109345626</v>
      </c>
      <c r="S245" s="99">
        <v>7.2261263079882818</v>
      </c>
      <c r="T245" s="99">
        <v>7.4087796149652245</v>
      </c>
      <c r="U245" s="99">
        <v>7.7672507196648795</v>
      </c>
      <c r="V245" s="99">
        <v>8.0620690611614751</v>
      </c>
      <c r="W245" s="99">
        <v>6.7478646038527899</v>
      </c>
      <c r="X245" s="99">
        <v>5.7819863862719387</v>
      </c>
      <c r="Y245" s="99">
        <v>5.5374399141442172</v>
      </c>
      <c r="DA245" s="63" t="s">
        <v>2800</v>
      </c>
    </row>
    <row r="246" spans="1:105" ht="12" customHeight="1" x14ac:dyDescent="0.25">
      <c r="A246" s="121" t="s">
        <v>54</v>
      </c>
      <c r="B246" s="123">
        <v>11.059892558732352</v>
      </c>
      <c r="C246" s="123">
        <v>10.104764948215189</v>
      </c>
      <c r="D246" s="123">
        <v>10.17161225682257</v>
      </c>
      <c r="E246" s="123">
        <v>9.4765564291401354</v>
      </c>
      <c r="F246" s="123">
        <v>10.715669763436816</v>
      </c>
      <c r="G246" s="123">
        <v>10.333092803197353</v>
      </c>
      <c r="H246" s="123">
        <v>9.0968586946873575</v>
      </c>
      <c r="I246" s="123">
        <v>8.4343268338445565</v>
      </c>
      <c r="J246" s="123">
        <v>9.4491937498973257</v>
      </c>
      <c r="K246" s="123">
        <v>9.912956932301288</v>
      </c>
      <c r="L246" s="123">
        <v>9.8184510992688736</v>
      </c>
      <c r="M246" s="123">
        <v>9.1948529989442136</v>
      </c>
      <c r="N246" s="123">
        <v>8.5456857035056952</v>
      </c>
      <c r="O246" s="123">
        <v>9.5708589657674441</v>
      </c>
      <c r="P246" s="123">
        <v>8.8477307332211499</v>
      </c>
      <c r="Q246" s="123">
        <v>9.3235955688636185</v>
      </c>
      <c r="R246" s="123">
        <v>9.5254068012594733</v>
      </c>
      <c r="S246" s="123">
        <v>7.4756360190994613</v>
      </c>
      <c r="T246" s="123">
        <v>7.6992265979030092</v>
      </c>
      <c r="U246" s="123">
        <v>7.1707110906832812</v>
      </c>
      <c r="V246" s="123">
        <v>6.7276550383869846</v>
      </c>
      <c r="W246" s="123">
        <v>6.372608969261929</v>
      </c>
      <c r="X246" s="123">
        <v>5.5185005068155606</v>
      </c>
      <c r="Y246" s="123">
        <v>5.517093106416108</v>
      </c>
      <c r="DA246" s="130" t="s">
        <v>2801</v>
      </c>
    </row>
    <row r="247" spans="1:105" ht="12" customHeight="1" x14ac:dyDescent="0.25">
      <c r="A247" s="97" t="s">
        <v>50</v>
      </c>
      <c r="B247" s="99">
        <v>11.301323427466636</v>
      </c>
      <c r="C247" s="99">
        <v>10.986320314372277</v>
      </c>
      <c r="D247" s="99">
        <v>10.571026141656995</v>
      </c>
      <c r="E247" s="99">
        <v>9.6451815648683485</v>
      </c>
      <c r="F247" s="99">
        <v>11.269717801589852</v>
      </c>
      <c r="G247" s="99">
        <v>10.846461046428317</v>
      </c>
      <c r="H247" s="99">
        <v>9.3856661317597734</v>
      </c>
      <c r="I247" s="99">
        <v>8.7150711817503499</v>
      </c>
      <c r="J247" s="99">
        <v>9.9674965688873272</v>
      </c>
      <c r="K247" s="99">
        <v>10.659635351541489</v>
      </c>
      <c r="L247" s="99">
        <v>10.008832835899195</v>
      </c>
      <c r="M247" s="99">
        <v>9.3131199603918926</v>
      </c>
      <c r="N247" s="99">
        <v>9.2979374148683256</v>
      </c>
      <c r="O247" s="99">
        <v>10.088951380706574</v>
      </c>
      <c r="P247" s="99">
        <v>9.3899730195131514</v>
      </c>
      <c r="Q247" s="99">
        <v>9.8338817484354983</v>
      </c>
      <c r="R247" s="99">
        <v>9.314481386851897</v>
      </c>
      <c r="S247" s="99">
        <v>8.6652666066354342</v>
      </c>
      <c r="T247" s="99">
        <v>8.340980808127215</v>
      </c>
      <c r="U247" s="99">
        <v>7.5736789397519422</v>
      </c>
      <c r="V247" s="99">
        <v>7.3591931274874742</v>
      </c>
      <c r="W247" s="99">
        <v>7.1200321261290176</v>
      </c>
      <c r="X247" s="99">
        <v>5.7147390273348373</v>
      </c>
      <c r="Y247" s="99">
        <v>5.9741247648613829</v>
      </c>
      <c r="DA247" s="63" t="s">
        <v>2802</v>
      </c>
    </row>
    <row r="248" spans="1:105" ht="12" customHeight="1" x14ac:dyDescent="0.25">
      <c r="A248" s="109" t="s">
        <v>120</v>
      </c>
      <c r="B248" s="110">
        <v>10.028152830625693</v>
      </c>
      <c r="C248" s="110">
        <v>6.3486929221490342</v>
      </c>
      <c r="D248" s="110">
        <v>8.4693360482959843</v>
      </c>
      <c r="E248" s="110">
        <v>8.7827054608158566</v>
      </c>
      <c r="F248" s="110">
        <v>8.5978996206650304</v>
      </c>
      <c r="G248" s="110">
        <v>8.4085663277883551</v>
      </c>
      <c r="H248" s="110">
        <v>7.9485287827782738</v>
      </c>
      <c r="I248" s="110">
        <v>7.1427954742626438</v>
      </c>
      <c r="J248" s="110">
        <v>6.7531570490387223</v>
      </c>
      <c r="K248" s="110">
        <v>6.2090196060900498</v>
      </c>
      <c r="L248" s="110">
        <v>8.924604895960961</v>
      </c>
      <c r="M248" s="110">
        <v>8.689944048148341</v>
      </c>
      <c r="N248" s="110">
        <v>5.2497890701297303</v>
      </c>
      <c r="O248" s="110">
        <v>7.6385699589566922</v>
      </c>
      <c r="P248" s="110">
        <v>7.0856920377658525</v>
      </c>
      <c r="Q248" s="110">
        <v>7.8531534266364504</v>
      </c>
      <c r="R248" s="110">
        <v>10.105965641695137</v>
      </c>
      <c r="S248" s="110">
        <v>4.1746503405478927</v>
      </c>
      <c r="T248" s="110">
        <v>5.8757807409678842</v>
      </c>
      <c r="U248" s="110">
        <v>6.0484268007537381</v>
      </c>
      <c r="V248" s="110">
        <v>5.2404846995374434</v>
      </c>
      <c r="W248" s="110">
        <v>4.3736865729894854</v>
      </c>
      <c r="X248" s="110">
        <v>5.0203565701127832</v>
      </c>
      <c r="Y248" s="110">
        <v>4.320745529897593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20.342285820443596</v>
      </c>
      <c r="C250" s="118">
        <f t="shared" si="115"/>
        <v>20.855520271687674</v>
      </c>
      <c r="D250" s="118">
        <f t="shared" si="115"/>
        <v>23.182243363451612</v>
      </c>
      <c r="E250" s="118">
        <f t="shared" si="115"/>
        <v>27.940244867861107</v>
      </c>
      <c r="F250" s="118">
        <f t="shared" si="115"/>
        <v>25.16087707163037</v>
      </c>
      <c r="G250" s="118">
        <f t="shared" si="115"/>
        <v>24.888031207458845</v>
      </c>
      <c r="H250" s="118">
        <f t="shared" si="115"/>
        <v>25.72167960878366</v>
      </c>
      <c r="I250" s="118">
        <f t="shared" si="115"/>
        <v>24.321329181464776</v>
      </c>
      <c r="J250" s="118">
        <f t="shared" si="115"/>
        <v>23.390068668469667</v>
      </c>
      <c r="K250" s="118">
        <f t="shared" si="115"/>
        <v>21.644905910697943</v>
      </c>
      <c r="L250" s="118">
        <f t="shared" si="115"/>
        <v>25.393743544660495</v>
      </c>
      <c r="M250" s="118">
        <f t="shared" si="115"/>
        <v>28.671655483287594</v>
      </c>
      <c r="N250" s="118">
        <f t="shared" si="115"/>
        <v>37.520221765622608</v>
      </c>
      <c r="O250" s="118">
        <f t="shared" si="115"/>
        <v>34.057032571230707</v>
      </c>
      <c r="P250" s="118">
        <f t="shared" si="115"/>
        <v>35.322271113072851</v>
      </c>
      <c r="Q250" s="118">
        <f t="shared" si="115"/>
        <v>35.803789701482003</v>
      </c>
      <c r="R250" s="118">
        <f t="shared" ref="R250:V250" si="116">R251+R254+R256+R265</f>
        <v>34.896766179251443</v>
      </c>
      <c r="S250" s="118">
        <f t="shared" si="116"/>
        <v>40.815055843275623</v>
      </c>
      <c r="T250" s="118">
        <f t="shared" si="116"/>
        <v>34.418377286831436</v>
      </c>
      <c r="U250" s="118">
        <f t="shared" si="116"/>
        <v>35.414890552196191</v>
      </c>
      <c r="V250" s="118">
        <f t="shared" si="116"/>
        <v>35.264291526297811</v>
      </c>
      <c r="W250" s="118">
        <f t="shared" ref="W250:Y250" si="117">W251+W254+W256+W265</f>
        <v>34.423983025519206</v>
      </c>
      <c r="X250" s="118">
        <f t="shared" si="117"/>
        <v>30.864826922572369</v>
      </c>
      <c r="Y250" s="118">
        <f t="shared" si="117"/>
        <v>26.617401639983942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2.1304873778350277</v>
      </c>
      <c r="C251" s="123">
        <f t="shared" si="118"/>
        <v>2.2818393555500638</v>
      </c>
      <c r="D251" s="123">
        <f t="shared" si="118"/>
        <v>2.8454803671568532</v>
      </c>
      <c r="E251" s="123">
        <f t="shared" si="118"/>
        <v>3.3604369206949403</v>
      </c>
      <c r="F251" s="123">
        <f t="shared" si="118"/>
        <v>3.6697332673043768</v>
      </c>
      <c r="G251" s="123">
        <f t="shared" si="118"/>
        <v>3.7873572724501918</v>
      </c>
      <c r="H251" s="123">
        <f t="shared" si="118"/>
        <v>3.8549614545142221</v>
      </c>
      <c r="I251" s="123">
        <f t="shared" si="118"/>
        <v>3.8477572385313028</v>
      </c>
      <c r="J251" s="123">
        <f t="shared" si="118"/>
        <v>3.9270089862456317</v>
      </c>
      <c r="K251" s="123">
        <f t="shared" si="118"/>
        <v>4.0239152081163914</v>
      </c>
      <c r="L251" s="123">
        <f t="shared" si="118"/>
        <v>4.433518831246773</v>
      </c>
      <c r="M251" s="123">
        <f t="shared" si="118"/>
        <v>4.7184252550467214</v>
      </c>
      <c r="N251" s="123">
        <f t="shared" si="118"/>
        <v>5.2816791184415885</v>
      </c>
      <c r="O251" s="123">
        <f t="shared" si="118"/>
        <v>5.7056735700749623</v>
      </c>
      <c r="P251" s="123">
        <f t="shared" si="118"/>
        <v>5.7432373509767336</v>
      </c>
      <c r="Q251" s="123">
        <f t="shared" si="118"/>
        <v>6.3850877545023188</v>
      </c>
      <c r="R251" s="123">
        <f t="shared" ref="R251:V251" si="119">SUM(R252:R253)</f>
        <v>6.8296971209229334</v>
      </c>
      <c r="S251" s="123">
        <f t="shared" si="119"/>
        <v>9.5226939902752274</v>
      </c>
      <c r="T251" s="123">
        <f t="shared" si="119"/>
        <v>4.1861790788087792</v>
      </c>
      <c r="U251" s="123">
        <f t="shared" si="119"/>
        <v>5.9040356052963086</v>
      </c>
      <c r="V251" s="123">
        <f t="shared" si="119"/>
        <v>7.1384017951157714</v>
      </c>
      <c r="W251" s="123">
        <f t="shared" ref="W251:Y251" si="120">SUM(W252:W253)</f>
        <v>9.7779227620496325</v>
      </c>
      <c r="X251" s="123">
        <f t="shared" si="120"/>
        <v>12.780446678496482</v>
      </c>
      <c r="Y251" s="123">
        <f t="shared" si="120"/>
        <v>10.988722506097245</v>
      </c>
      <c r="DA251" s="130" t="s">
        <v>2955</v>
      </c>
    </row>
    <row r="252" spans="1:105" ht="12" customHeight="1" x14ac:dyDescent="0.25">
      <c r="A252" s="97" t="s">
        <v>211</v>
      </c>
      <c r="B252" s="99">
        <v>2.0842492085095849</v>
      </c>
      <c r="C252" s="99">
        <v>2.2371241507145134</v>
      </c>
      <c r="D252" s="99">
        <v>2.7827195869935037</v>
      </c>
      <c r="E252" s="99">
        <v>3.2978038107976788</v>
      </c>
      <c r="F252" s="99">
        <v>3.5844981293078999</v>
      </c>
      <c r="G252" s="99">
        <v>3.699650779430848</v>
      </c>
      <c r="H252" s="99">
        <v>3.7717419495559765</v>
      </c>
      <c r="I252" s="99">
        <v>3.767051199034118</v>
      </c>
      <c r="J252" s="99">
        <v>3.8417293317627252</v>
      </c>
      <c r="K252" s="99">
        <v>3.937464413909693</v>
      </c>
      <c r="L252" s="99">
        <v>4.3325884722188093</v>
      </c>
      <c r="M252" s="99">
        <v>4.6141322258688158</v>
      </c>
      <c r="N252" s="99">
        <v>5.1948717828836593</v>
      </c>
      <c r="O252" s="99">
        <v>5.5917156860539361</v>
      </c>
      <c r="P252" s="99">
        <v>5.6309730921389836</v>
      </c>
      <c r="Q252" s="99">
        <v>6.2582795095189176</v>
      </c>
      <c r="R252" s="99">
        <v>6.6948546755846694</v>
      </c>
      <c r="S252" s="99">
        <v>9.3356019831181527</v>
      </c>
      <c r="T252" s="99">
        <v>4.0116250315898343</v>
      </c>
      <c r="U252" s="99">
        <v>5.7231555499459104</v>
      </c>
      <c r="V252" s="99">
        <v>6.9637992909764082</v>
      </c>
      <c r="W252" s="99">
        <v>9.5261011435971437</v>
      </c>
      <c r="X252" s="99">
        <v>12.531819377868123</v>
      </c>
      <c r="Y252" s="99">
        <v>10.774710637858984</v>
      </c>
      <c r="DA252" s="63" t="s">
        <v>2956</v>
      </c>
    </row>
    <row r="253" spans="1:105" ht="12" customHeight="1" x14ac:dyDescent="0.25">
      <c r="A253" s="97" t="s">
        <v>53</v>
      </c>
      <c r="B253" s="99">
        <v>4.6238169325443002E-2</v>
      </c>
      <c r="C253" s="99">
        <v>4.4715204835550172E-2</v>
      </c>
      <c r="D253" s="99">
        <v>6.2760780163349322E-2</v>
      </c>
      <c r="E253" s="99">
        <v>6.2633109897261327E-2</v>
      </c>
      <c r="F253" s="99">
        <v>8.523513799647689E-2</v>
      </c>
      <c r="G253" s="99">
        <v>8.7706493019344064E-2</v>
      </c>
      <c r="H253" s="99">
        <v>8.3219504958245483E-2</v>
      </c>
      <c r="I253" s="99">
        <v>8.0706039497184787E-2</v>
      </c>
      <c r="J253" s="99">
        <v>8.5279654482906628E-2</v>
      </c>
      <c r="K253" s="99">
        <v>8.6450794206698212E-2</v>
      </c>
      <c r="L253" s="99">
        <v>0.10093035902796417</v>
      </c>
      <c r="M253" s="99">
        <v>0.10429302917790546</v>
      </c>
      <c r="N253" s="99">
        <v>8.6807335557929174E-2</v>
      </c>
      <c r="O253" s="99">
        <v>0.11395788402102652</v>
      </c>
      <c r="P253" s="99">
        <v>0.1122642588377499</v>
      </c>
      <c r="Q253" s="99">
        <v>0.12680824498340076</v>
      </c>
      <c r="R253" s="99">
        <v>0.13484244533826362</v>
      </c>
      <c r="S253" s="99">
        <v>0.1870920071570748</v>
      </c>
      <c r="T253" s="99">
        <v>0.17455404721894441</v>
      </c>
      <c r="U253" s="99">
        <v>0.18088005535039786</v>
      </c>
      <c r="V253" s="99">
        <v>0.17460250413936357</v>
      </c>
      <c r="W253" s="99">
        <v>0.25182161845248952</v>
      </c>
      <c r="X253" s="99">
        <v>0.24862730062835822</v>
      </c>
      <c r="Y253" s="99">
        <v>0.21401186823826132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4.1670526703667949</v>
      </c>
      <c r="C254" s="123">
        <f t="shared" si="121"/>
        <v>6.402844157078003</v>
      </c>
      <c r="D254" s="123">
        <f t="shared" si="121"/>
        <v>6.6926594976231826</v>
      </c>
      <c r="E254" s="123">
        <f t="shared" si="121"/>
        <v>11.502349977685681</v>
      </c>
      <c r="F254" s="123">
        <f t="shared" si="121"/>
        <v>6.176174562660556</v>
      </c>
      <c r="G254" s="123">
        <f t="shared" si="121"/>
        <v>5.7330142331540648</v>
      </c>
      <c r="H254" s="123">
        <f t="shared" si="121"/>
        <v>6.9646355692910751</v>
      </c>
      <c r="I254" s="123">
        <f t="shared" si="121"/>
        <v>6.1886305367580476</v>
      </c>
      <c r="J254" s="123">
        <f t="shared" si="121"/>
        <v>4.758817655225025</v>
      </c>
      <c r="K254" s="123">
        <f t="shared" si="121"/>
        <v>5.550030128861966</v>
      </c>
      <c r="L254" s="123">
        <f t="shared" si="121"/>
        <v>6.8260300002606886</v>
      </c>
      <c r="M254" s="123">
        <f t="shared" si="121"/>
        <v>10.148105307139248</v>
      </c>
      <c r="N254" s="123">
        <f t="shared" si="121"/>
        <v>19.948033078229617</v>
      </c>
      <c r="O254" s="123">
        <f t="shared" si="121"/>
        <v>14.636446422881436</v>
      </c>
      <c r="P254" s="123">
        <f t="shared" si="121"/>
        <v>16.338908176423626</v>
      </c>
      <c r="Q254" s="123">
        <f t="shared" si="121"/>
        <v>15.455946524479284</v>
      </c>
      <c r="R254" s="123">
        <f t="shared" si="121"/>
        <v>14.076226043616716</v>
      </c>
      <c r="S254" s="123">
        <f t="shared" si="121"/>
        <v>18.410267050321515</v>
      </c>
      <c r="T254" s="123">
        <f t="shared" si="121"/>
        <v>15.593635999946054</v>
      </c>
      <c r="U254" s="123">
        <f t="shared" si="121"/>
        <v>15.024144238128622</v>
      </c>
      <c r="V254" s="123">
        <f t="shared" si="121"/>
        <v>14.353228527453119</v>
      </c>
      <c r="W254" s="123">
        <f t="shared" si="121"/>
        <v>12.368285335237948</v>
      </c>
      <c r="X254" s="123">
        <f t="shared" si="121"/>
        <v>4.9885060035266573</v>
      </c>
      <c r="Y254" s="123">
        <f t="shared" si="121"/>
        <v>3.4630504295359481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4.1670526703667949</v>
      </c>
      <c r="C255" s="99">
        <f>RES_hhdet_tess!C48</f>
        <v>6.402844157078003</v>
      </c>
      <c r="D255" s="99">
        <f>RES_hhdet_tess!D48</f>
        <v>6.6926594976231826</v>
      </c>
      <c r="E255" s="99">
        <f>RES_hhdet_tess!E48</f>
        <v>11.502349977685681</v>
      </c>
      <c r="F255" s="99">
        <f>RES_hhdet_tess!F48</f>
        <v>6.176174562660556</v>
      </c>
      <c r="G255" s="99">
        <f>RES_hhdet_tess!G48</f>
        <v>5.7330142331540648</v>
      </c>
      <c r="H255" s="99">
        <f>RES_hhdet_tess!H48</f>
        <v>6.9646355692910751</v>
      </c>
      <c r="I255" s="99">
        <f>RES_hhdet_tess!I48</f>
        <v>6.1886305367580476</v>
      </c>
      <c r="J255" s="99">
        <f>RES_hhdet_tess!J48</f>
        <v>4.758817655225025</v>
      </c>
      <c r="K255" s="99">
        <f>RES_hhdet_tess!K48</f>
        <v>5.550030128861966</v>
      </c>
      <c r="L255" s="99">
        <f>RES_hhdet_tess!L48</f>
        <v>6.8260300002606886</v>
      </c>
      <c r="M255" s="99">
        <f>RES_hhdet_tess!M48</f>
        <v>10.148105307139248</v>
      </c>
      <c r="N255" s="99">
        <f>RES_hhdet_tess!N48</f>
        <v>19.948033078229617</v>
      </c>
      <c r="O255" s="99">
        <f>RES_hhdet_tess!O48</f>
        <v>14.636446422881436</v>
      </c>
      <c r="P255" s="99">
        <f>RES_hhdet_tess!P48</f>
        <v>16.338908176423626</v>
      </c>
      <c r="Q255" s="99">
        <f>RES_hhdet_tess!Q48</f>
        <v>15.455946524479284</v>
      </c>
      <c r="R255" s="99">
        <f>RES_hhdet_tess!R48</f>
        <v>14.076226043616716</v>
      </c>
      <c r="S255" s="99">
        <f>RES_hhdet_tess!S48</f>
        <v>18.410267050321515</v>
      </c>
      <c r="T255" s="99">
        <f>RES_hhdet_tess!T48</f>
        <v>15.593635999946054</v>
      </c>
      <c r="U255" s="99">
        <f>RES_hhdet_tess!U48</f>
        <v>15.024144238128622</v>
      </c>
      <c r="V255" s="99">
        <f>RES_hhdet_tess!V48</f>
        <v>14.353228527453119</v>
      </c>
      <c r="W255" s="99">
        <f>RES_hhdet_tess!W48</f>
        <v>12.368285335237948</v>
      </c>
      <c r="X255" s="99">
        <f>RES_hhdet_tess!X48</f>
        <v>4.9885060035266573</v>
      </c>
      <c r="Y255" s="99">
        <f>RES_hhdet_tess!Y48</f>
        <v>3.4630504295359481</v>
      </c>
      <c r="DA255" s="63" t="s">
        <v>2959</v>
      </c>
    </row>
    <row r="256" spans="1:105" ht="12" customHeight="1" x14ac:dyDescent="0.25">
      <c r="A256" s="121" t="s">
        <v>55</v>
      </c>
      <c r="B256" s="123">
        <v>7.3789678536008303</v>
      </c>
      <c r="C256" s="123">
        <v>6.1591093736167064</v>
      </c>
      <c r="D256" s="123">
        <v>7.5278516393710557</v>
      </c>
      <c r="E256" s="123">
        <v>7.3397923328029844</v>
      </c>
      <c r="F256" s="123">
        <v>8.8338315292089664</v>
      </c>
      <c r="G256" s="123">
        <v>9.0841799041212283</v>
      </c>
      <c r="H256" s="123">
        <v>9.3380000877666625</v>
      </c>
      <c r="I256" s="123">
        <v>9.1493975591024359</v>
      </c>
      <c r="J256" s="123">
        <v>9.0049753582472629</v>
      </c>
      <c r="K256" s="123">
        <v>6.1042206240542871</v>
      </c>
      <c r="L256" s="123">
        <v>8.1290917579907127</v>
      </c>
      <c r="M256" s="123">
        <v>8.143793343260791</v>
      </c>
      <c r="N256" s="123">
        <v>7.1207277584248976</v>
      </c>
      <c r="O256" s="123">
        <v>7.8220297967975005</v>
      </c>
      <c r="P256" s="123">
        <v>7.7551557688028732</v>
      </c>
      <c r="Q256" s="123">
        <v>8.1238607963726697</v>
      </c>
      <c r="R256" s="123">
        <v>7.8924719907783079</v>
      </c>
      <c r="S256" s="123">
        <v>8.2775096883117758</v>
      </c>
      <c r="T256" s="123">
        <v>9.8147521960621749</v>
      </c>
      <c r="U256" s="123">
        <v>9.9395563512174601</v>
      </c>
      <c r="V256" s="123">
        <v>9.4505928988894823</v>
      </c>
      <c r="W256" s="123">
        <v>8.1944121073376603</v>
      </c>
      <c r="X256" s="123">
        <v>9.4368198095722242</v>
      </c>
      <c r="Y256" s="123">
        <v>8.5269828319583247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7.3789678536008303</v>
      </c>
      <c r="C261" s="102">
        <v>6.1591093736167064</v>
      </c>
      <c r="D261" s="102">
        <v>7.5278516393710557</v>
      </c>
      <c r="E261" s="102">
        <v>7.3397755659393153</v>
      </c>
      <c r="F261" s="102">
        <v>8.8337918435802703</v>
      </c>
      <c r="G261" s="102">
        <v>9.084068963443622</v>
      </c>
      <c r="H261" s="102">
        <v>9.3379379029087879</v>
      </c>
      <c r="I261" s="102">
        <v>9.1499319719761196</v>
      </c>
      <c r="J261" s="102">
        <v>9.0059229020082547</v>
      </c>
      <c r="K261" s="102">
        <v>6.1074581461052881</v>
      </c>
      <c r="L261" s="102">
        <v>8.1262201600620543</v>
      </c>
      <c r="M261" s="102">
        <v>8.1434264709592821</v>
      </c>
      <c r="N261" s="102">
        <v>7.1204830287422585</v>
      </c>
      <c r="O261" s="102">
        <v>7.8310515197964277</v>
      </c>
      <c r="P261" s="102">
        <v>7.7718591598725428</v>
      </c>
      <c r="Q261" s="102">
        <v>8.1478776926452348</v>
      </c>
      <c r="R261" s="102">
        <v>7.908158933071217</v>
      </c>
      <c r="S261" s="102">
        <v>8.2750619196858874</v>
      </c>
      <c r="T261" s="102">
        <v>9.804477265694139</v>
      </c>
      <c r="U261" s="102">
        <v>9.9412692703366634</v>
      </c>
      <c r="V261" s="102">
        <v>9.4596766493486566</v>
      </c>
      <c r="W261" s="102">
        <v>8.2084418912769976</v>
      </c>
      <c r="X261" s="102">
        <v>9.4433783468890038</v>
      </c>
      <c r="Y261" s="102">
        <v>8.5330744932038893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7.3469685504539717</v>
      </c>
      <c r="F262" s="105">
        <v>8.8397427980930043</v>
      </c>
      <c r="G262" s="105">
        <v>9.0885435707737887</v>
      </c>
      <c r="H262" s="105">
        <v>9.3393657064171443</v>
      </c>
      <c r="I262" s="105">
        <v>9.1417793922520705</v>
      </c>
      <c r="J262" s="105">
        <v>8.9945714038594815</v>
      </c>
      <c r="K262" s="105">
        <v>6.0908190446799066</v>
      </c>
      <c r="L262" s="105">
        <v>8.1370776480980993</v>
      </c>
      <c r="M262" s="105">
        <v>8.1446010940845355</v>
      </c>
      <c r="N262" s="105">
        <v>7.1211466700157402</v>
      </c>
      <c r="O262" s="105">
        <v>7.8070708728529068</v>
      </c>
      <c r="P262" s="105">
        <v>7.7278988715573647</v>
      </c>
      <c r="Q262" s="105">
        <v>8.085463051234461</v>
      </c>
      <c r="R262" s="105">
        <v>7.8678957811860855</v>
      </c>
      <c r="S262" s="105">
        <v>8.281982518531775</v>
      </c>
      <c r="T262" s="105">
        <v>9.836052917094376</v>
      </c>
      <c r="U262" s="105">
        <v>9.9355359460120631</v>
      </c>
      <c r="V262" s="105">
        <v>9.4246873883207218</v>
      </c>
      <c r="W262" s="105">
        <v>8.1468667284321281</v>
      </c>
      <c r="X262" s="105">
        <v>9.414182277543345</v>
      </c>
      <c r="Y262" s="105">
        <v>8.5053235919740935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1.2782547446752155</v>
      </c>
      <c r="F263" s="99">
        <v>1.527846122636886</v>
      </c>
      <c r="G263" s="99">
        <v>1.5661267229149176</v>
      </c>
      <c r="H263" s="99">
        <v>1.6004105960977828</v>
      </c>
      <c r="I263" s="99">
        <v>1.5520842679698585</v>
      </c>
      <c r="J263" s="99">
        <v>1.5309004513074596</v>
      </c>
      <c r="K263" s="99">
        <v>2.7212003191421221</v>
      </c>
      <c r="L263" s="99">
        <v>0.81064649110702836</v>
      </c>
      <c r="M263" s="99">
        <v>1.3869123184593577</v>
      </c>
      <c r="N263" s="99">
        <v>0.58949143143990335</v>
      </c>
      <c r="O263" s="99">
        <v>0.98824249226545491</v>
      </c>
      <c r="P263" s="99">
        <v>0.757476688130167</v>
      </c>
      <c r="Q263" s="99">
        <v>0.93968561258154493</v>
      </c>
      <c r="R263" s="99">
        <v>0.7607884702515243</v>
      </c>
      <c r="S263" s="99">
        <v>1.055856210543493</v>
      </c>
      <c r="T263" s="99">
        <v>2.4272733021291515</v>
      </c>
      <c r="U263" s="99">
        <v>2.1682852263471815</v>
      </c>
      <c r="V263" s="99">
        <v>1.3626183271592447</v>
      </c>
      <c r="W263" s="99">
        <v>1.3990021245793371</v>
      </c>
      <c r="X263" s="99">
        <v>3.6321958912714054</v>
      </c>
      <c r="Y263" s="99">
        <v>2.9678836778298745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6.0687138057787555</v>
      </c>
      <c r="F264" s="99">
        <v>7.3118966754561177</v>
      </c>
      <c r="G264" s="99">
        <v>7.5224168478588718</v>
      </c>
      <c r="H264" s="99">
        <v>7.7389551103193623</v>
      </c>
      <c r="I264" s="99">
        <v>7.5896951242822119</v>
      </c>
      <c r="J264" s="99">
        <v>7.4636709525520235</v>
      </c>
      <c r="K264" s="99">
        <v>3.369618725537785</v>
      </c>
      <c r="L264" s="99">
        <v>7.3264311569910703</v>
      </c>
      <c r="M264" s="99">
        <v>6.7576887756251764</v>
      </c>
      <c r="N264" s="99">
        <v>6.5316552385758362</v>
      </c>
      <c r="O264" s="99">
        <v>6.8188283805874512</v>
      </c>
      <c r="P264" s="99">
        <v>6.970422183427198</v>
      </c>
      <c r="Q264" s="99">
        <v>7.1457774386529156</v>
      </c>
      <c r="R264" s="99">
        <v>7.1071073109345626</v>
      </c>
      <c r="S264" s="99">
        <v>7.2261263079882818</v>
      </c>
      <c r="T264" s="99">
        <v>7.4087796149652245</v>
      </c>
      <c r="U264" s="99">
        <v>7.7672507196648795</v>
      </c>
      <c r="V264" s="99">
        <v>8.0620690611614751</v>
      </c>
      <c r="W264" s="99">
        <v>6.7478646038527899</v>
      </c>
      <c r="X264" s="99">
        <v>5.7819863862719387</v>
      </c>
      <c r="Y264" s="99">
        <v>5.5374399141442172</v>
      </c>
      <c r="DA264" s="63" t="s">
        <v>2968</v>
      </c>
    </row>
    <row r="265" spans="1:105" ht="12" customHeight="1" x14ac:dyDescent="0.25">
      <c r="A265" s="121" t="s">
        <v>54</v>
      </c>
      <c r="B265" s="123">
        <v>6.665777918640944</v>
      </c>
      <c r="C265" s="123">
        <v>6.011727385442903</v>
      </c>
      <c r="D265" s="123">
        <v>6.1162518593005171</v>
      </c>
      <c r="E265" s="123">
        <v>5.7376656366775016</v>
      </c>
      <c r="F265" s="123">
        <v>6.4811377124564693</v>
      </c>
      <c r="G265" s="123">
        <v>6.283479797733361</v>
      </c>
      <c r="H265" s="123">
        <v>5.5640824972116985</v>
      </c>
      <c r="I265" s="123">
        <v>5.1355438470729862</v>
      </c>
      <c r="J265" s="123">
        <v>5.6992666687517453</v>
      </c>
      <c r="K265" s="123">
        <v>5.966739949665298</v>
      </c>
      <c r="L265" s="123">
        <v>6.0051029551623216</v>
      </c>
      <c r="M265" s="123">
        <v>5.6613315778408344</v>
      </c>
      <c r="N265" s="123">
        <v>5.1697818105265112</v>
      </c>
      <c r="O265" s="123">
        <v>5.8928827814768043</v>
      </c>
      <c r="P265" s="123">
        <v>5.4849698168696186</v>
      </c>
      <c r="Q265" s="123">
        <v>5.8388946261277344</v>
      </c>
      <c r="R265" s="123">
        <v>6.0983710239334883</v>
      </c>
      <c r="S265" s="123">
        <v>4.6045851143671026</v>
      </c>
      <c r="T265" s="123">
        <v>4.8238100120144267</v>
      </c>
      <c r="U265" s="123">
        <v>4.5471543575537998</v>
      </c>
      <c r="V265" s="123">
        <v>4.322068304839437</v>
      </c>
      <c r="W265" s="123">
        <v>4.0833628208939681</v>
      </c>
      <c r="X265" s="123">
        <v>3.6590544309770041</v>
      </c>
      <c r="Y265" s="123">
        <v>3.6386458723924244</v>
      </c>
      <c r="DA265" s="130" t="s">
        <v>2969</v>
      </c>
    </row>
    <row r="266" spans="1:105" ht="12" customHeight="1" x14ac:dyDescent="0.25">
      <c r="A266" s="97" t="s">
        <v>50</v>
      </c>
      <c r="B266" s="99">
        <v>6.5002266124008532</v>
      </c>
      <c r="C266" s="99">
        <v>6.3253502488308078</v>
      </c>
      <c r="D266" s="99">
        <v>6.0874187873803915</v>
      </c>
      <c r="E266" s="99">
        <v>5.5573333066396078</v>
      </c>
      <c r="F266" s="99">
        <v>6.5088903610319386</v>
      </c>
      <c r="G266" s="99">
        <v>6.2868056427256604</v>
      </c>
      <c r="H266" s="99">
        <v>5.4630232853086165</v>
      </c>
      <c r="I266" s="99">
        <v>5.0829507438310557</v>
      </c>
      <c r="J266" s="99">
        <v>5.8165281816828536</v>
      </c>
      <c r="K266" s="99">
        <v>6.2240258134138831</v>
      </c>
      <c r="L266" s="99">
        <v>5.8457377577412171</v>
      </c>
      <c r="M266" s="99">
        <v>5.4423472578456744</v>
      </c>
      <c r="N266" s="99">
        <v>5.4375496564884331</v>
      </c>
      <c r="O266" s="99">
        <v>5.9047851737868138</v>
      </c>
      <c r="P266" s="99">
        <v>5.4975701979420473</v>
      </c>
      <c r="Q266" s="99">
        <v>5.7618222672663713</v>
      </c>
      <c r="R266" s="99">
        <v>5.4653302744845096</v>
      </c>
      <c r="S266" s="99">
        <v>5.0920545454025419</v>
      </c>
      <c r="T266" s="99">
        <v>4.9058904812649837</v>
      </c>
      <c r="U266" s="99">
        <v>4.4679589879910004</v>
      </c>
      <c r="V266" s="99">
        <v>4.3734735811768362</v>
      </c>
      <c r="W266" s="99">
        <v>4.2639796265968055</v>
      </c>
      <c r="X266" s="99">
        <v>3.4389852906635743</v>
      </c>
      <c r="Y266" s="99">
        <v>3.6155829017794536</v>
      </c>
      <c r="DA266" s="63" t="s">
        <v>2970</v>
      </c>
    </row>
    <row r="267" spans="1:105" ht="12" customHeight="1" x14ac:dyDescent="0.25">
      <c r="A267" s="109" t="s">
        <v>120</v>
      </c>
      <c r="B267" s="110">
        <v>7.373251078901327</v>
      </c>
      <c r="C267" s="110">
        <v>4.6754641067775724</v>
      </c>
      <c r="D267" s="110">
        <v>6.2391365516259132</v>
      </c>
      <c r="E267" s="110">
        <v>6.4796888307678504</v>
      </c>
      <c r="F267" s="110">
        <v>6.3750571445477773</v>
      </c>
      <c r="G267" s="110">
        <v>6.2710117948422983</v>
      </c>
      <c r="H267" s="110">
        <v>5.9659049609219066</v>
      </c>
      <c r="I267" s="110">
        <v>5.3774922340712346</v>
      </c>
      <c r="J267" s="110">
        <v>5.0893117719666465</v>
      </c>
      <c r="K267" s="110">
        <v>4.6904599746599853</v>
      </c>
      <c r="L267" s="110">
        <v>6.7533258633863067</v>
      </c>
      <c r="M267" s="110">
        <v>6.5962261747432436</v>
      </c>
      <c r="N267" s="110">
        <v>3.9965905386401332</v>
      </c>
      <c r="O267" s="110">
        <v>5.8484913540939489</v>
      </c>
      <c r="P267" s="110">
        <v>5.4440243583755459</v>
      </c>
      <c r="Q267" s="110">
        <v>6.0609865600415329</v>
      </c>
      <c r="R267" s="110">
        <v>7.8407755818710312</v>
      </c>
      <c r="S267" s="110">
        <v>3.2519554598853868</v>
      </c>
      <c r="T267" s="110">
        <v>4.5905909864034662</v>
      </c>
      <c r="U267" s="110">
        <v>4.7677171625044004</v>
      </c>
      <c r="V267" s="110">
        <v>4.2010171702384627</v>
      </c>
      <c r="W267" s="110">
        <v>3.6003178754096354</v>
      </c>
      <c r="X267" s="110">
        <v>4.2176914794649383</v>
      </c>
      <c r="Y267" s="110">
        <v>3.6990165895852001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3.3148553658165421</v>
      </c>
      <c r="C269" s="118">
        <f t="shared" si="122"/>
        <v>3.3450116734824236</v>
      </c>
      <c r="D269" s="118">
        <f t="shared" si="122"/>
        <v>3.5913941925731105</v>
      </c>
      <c r="E269" s="118">
        <f t="shared" si="122"/>
        <v>3.7137938447834502</v>
      </c>
      <c r="F269" s="118">
        <f t="shared" si="122"/>
        <v>4.1499572793575323</v>
      </c>
      <c r="G269" s="118">
        <f t="shared" si="122"/>
        <v>4.1339461816559737</v>
      </c>
      <c r="H269" s="118">
        <f t="shared" si="122"/>
        <v>3.9332983458591664</v>
      </c>
      <c r="I269" s="118">
        <f t="shared" si="122"/>
        <v>3.8028284338865386</v>
      </c>
      <c r="J269" s="118">
        <f t="shared" si="122"/>
        <v>4.0616189603421979</v>
      </c>
      <c r="K269" s="118">
        <f t="shared" si="122"/>
        <v>4.2385752170043807</v>
      </c>
      <c r="L269" s="118">
        <f t="shared" si="122"/>
        <v>4.2755236067086457</v>
      </c>
      <c r="M269" s="118">
        <f t="shared" si="122"/>
        <v>4.1962420992726344</v>
      </c>
      <c r="N269" s="118">
        <f t="shared" si="122"/>
        <v>4.4127215040865355</v>
      </c>
      <c r="O269" s="118">
        <f t="shared" si="122"/>
        <v>4.5819385060517863</v>
      </c>
      <c r="P269" s="118">
        <f t="shared" si="122"/>
        <v>4.4231215968981168</v>
      </c>
      <c r="Q269" s="118">
        <f t="shared" si="122"/>
        <v>4.7585845272370886</v>
      </c>
      <c r="R269" s="118">
        <f t="shared" ref="R269:V269" si="123">R270+R273+R275+R284</f>
        <v>4.8668098525995429</v>
      </c>
      <c r="S269" s="118">
        <f t="shared" si="123"/>
        <v>6.0641104989585557</v>
      </c>
      <c r="T269" s="118">
        <f t="shared" si="123"/>
        <v>3.3841255855038357</v>
      </c>
      <c r="U269" s="118">
        <f t="shared" si="123"/>
        <v>4.08790687272118</v>
      </c>
      <c r="V269" s="118">
        <f t="shared" si="123"/>
        <v>4.5809662233817416</v>
      </c>
      <c r="W269" s="118">
        <f t="shared" ref="W269:Y269" si="124">W270+W273+W275+W284</f>
        <v>5.8210574135197186</v>
      </c>
      <c r="X269" s="118">
        <f t="shared" si="124"/>
        <v>7.0179705954086247</v>
      </c>
      <c r="Y269" s="118">
        <f t="shared" si="124"/>
        <v>6.1774741065950494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1.2344655576810204</v>
      </c>
      <c r="C270" s="123">
        <f t="shared" si="125"/>
        <v>1.3237516984602284</v>
      </c>
      <c r="D270" s="123">
        <f t="shared" si="125"/>
        <v>1.6464356032123773</v>
      </c>
      <c r="E270" s="123">
        <f t="shared" si="125"/>
        <v>1.95116288160028</v>
      </c>
      <c r="F270" s="123">
        <f t="shared" si="125"/>
        <v>2.1207948077349088</v>
      </c>
      <c r="G270" s="123">
        <f t="shared" si="125"/>
        <v>2.1889047158575292</v>
      </c>
      <c r="H270" s="123">
        <f t="shared" si="125"/>
        <v>2.2297072450076634</v>
      </c>
      <c r="I270" s="123">
        <f t="shared" si="125"/>
        <v>2.1766093623367735</v>
      </c>
      <c r="J270" s="123">
        <f t="shared" si="125"/>
        <v>2.1625007120980508</v>
      </c>
      <c r="K270" s="123">
        <f t="shared" si="125"/>
        <v>2.2233771502812649</v>
      </c>
      <c r="L270" s="123">
        <f t="shared" si="125"/>
        <v>2.4011442133288732</v>
      </c>
      <c r="M270" s="123">
        <f t="shared" si="125"/>
        <v>2.4821684886705091</v>
      </c>
      <c r="N270" s="123">
        <f t="shared" si="125"/>
        <v>2.693089011623782</v>
      </c>
      <c r="O270" s="123">
        <f t="shared" si="125"/>
        <v>2.7746966300437621</v>
      </c>
      <c r="P270" s="123">
        <f t="shared" si="125"/>
        <v>2.7920380363884321</v>
      </c>
      <c r="Q270" s="123">
        <f t="shared" si="125"/>
        <v>3.1002204904675765</v>
      </c>
      <c r="R270" s="123">
        <f t="shared" ref="R270:V270" si="126">SUM(R271:R272)</f>
        <v>3.3147998995220176</v>
      </c>
      <c r="S270" s="123">
        <f t="shared" si="126"/>
        <v>4.6171672950906428</v>
      </c>
      <c r="T270" s="123">
        <f t="shared" si="126"/>
        <v>1.9826366175174286</v>
      </c>
      <c r="U270" s="123">
        <f t="shared" si="126"/>
        <v>2.8220051478562236</v>
      </c>
      <c r="V270" s="123">
        <f t="shared" si="126"/>
        <v>3.4075513705805491</v>
      </c>
      <c r="W270" s="123">
        <f t="shared" ref="W270:Y270" si="127">SUM(W271:W272)</f>
        <v>4.6438457221037766</v>
      </c>
      <c r="X270" s="123">
        <f t="shared" si="127"/>
        <v>6.0866818154992854</v>
      </c>
      <c r="Y270" s="123">
        <f t="shared" si="127"/>
        <v>5.1955203329271944</v>
      </c>
      <c r="DA270" s="130" t="s">
        <v>3123</v>
      </c>
    </row>
    <row r="271" spans="1:105" ht="12" customHeight="1" x14ac:dyDescent="0.25">
      <c r="A271" s="97" t="s">
        <v>211</v>
      </c>
      <c r="B271" s="99">
        <v>1.2344655576810204</v>
      </c>
      <c r="C271" s="99">
        <v>1.3237516984602284</v>
      </c>
      <c r="D271" s="99">
        <v>1.6464356032123773</v>
      </c>
      <c r="E271" s="99">
        <v>1.95116288160028</v>
      </c>
      <c r="F271" s="99">
        <v>2.1207948077349088</v>
      </c>
      <c r="G271" s="99">
        <v>2.1889047158575292</v>
      </c>
      <c r="H271" s="99">
        <v>2.2297072450076634</v>
      </c>
      <c r="I271" s="99">
        <v>2.1766093623367735</v>
      </c>
      <c r="J271" s="99">
        <v>2.1625007120980508</v>
      </c>
      <c r="K271" s="99">
        <v>2.2233771502812649</v>
      </c>
      <c r="L271" s="99">
        <v>2.4011442133288732</v>
      </c>
      <c r="M271" s="99">
        <v>2.4821684886705091</v>
      </c>
      <c r="N271" s="99">
        <v>2.693089011623782</v>
      </c>
      <c r="O271" s="99">
        <v>2.7746966300437621</v>
      </c>
      <c r="P271" s="99">
        <v>2.7920380363884321</v>
      </c>
      <c r="Q271" s="99">
        <v>3.1002204904675765</v>
      </c>
      <c r="R271" s="99">
        <v>3.3147998995220176</v>
      </c>
      <c r="S271" s="99">
        <v>4.6171672950906428</v>
      </c>
      <c r="T271" s="99">
        <v>1.9826366175174286</v>
      </c>
      <c r="U271" s="99">
        <v>2.8220051478562236</v>
      </c>
      <c r="V271" s="99">
        <v>3.4075513705805491</v>
      </c>
      <c r="W271" s="99">
        <v>4.6438457221037766</v>
      </c>
      <c r="X271" s="99">
        <v>6.0866818154992854</v>
      </c>
      <c r="Y271" s="99">
        <v>5.1955203329271944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2.0803898081355214</v>
      </c>
      <c r="C284" s="123">
        <v>2.0212599750221951</v>
      </c>
      <c r="D284" s="123">
        <v>1.9449585893607331</v>
      </c>
      <c r="E284" s="123">
        <v>1.76263096318317</v>
      </c>
      <c r="F284" s="123">
        <v>2.0291624716226235</v>
      </c>
      <c r="G284" s="123">
        <v>1.9450414657984449</v>
      </c>
      <c r="H284" s="123">
        <v>1.703591100851503</v>
      </c>
      <c r="I284" s="123">
        <v>1.6262190715497651</v>
      </c>
      <c r="J284" s="123">
        <v>1.8991182482441473</v>
      </c>
      <c r="K284" s="123">
        <v>2.0151980667231157</v>
      </c>
      <c r="L284" s="123">
        <v>1.8743793933797723</v>
      </c>
      <c r="M284" s="123">
        <v>1.7140736106021248</v>
      </c>
      <c r="N284" s="123">
        <v>1.7196324924627533</v>
      </c>
      <c r="O284" s="123">
        <v>1.8072418760080244</v>
      </c>
      <c r="P284" s="123">
        <v>1.6310835605096843</v>
      </c>
      <c r="Q284" s="123">
        <v>1.6583640367695125</v>
      </c>
      <c r="R284" s="123">
        <v>1.5520099530775251</v>
      </c>
      <c r="S284" s="123">
        <v>1.4469432038679131</v>
      </c>
      <c r="T284" s="123">
        <v>1.4014889679864073</v>
      </c>
      <c r="U284" s="123">
        <v>1.2659017248649567</v>
      </c>
      <c r="V284" s="123">
        <v>1.1734148528011925</v>
      </c>
      <c r="W284" s="123">
        <v>1.1772116914159418</v>
      </c>
      <c r="X284" s="123">
        <v>0.93128877990933912</v>
      </c>
      <c r="Y284" s="123">
        <v>0.98195377366785497</v>
      </c>
      <c r="DA284" s="130" t="s">
        <v>3137</v>
      </c>
    </row>
    <row r="285" spans="1:105" ht="12" customHeight="1" x14ac:dyDescent="0.25">
      <c r="A285" s="97" t="s">
        <v>50</v>
      </c>
      <c r="B285" s="99">
        <v>2.5672086297833214</v>
      </c>
      <c r="C285" s="99">
        <v>2.4956525226128061</v>
      </c>
      <c r="D285" s="99">
        <v>2.4013142983388036</v>
      </c>
      <c r="E285" s="99">
        <v>2.1909994442754939</v>
      </c>
      <c r="F285" s="99">
        <v>2.5600290958091514</v>
      </c>
      <c r="G285" s="99">
        <v>2.4638820913066564</v>
      </c>
      <c r="H285" s="99">
        <v>2.1320479184905508</v>
      </c>
      <c r="I285" s="99">
        <v>1.9797155696464099</v>
      </c>
      <c r="J285" s="99">
        <v>2.2642165205884459</v>
      </c>
      <c r="K285" s="99">
        <v>2.4214427664561655</v>
      </c>
      <c r="L285" s="99">
        <v>2.2736064670028613</v>
      </c>
      <c r="M285" s="99">
        <v>2.1155683302026227</v>
      </c>
      <c r="N285" s="99">
        <v>2.112119463161489</v>
      </c>
      <c r="O285" s="99">
        <v>2.2918061956413061</v>
      </c>
      <c r="P285" s="99">
        <v>2.133026271112608</v>
      </c>
      <c r="Q285" s="99">
        <v>2.2338645779746087</v>
      </c>
      <c r="R285" s="99">
        <v>2.1158775918372772</v>
      </c>
      <c r="S285" s="99">
        <v>1.9684019623633056</v>
      </c>
      <c r="T285" s="99">
        <v>1.8947372003741785</v>
      </c>
      <c r="U285" s="99">
        <v>1.7204369079540516</v>
      </c>
      <c r="V285" s="99">
        <v>1.671714310840055</v>
      </c>
      <c r="W285" s="99">
        <v>1.6173864977714678</v>
      </c>
      <c r="X285" s="99">
        <v>1.298160117449382</v>
      </c>
      <c r="Y285" s="99">
        <v>1.3570821815859118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3.8148683754879245E-3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1.8046202951108935E-3</v>
      </c>
      <c r="I290" s="117">
        <f t="shared" si="129"/>
        <v>4.7451186235964227E-2</v>
      </c>
      <c r="J290" s="117">
        <f t="shared" si="129"/>
        <v>5.7325288168677421E-2</v>
      </c>
      <c r="K290" s="117">
        <f t="shared" si="129"/>
        <v>4.4127477602325854E-2</v>
      </c>
      <c r="L290" s="117">
        <f t="shared" si="129"/>
        <v>1.3762619302629474E-2</v>
      </c>
      <c r="M290" s="117">
        <f t="shared" si="129"/>
        <v>2.5844155920738382E-2</v>
      </c>
      <c r="N290" s="117">
        <f t="shared" si="129"/>
        <v>2.3027651641998909E-2</v>
      </c>
      <c r="O290" s="117">
        <f t="shared" si="129"/>
        <v>3.8009102081465254E-2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3.1039884235384995E-4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6.4661327109078251E-4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4.0606021968047062E-4</v>
      </c>
      <c r="I291" s="122">
        <f t="shared" si="132"/>
        <v>1.091390338770447E-2</v>
      </c>
      <c r="J291" s="122">
        <f t="shared" si="132"/>
        <v>1.2916835521045325E-2</v>
      </c>
      <c r="K291" s="122">
        <f t="shared" si="132"/>
        <v>1.2223199107353784E-2</v>
      </c>
      <c r="L291" s="122">
        <f t="shared" si="132"/>
        <v>3.9542887531532848E-3</v>
      </c>
      <c r="M291" s="122">
        <f t="shared" si="132"/>
        <v>6.9574603413180714E-3</v>
      </c>
      <c r="N291" s="122">
        <f t="shared" si="132"/>
        <v>6.9027725474994379E-3</v>
      </c>
      <c r="O291" s="122">
        <f t="shared" si="132"/>
        <v>1.0757885593758214E-2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1.1356329825140622E-4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6.4038416187132486E-4</v>
      </c>
      <c r="D292" s="98">
        <v>0</v>
      </c>
      <c r="E292" s="98">
        <v>0</v>
      </c>
      <c r="F292" s="98">
        <v>0</v>
      </c>
      <c r="G292" s="98">
        <v>0</v>
      </c>
      <c r="H292" s="98">
        <v>4.0154211738916828E-4</v>
      </c>
      <c r="I292" s="98">
        <v>1.0794763943612354E-2</v>
      </c>
      <c r="J292" s="98">
        <v>1.2769213439680719E-2</v>
      </c>
      <c r="K292" s="98">
        <v>1.2083363542884607E-2</v>
      </c>
      <c r="L292" s="98">
        <v>3.905697866321741E-3</v>
      </c>
      <c r="M292" s="98">
        <v>6.8725424566470324E-3</v>
      </c>
      <c r="N292" s="98">
        <v>6.8380536797834441E-3</v>
      </c>
      <c r="O292" s="98">
        <v>1.0629212206459342E-2</v>
      </c>
      <c r="P292" s="98">
        <v>0</v>
      </c>
      <c r="Q292" s="98">
        <v>0</v>
      </c>
      <c r="R292" s="98">
        <v>0</v>
      </c>
      <c r="S292" s="98">
        <v>1.1206869873164397E-4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6.2291092194576137E-6</v>
      </c>
      <c r="D293" s="98">
        <v>0</v>
      </c>
      <c r="E293" s="98">
        <v>0</v>
      </c>
      <c r="F293" s="98">
        <v>0</v>
      </c>
      <c r="G293" s="98">
        <v>0</v>
      </c>
      <c r="H293" s="98">
        <v>4.5181022913023534E-6</v>
      </c>
      <c r="I293" s="98">
        <v>1.1913944409211599E-4</v>
      </c>
      <c r="J293" s="98">
        <v>1.4762208136460625E-4</v>
      </c>
      <c r="K293" s="98">
        <v>1.3983556446917707E-4</v>
      </c>
      <c r="L293" s="98">
        <v>4.8590886831543524E-5</v>
      </c>
      <c r="M293" s="98">
        <v>8.4917884671039198E-5</v>
      </c>
      <c r="N293" s="98">
        <v>6.4718867715993621E-5</v>
      </c>
      <c r="O293" s="98">
        <v>1.286733872988729E-4</v>
      </c>
      <c r="P293" s="98">
        <v>0</v>
      </c>
      <c r="Q293" s="98">
        <v>0</v>
      </c>
      <c r="R293" s="98">
        <v>0</v>
      </c>
      <c r="S293" s="98">
        <v>1.4945995197622537E-6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3.3329125364456525E-4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9.0876880362113818E-4</v>
      </c>
      <c r="J294" s="122">
        <f t="shared" si="135"/>
        <v>9.5400820130288908E-4</v>
      </c>
      <c r="K294" s="122">
        <f t="shared" si="135"/>
        <v>1.320894282069937E-3</v>
      </c>
      <c r="L294" s="122">
        <f t="shared" si="135"/>
        <v>6.1607624935693041E-4</v>
      </c>
      <c r="M294" s="122">
        <f t="shared" si="135"/>
        <v>5.5725521985272835E-4</v>
      </c>
      <c r="N294" s="122">
        <f t="shared" si="135"/>
        <v>9.4307316565222718E-4</v>
      </c>
      <c r="O294" s="122">
        <f t="shared" si="135"/>
        <v>7.4952288739673961E-4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3.3329125364456525E-4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9.0876880362113818E-4</v>
      </c>
      <c r="J295" s="98">
        <v>9.5400820130288908E-4</v>
      </c>
      <c r="K295" s="98">
        <v>1.320894282069937E-3</v>
      </c>
      <c r="L295" s="98">
        <v>6.1607624935693041E-4</v>
      </c>
      <c r="M295" s="98">
        <v>5.5725521985272835E-4</v>
      </c>
      <c r="N295" s="98">
        <v>9.4307316565222718E-4</v>
      </c>
      <c r="O295" s="98">
        <v>7.4952288739673961E-4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1.5198577660716858E-3</v>
      </c>
      <c r="D296" s="122">
        <v>0</v>
      </c>
      <c r="E296" s="122">
        <v>0</v>
      </c>
      <c r="F296" s="122">
        <v>0</v>
      </c>
      <c r="G296" s="122">
        <v>0</v>
      </c>
      <c r="H296" s="122">
        <v>9.0975925191404616E-4</v>
      </c>
      <c r="I296" s="122">
        <v>2.2972344751157614E-2</v>
      </c>
      <c r="J296" s="122">
        <v>2.6622624770701042E-2</v>
      </c>
      <c r="K296" s="122">
        <v>1.4751711234256205E-2</v>
      </c>
      <c r="L296" s="122">
        <v>4.4174353325142192E-3</v>
      </c>
      <c r="M296" s="122">
        <v>1.05409289363344E-2</v>
      </c>
      <c r="N296" s="122">
        <v>8.2720798626509488E-3</v>
      </c>
      <c r="O296" s="122">
        <v>1.5047320263403139E-2</v>
      </c>
      <c r="P296" s="122">
        <v>0</v>
      </c>
      <c r="Q296" s="122">
        <v>0</v>
      </c>
      <c r="R296" s="122">
        <v>0</v>
      </c>
      <c r="S296" s="122">
        <v>1.1614450380422289E-4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1.5198577660716858E-3</v>
      </c>
      <c r="D301" s="101">
        <v>0</v>
      </c>
      <c r="E301" s="101">
        <v>0</v>
      </c>
      <c r="F301" s="101">
        <v>0</v>
      </c>
      <c r="G301" s="101">
        <v>0</v>
      </c>
      <c r="H301" s="101">
        <v>9.0975925191404616E-4</v>
      </c>
      <c r="I301" s="101">
        <v>2.0758268591397067E-2</v>
      </c>
      <c r="J301" s="101">
        <v>2.3893211730564155E-2</v>
      </c>
      <c r="K301" s="101">
        <v>4.8266459757350735E-3</v>
      </c>
      <c r="L301" s="101">
        <v>2.6110890802832372E-4</v>
      </c>
      <c r="M301" s="101">
        <v>7.6535119939150397E-3</v>
      </c>
      <c r="N301" s="101">
        <v>6.039151941207869E-3</v>
      </c>
      <c r="O301" s="101">
        <v>1.3369782538037113E-2</v>
      </c>
      <c r="P301" s="101">
        <v>0</v>
      </c>
      <c r="Q301" s="101">
        <v>0</v>
      </c>
      <c r="R301" s="101">
        <v>0</v>
      </c>
      <c r="S301" s="101">
        <v>1.1614450380422289E-4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2.2140761597605483E-3</v>
      </c>
      <c r="J302" s="104">
        <v>2.7294130401368864E-3</v>
      </c>
      <c r="K302" s="104">
        <v>9.9250652585211319E-3</v>
      </c>
      <c r="L302" s="104">
        <v>4.1563264244858953E-3</v>
      </c>
      <c r="M302" s="104">
        <v>2.8874169424193616E-3</v>
      </c>
      <c r="N302" s="104">
        <v>2.2329279214430807E-3</v>
      </c>
      <c r="O302" s="104">
        <v>1.6775377253660251E-3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6.0434839081153005E-4</v>
      </c>
      <c r="J303" s="98">
        <v>7.4438249010369258E-4</v>
      </c>
      <c r="K303" s="98">
        <v>5.905776671384113E-3</v>
      </c>
      <c r="L303" s="98">
        <v>6.9334678799323139E-4</v>
      </c>
      <c r="M303" s="98">
        <v>7.7603054848950363E-4</v>
      </c>
      <c r="N303" s="98">
        <v>3.0620484298643356E-4</v>
      </c>
      <c r="O303" s="98">
        <v>3.3428544416139601E-4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1.6097277689490182E-3</v>
      </c>
      <c r="J304" s="98">
        <v>1.9850305500331939E-3</v>
      </c>
      <c r="K304" s="98">
        <v>4.019288587137018E-3</v>
      </c>
      <c r="L304" s="98">
        <v>3.4629796364926638E-3</v>
      </c>
      <c r="M304" s="98">
        <v>2.1113863939298582E-3</v>
      </c>
      <c r="N304" s="98">
        <v>1.9267230784566472E-3</v>
      </c>
      <c r="O304" s="98">
        <v>1.3432522812046291E-3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1.3151060846808905E-3</v>
      </c>
      <c r="D305" s="122">
        <v>0</v>
      </c>
      <c r="E305" s="122">
        <v>0</v>
      </c>
      <c r="F305" s="122">
        <v>0</v>
      </c>
      <c r="G305" s="122">
        <v>0</v>
      </c>
      <c r="H305" s="122">
        <v>4.8880082351637679E-4</v>
      </c>
      <c r="I305" s="122">
        <v>1.2656169293481003E-2</v>
      </c>
      <c r="J305" s="122">
        <v>1.6831819675628166E-2</v>
      </c>
      <c r="K305" s="122">
        <v>1.5831672978645926E-2</v>
      </c>
      <c r="L305" s="122">
        <v>4.7748189676050387E-3</v>
      </c>
      <c r="M305" s="122">
        <v>7.7885114232331808E-3</v>
      </c>
      <c r="N305" s="122">
        <v>6.9097260661962964E-3</v>
      </c>
      <c r="O305" s="122">
        <v>1.1454373336907159E-2</v>
      </c>
      <c r="P305" s="122">
        <v>0</v>
      </c>
      <c r="Q305" s="122">
        <v>0</v>
      </c>
      <c r="R305" s="122">
        <v>0</v>
      </c>
      <c r="S305" s="122">
        <v>8.0691040298220859E-5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1.1499181891791285E-3</v>
      </c>
      <c r="D306" s="98">
        <v>0</v>
      </c>
      <c r="E306" s="98">
        <v>0</v>
      </c>
      <c r="F306" s="98">
        <v>0</v>
      </c>
      <c r="G306" s="98">
        <v>0</v>
      </c>
      <c r="H306" s="98">
        <v>4.1818820769640348E-4</v>
      </c>
      <c r="I306" s="98">
        <v>1.2018678819350785E-2</v>
      </c>
      <c r="J306" s="98">
        <v>1.5683158400711408E-2</v>
      </c>
      <c r="K306" s="98">
        <v>1.3375650749820311E-2</v>
      </c>
      <c r="L306" s="98">
        <v>3.0840820278642631E-3</v>
      </c>
      <c r="M306" s="98">
        <v>5.5075528905068616E-3</v>
      </c>
      <c r="N306" s="98">
        <v>6.2905868621409376E-3</v>
      </c>
      <c r="O306" s="98">
        <v>8.8114551170307958E-3</v>
      </c>
      <c r="P306" s="98">
        <v>0</v>
      </c>
      <c r="Q306" s="98">
        <v>0</v>
      </c>
      <c r="R306" s="98">
        <v>0</v>
      </c>
      <c r="S306" s="98">
        <v>8.0691040298220859E-5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1.6518789550176201E-4</v>
      </c>
      <c r="D307" s="33">
        <v>0</v>
      </c>
      <c r="E307" s="33">
        <v>0</v>
      </c>
      <c r="F307" s="33">
        <v>0</v>
      </c>
      <c r="G307" s="33">
        <v>0</v>
      </c>
      <c r="H307" s="33">
        <v>7.0612615819973338E-5</v>
      </c>
      <c r="I307" s="33">
        <v>6.3749047413021913E-4</v>
      </c>
      <c r="J307" s="33">
        <v>1.1486612749167585E-3</v>
      </c>
      <c r="K307" s="33">
        <v>2.4560222288256138E-3</v>
      </c>
      <c r="L307" s="33">
        <v>1.6907369397407758E-3</v>
      </c>
      <c r="M307" s="33">
        <v>2.2809585327263197E-3</v>
      </c>
      <c r="N307" s="33">
        <v>6.1913920405535887E-4</v>
      </c>
      <c r="O307" s="33">
        <v>2.6429182198763638E-3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2.7713990656138996E-3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1.0003903929740989E-3</v>
      </c>
      <c r="I309" s="117">
        <f t="shared" si="136"/>
        <v>2.9393550748905532E-2</v>
      </c>
      <c r="J309" s="117">
        <f t="shared" si="136"/>
        <v>3.5529579689198287E-2</v>
      </c>
      <c r="K309" s="117">
        <f t="shared" si="136"/>
        <v>3.0762300319915871E-2</v>
      </c>
      <c r="L309" s="117">
        <f t="shared" si="136"/>
        <v>1.1465599663124264E-2</v>
      </c>
      <c r="M309" s="117">
        <f t="shared" si="136"/>
        <v>1.7746955577344289E-2</v>
      </c>
      <c r="N309" s="117">
        <f t="shared" si="136"/>
        <v>1.7374935709726754E-2</v>
      </c>
      <c r="O309" s="117">
        <f t="shared" si="136"/>
        <v>2.6101184689458493E-2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1.9887550949119711E-4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3.1787457128403055E-4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2.092912014949117E-4</v>
      </c>
      <c r="I310" s="122">
        <f t="shared" si="139"/>
        <v>5.6801159028008752E-3</v>
      </c>
      <c r="J310" s="122">
        <f t="shared" si="139"/>
        <v>6.7977906758908066E-3</v>
      </c>
      <c r="K310" s="122">
        <f t="shared" si="139"/>
        <v>6.5087482384223617E-3</v>
      </c>
      <c r="L310" s="122">
        <f t="shared" si="139"/>
        <v>2.1344282718239569E-3</v>
      </c>
      <c r="M310" s="122">
        <f t="shared" si="139"/>
        <v>3.8418549618833018E-3</v>
      </c>
      <c r="N310" s="122">
        <f t="shared" si="139"/>
        <v>3.9377351002397396E-3</v>
      </c>
      <c r="O310" s="122">
        <f t="shared" si="139"/>
        <v>6.4424532921981562E-3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7.6072805466024797E-5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3.1164546206457295E-4</v>
      </c>
      <c r="D311" s="98">
        <v>0</v>
      </c>
      <c r="E311" s="98">
        <v>0</v>
      </c>
      <c r="F311" s="98">
        <v>0</v>
      </c>
      <c r="G311" s="98">
        <v>0</v>
      </c>
      <c r="H311" s="98">
        <v>2.0477309920360936E-4</v>
      </c>
      <c r="I311" s="98">
        <v>5.5609764587087589E-3</v>
      </c>
      <c r="J311" s="98">
        <v>6.6501685945262005E-3</v>
      </c>
      <c r="K311" s="98">
        <v>6.3689126739531849E-3</v>
      </c>
      <c r="L311" s="98">
        <v>2.0858373849924135E-3</v>
      </c>
      <c r="M311" s="98">
        <v>3.7569370772122627E-3</v>
      </c>
      <c r="N311" s="98">
        <v>3.8730162325237459E-3</v>
      </c>
      <c r="O311" s="98">
        <v>6.3137799048992834E-3</v>
      </c>
      <c r="P311" s="98">
        <v>0</v>
      </c>
      <c r="Q311" s="98">
        <v>0</v>
      </c>
      <c r="R311" s="98">
        <v>0</v>
      </c>
      <c r="S311" s="98">
        <v>7.4578205946262543E-5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6.2291092194576137E-6</v>
      </c>
      <c r="D312" s="98">
        <v>0</v>
      </c>
      <c r="E312" s="98">
        <v>0</v>
      </c>
      <c r="F312" s="98">
        <v>0</v>
      </c>
      <c r="G312" s="98">
        <v>0</v>
      </c>
      <c r="H312" s="98">
        <v>4.5181022913023534E-6</v>
      </c>
      <c r="I312" s="98">
        <v>1.1913944409211599E-4</v>
      </c>
      <c r="J312" s="98">
        <v>1.4762208136460625E-4</v>
      </c>
      <c r="K312" s="98">
        <v>1.3983556446917707E-4</v>
      </c>
      <c r="L312" s="98">
        <v>4.8590886831543524E-5</v>
      </c>
      <c r="M312" s="98">
        <v>8.4917884671039198E-5</v>
      </c>
      <c r="N312" s="98">
        <v>6.4718867715993621E-5</v>
      </c>
      <c r="O312" s="98">
        <v>1.286733872988729E-4</v>
      </c>
      <c r="P312" s="98">
        <v>0</v>
      </c>
      <c r="Q312" s="98">
        <v>0</v>
      </c>
      <c r="R312" s="98">
        <v>0</v>
      </c>
      <c r="S312" s="98">
        <v>1.4945995197622537E-6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8.4922012620293323E-4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2.9651037951586206E-3</v>
      </c>
      <c r="J313" s="122">
        <f t="shared" si="142"/>
        <v>3.2321969737340345E-3</v>
      </c>
      <c r="K313" s="122">
        <f t="shared" si="142"/>
        <v>4.6443695747390148E-3</v>
      </c>
      <c r="L313" s="122">
        <f t="shared" si="142"/>
        <v>2.2468441439474122E-3</v>
      </c>
      <c r="M313" s="122">
        <f t="shared" si="142"/>
        <v>2.1159393029527326E-3</v>
      </c>
      <c r="N313" s="122">
        <f t="shared" si="142"/>
        <v>3.7449908261896342E-3</v>
      </c>
      <c r="O313" s="122">
        <f t="shared" si="142"/>
        <v>3.1244917704611012E-3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8.4922012620293323E-4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2.9651037951586206E-3</v>
      </c>
      <c r="J314" s="98">
        <v>3.2321969737340345E-3</v>
      </c>
      <c r="K314" s="98">
        <v>4.6443695747390148E-3</v>
      </c>
      <c r="L314" s="98">
        <v>2.2468441439474122E-3</v>
      </c>
      <c r="M314" s="98">
        <v>2.1159393029527326E-3</v>
      </c>
      <c r="N314" s="98">
        <v>3.7449908261896342E-3</v>
      </c>
      <c r="O314" s="98">
        <v>3.1244917704611012E-3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8.1215776964701006E-4</v>
      </c>
      <c r="D315" s="122">
        <v>0</v>
      </c>
      <c r="E315" s="122">
        <v>0</v>
      </c>
      <c r="F315" s="122">
        <v>0</v>
      </c>
      <c r="G315" s="122">
        <v>0</v>
      </c>
      <c r="H315" s="122">
        <v>4.9371107095456707E-4</v>
      </c>
      <c r="I315" s="122">
        <v>1.324590925044793E-2</v>
      </c>
      <c r="J315" s="122">
        <v>1.5461117698304608E-2</v>
      </c>
      <c r="K315" s="122">
        <v>9.9178986477519541E-3</v>
      </c>
      <c r="L315" s="122">
        <v>3.9904453539117354E-3</v>
      </c>
      <c r="M315" s="122">
        <v>6.8183812833545292E-3</v>
      </c>
      <c r="N315" s="122">
        <v>5.530165061666854E-3</v>
      </c>
      <c r="O315" s="122">
        <v>9.3239964327333988E-3</v>
      </c>
      <c r="P315" s="122">
        <v>0</v>
      </c>
      <c r="Q315" s="122">
        <v>0</v>
      </c>
      <c r="R315" s="122">
        <v>0</v>
      </c>
      <c r="S315" s="122">
        <v>7.4725203125029939E-5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8.1215776964701006E-4</v>
      </c>
      <c r="D320" s="101">
        <v>0</v>
      </c>
      <c r="E320" s="101">
        <v>0</v>
      </c>
      <c r="F320" s="101">
        <v>0</v>
      </c>
      <c r="G320" s="101">
        <v>0</v>
      </c>
      <c r="H320" s="101">
        <v>4.9371107095456707E-4</v>
      </c>
      <c r="I320" s="101">
        <v>1.1306993931144406E-2</v>
      </c>
      <c r="J320" s="101">
        <v>1.3068930377263734E-2</v>
      </c>
      <c r="K320" s="101">
        <v>2.6527563670947674E-3</v>
      </c>
      <c r="L320" s="101">
        <v>1.4429794706213346E-4</v>
      </c>
      <c r="M320" s="101">
        <v>4.2736651081936765E-3</v>
      </c>
      <c r="N320" s="101">
        <v>3.4295524094311489E-3</v>
      </c>
      <c r="O320" s="101">
        <v>7.7860686283995964E-3</v>
      </c>
      <c r="P320" s="101">
        <v>0</v>
      </c>
      <c r="Q320" s="101">
        <v>0</v>
      </c>
      <c r="R320" s="101">
        <v>0</v>
      </c>
      <c r="S320" s="101">
        <v>7.4725203125029939E-5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1.9389153193035231E-3</v>
      </c>
      <c r="J321" s="104">
        <v>2.3921873210408758E-3</v>
      </c>
      <c r="K321" s="104">
        <v>7.2651422806571872E-3</v>
      </c>
      <c r="L321" s="104">
        <v>3.846147406849602E-3</v>
      </c>
      <c r="M321" s="104">
        <v>2.5447161751608522E-3</v>
      </c>
      <c r="N321" s="104">
        <v>2.1006126522357055E-3</v>
      </c>
      <c r="O321" s="104">
        <v>1.537927804333803E-3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3.2918755035450485E-4</v>
      </c>
      <c r="J322" s="98">
        <v>4.071567710076819E-4</v>
      </c>
      <c r="K322" s="98">
        <v>3.2458536935201687E-3</v>
      </c>
      <c r="L322" s="98">
        <v>3.8316777035693798E-4</v>
      </c>
      <c r="M322" s="98">
        <v>4.3332978123099394E-4</v>
      </c>
      <c r="N322" s="98">
        <v>1.7388957377905846E-4</v>
      </c>
      <c r="O322" s="98">
        <v>1.9467552312917399E-4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1.6097277689490182E-3</v>
      </c>
      <c r="J323" s="98">
        <v>1.9850305500331939E-3</v>
      </c>
      <c r="K323" s="98">
        <v>4.019288587137018E-3</v>
      </c>
      <c r="L323" s="98">
        <v>3.4629796364926638E-3</v>
      </c>
      <c r="M323" s="98">
        <v>2.1113863939298582E-3</v>
      </c>
      <c r="N323" s="98">
        <v>1.9267230784566472E-3</v>
      </c>
      <c r="O323" s="98">
        <v>1.3432522812046291E-3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7.9214659847992607E-4</v>
      </c>
      <c r="D324" s="122">
        <v>0</v>
      </c>
      <c r="E324" s="122">
        <v>0</v>
      </c>
      <c r="F324" s="122">
        <v>0</v>
      </c>
      <c r="G324" s="122">
        <v>0</v>
      </c>
      <c r="H324" s="122">
        <v>2.9738812052462012E-4</v>
      </c>
      <c r="I324" s="122">
        <v>7.5024218004981075E-3</v>
      </c>
      <c r="J324" s="122">
        <v>1.0038474341268838E-2</v>
      </c>
      <c r="K324" s="122">
        <v>9.6912838590025429E-3</v>
      </c>
      <c r="L324" s="122">
        <v>3.0938818934411589E-3</v>
      </c>
      <c r="M324" s="122">
        <v>4.9707800291537265E-3</v>
      </c>
      <c r="N324" s="122">
        <v>4.1620447216305255E-3</v>
      </c>
      <c r="O324" s="122">
        <v>7.2102431940658379E-3</v>
      </c>
      <c r="P324" s="122">
        <v>0</v>
      </c>
      <c r="Q324" s="122">
        <v>0</v>
      </c>
      <c r="R324" s="122">
        <v>0</v>
      </c>
      <c r="S324" s="122">
        <v>4.8077500900142382E-5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6.6859622135128879E-4</v>
      </c>
      <c r="D325" s="98">
        <v>0</v>
      </c>
      <c r="E325" s="98">
        <v>0</v>
      </c>
      <c r="F325" s="98">
        <v>0</v>
      </c>
      <c r="G325" s="98">
        <v>0</v>
      </c>
      <c r="H325" s="98">
        <v>2.4407878115965378E-4</v>
      </c>
      <c r="I325" s="98">
        <v>7.020152397011906E-3</v>
      </c>
      <c r="J325" s="98">
        <v>9.167579977925262E-3</v>
      </c>
      <c r="K325" s="98">
        <v>7.8246926605759336E-3</v>
      </c>
      <c r="L325" s="98">
        <v>1.8055491063062646E-3</v>
      </c>
      <c r="M325" s="98">
        <v>3.226214806700631E-3</v>
      </c>
      <c r="N325" s="98">
        <v>3.6860916036831949E-3</v>
      </c>
      <c r="O325" s="98">
        <v>5.1642405009173879E-3</v>
      </c>
      <c r="P325" s="98">
        <v>0</v>
      </c>
      <c r="Q325" s="98">
        <v>0</v>
      </c>
      <c r="R325" s="98">
        <v>0</v>
      </c>
      <c r="S325" s="98">
        <v>4.8077500900142382E-5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1.2355037712863729E-4</v>
      </c>
      <c r="D326" s="33">
        <v>0</v>
      </c>
      <c r="E326" s="33">
        <v>0</v>
      </c>
      <c r="F326" s="33">
        <v>0</v>
      </c>
      <c r="G326" s="33">
        <v>0</v>
      </c>
      <c r="H326" s="33">
        <v>5.3309339364966325E-5</v>
      </c>
      <c r="I326" s="33">
        <v>4.8226940348620171E-4</v>
      </c>
      <c r="J326" s="33">
        <v>8.7089436334357559E-4</v>
      </c>
      <c r="K326" s="33">
        <v>1.8665911984266097E-3</v>
      </c>
      <c r="L326" s="33">
        <v>1.2883327871348943E-3</v>
      </c>
      <c r="M326" s="33">
        <v>1.7445652224530952E-3</v>
      </c>
      <c r="N326" s="33">
        <v>4.7595311794733066E-4</v>
      </c>
      <c r="O326" s="33">
        <v>2.0460026931484496E-3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0.72647305039965782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0.55434951922261588</v>
      </c>
      <c r="I328" s="119">
        <f t="shared" si="143"/>
        <v>0.619448175704985</v>
      </c>
      <c r="J328" s="119">
        <f t="shared" si="143"/>
        <v>0.61978894174336963</v>
      </c>
      <c r="K328" s="119">
        <f t="shared" si="143"/>
        <v>0.6971234702591399</v>
      </c>
      <c r="L328" s="119">
        <f t="shared" si="143"/>
        <v>0.83309720417345678</v>
      </c>
      <c r="M328" s="119">
        <f t="shared" si="143"/>
        <v>0.68669124392270919</v>
      </c>
      <c r="N328" s="119">
        <f t="shared" si="143"/>
        <v>0.75452486340541702</v>
      </c>
      <c r="O328" s="119">
        <f t="shared" si="143"/>
        <v>0.68670879500167059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0.64070957218481528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0.49159920696926424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0.51541912098556031</v>
      </c>
      <c r="I329" s="124">
        <f t="shared" si="146"/>
        <v>0.52044769877659491</v>
      </c>
      <c r="J329" s="124">
        <f t="shared" si="146"/>
        <v>0.52627368869218827</v>
      </c>
      <c r="K329" s="124">
        <f t="shared" si="146"/>
        <v>0.53249138635944615</v>
      </c>
      <c r="L329" s="124">
        <f t="shared" si="146"/>
        <v>0.53977552097627945</v>
      </c>
      <c r="M329" s="124">
        <f t="shared" si="146"/>
        <v>0.55219214676191353</v>
      </c>
      <c r="N329" s="124">
        <f t="shared" si="146"/>
        <v>0.57045702623740702</v>
      </c>
      <c r="O329" s="124">
        <f t="shared" si="146"/>
        <v>0.59885869170574779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0.66987139892340009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0.48665391903804334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0.50996667680851648</v>
      </c>
      <c r="I330" s="111">
        <f t="shared" si="149"/>
        <v>0.51515498511659319</v>
      </c>
      <c r="J330" s="111">
        <f t="shared" si="149"/>
        <v>0.52079704250698788</v>
      </c>
      <c r="K330" s="111">
        <f t="shared" si="149"/>
        <v>0.52708111043332584</v>
      </c>
      <c r="L330" s="111">
        <f t="shared" si="149"/>
        <v>0.53404985648743675</v>
      </c>
      <c r="M330" s="111">
        <f t="shared" si="149"/>
        <v>0.5466589840530709</v>
      </c>
      <c r="N330" s="111">
        <f t="shared" si="149"/>
        <v>0.56639160993635274</v>
      </c>
      <c r="O330" s="111">
        <f t="shared" si="149"/>
        <v>0.59400262053874675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0.66546865262391486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3.2627702264246734</v>
      </c>
      <c r="J332" s="124">
        <f t="shared" si="155"/>
        <v>3.3880180163229445</v>
      </c>
      <c r="K332" s="124">
        <f t="shared" si="155"/>
        <v>3.5160797028063073</v>
      </c>
      <c r="L332" s="124">
        <f t="shared" si="155"/>
        <v>3.6470228259776314</v>
      </c>
      <c r="M332" s="124">
        <f t="shared" si="155"/>
        <v>3.7970739933345694</v>
      </c>
      <c r="N332" s="124">
        <f t="shared" si="155"/>
        <v>3.9710501396777707</v>
      </c>
      <c r="O332" s="124">
        <f t="shared" si="155"/>
        <v>4.1686409087695226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3.2627702264246734</v>
      </c>
      <c r="J333" s="111">
        <f t="shared" si="158"/>
        <v>3.3880180163229445</v>
      </c>
      <c r="K333" s="111">
        <f t="shared" si="158"/>
        <v>3.5160797028063073</v>
      </c>
      <c r="L333" s="111">
        <f t="shared" si="158"/>
        <v>3.6470228259776314</v>
      </c>
      <c r="M333" s="111">
        <f t="shared" si="158"/>
        <v>3.7970739933345694</v>
      </c>
      <c r="N333" s="111">
        <f t="shared" si="158"/>
        <v>3.9710501396777707</v>
      </c>
      <c r="O333" s="111">
        <f t="shared" si="158"/>
        <v>4.1686409087695226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0.53436432525272481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0.5426832097786819</v>
      </c>
      <c r="I334" s="124">
        <f t="shared" si="161"/>
        <v>0.5766024058027619</v>
      </c>
      <c r="J334" s="124">
        <f t="shared" si="161"/>
        <v>0.58075106536151944</v>
      </c>
      <c r="K334" s="124">
        <f t="shared" si="161"/>
        <v>0.67232190830313687</v>
      </c>
      <c r="L334" s="124">
        <f t="shared" si="161"/>
        <v>0.90333984620903118</v>
      </c>
      <c r="M334" s="124">
        <f t="shared" si="161"/>
        <v>0.6468482355337476</v>
      </c>
      <c r="N334" s="124">
        <f t="shared" si="161"/>
        <v>0.66853380933082596</v>
      </c>
      <c r="O334" s="124">
        <f t="shared" si="161"/>
        <v>0.61964497794404361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0.64338131101743112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0.53436432525272481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0.5426832097786819</v>
      </c>
      <c r="I339" s="112">
        <f t="shared" si="176"/>
        <v>0.54469831534169522</v>
      </c>
      <c r="J339" s="112">
        <f t="shared" si="176"/>
        <v>0.54697252611485381</v>
      </c>
      <c r="K339" s="112">
        <f t="shared" si="176"/>
        <v>0.54960657575279614</v>
      </c>
      <c r="L339" s="112">
        <f t="shared" si="176"/>
        <v>0.55263509832640711</v>
      </c>
      <c r="M339" s="112">
        <f t="shared" si="176"/>
        <v>0.55839268450764479</v>
      </c>
      <c r="N339" s="112">
        <f t="shared" si="176"/>
        <v>0.56788642558067792</v>
      </c>
      <c r="O339" s="112">
        <f t="shared" si="176"/>
        <v>0.5823631466142537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0.64338131101743112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>
        <f t="shared" si="179"/>
        <v>0.87572205262948877</v>
      </c>
      <c r="J340" s="113">
        <f t="shared" si="179"/>
        <v>0.87644753134208742</v>
      </c>
      <c r="K340" s="113">
        <f t="shared" si="179"/>
        <v>0.73199944699806618</v>
      </c>
      <c r="L340" s="113">
        <f t="shared" si="179"/>
        <v>0.92537183417333257</v>
      </c>
      <c r="M340" s="113">
        <f t="shared" si="179"/>
        <v>0.88131233760394823</v>
      </c>
      <c r="N340" s="113">
        <f t="shared" si="179"/>
        <v>0.94074360039267935</v>
      </c>
      <c r="O340" s="113">
        <f t="shared" si="179"/>
        <v>0.91677688142497049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>
        <f t="shared" si="182"/>
        <v>0.54469831534169522</v>
      </c>
      <c r="J341" s="111">
        <f t="shared" si="182"/>
        <v>0.54697252611485381</v>
      </c>
      <c r="K341" s="111">
        <f t="shared" si="182"/>
        <v>0.54960657575279614</v>
      </c>
      <c r="L341" s="111">
        <f t="shared" si="182"/>
        <v>0.55263509832640711</v>
      </c>
      <c r="M341" s="111">
        <f t="shared" si="182"/>
        <v>0.55839268450764479</v>
      </c>
      <c r="N341" s="111">
        <f t="shared" si="182"/>
        <v>0.56788642558067792</v>
      </c>
      <c r="O341" s="111">
        <f t="shared" si="182"/>
        <v>0.5823631466142537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0.60234425778064882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0.60840347687068985</v>
      </c>
      <c r="I343" s="124">
        <f t="shared" si="188"/>
        <v>0.59278772482622277</v>
      </c>
      <c r="J343" s="124">
        <f t="shared" si="188"/>
        <v>0.59639863869288989</v>
      </c>
      <c r="K343" s="124">
        <f t="shared" si="188"/>
        <v>0.61214527814428321</v>
      </c>
      <c r="L343" s="124">
        <f t="shared" si="188"/>
        <v>0.6479579465591746</v>
      </c>
      <c r="M343" s="124">
        <f t="shared" si="188"/>
        <v>0.63821952091202649</v>
      </c>
      <c r="N343" s="124">
        <f t="shared" si="188"/>
        <v>0.60234583567531652</v>
      </c>
      <c r="O343" s="124">
        <f t="shared" si="188"/>
        <v>0.62947513425581292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0.59582204817853157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0.58142938136196243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0.58365773273274657</v>
      </c>
      <c r="I344" s="111">
        <f t="shared" si="191"/>
        <v>0.58410350276679701</v>
      </c>
      <c r="J344" s="111">
        <f t="shared" si="191"/>
        <v>0.58454934546279969</v>
      </c>
      <c r="K344" s="111">
        <f t="shared" si="191"/>
        <v>0.5849952878502791</v>
      </c>
      <c r="L344" s="111">
        <f t="shared" si="191"/>
        <v>0.5854413371607412</v>
      </c>
      <c r="M344" s="111">
        <f t="shared" si="191"/>
        <v>0.58578008615432864</v>
      </c>
      <c r="N344" s="111">
        <f t="shared" si="191"/>
        <v>0.5859694309075435</v>
      </c>
      <c r="O344" s="111">
        <f t="shared" si="191"/>
        <v>0.58608259729269174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0.59582204817853157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0.74793844157497247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0.75495488654432985</v>
      </c>
      <c r="I345" s="45">
        <f t="shared" si="194"/>
        <v>0.75651232929276579</v>
      </c>
      <c r="J345" s="45">
        <f t="shared" si="194"/>
        <v>0.75818205276110473</v>
      </c>
      <c r="K345" s="45">
        <f t="shared" si="194"/>
        <v>0.76000582426289764</v>
      </c>
      <c r="L345" s="45">
        <f t="shared" si="194"/>
        <v>0.76199481826689242</v>
      </c>
      <c r="M345" s="45">
        <f t="shared" si="194"/>
        <v>0.76483864016935921</v>
      </c>
      <c r="N345" s="45">
        <f t="shared" si="194"/>
        <v>0.768733614072312</v>
      </c>
      <c r="O345" s="45">
        <f t="shared" si="194"/>
        <v>0.7741452905206283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4.965689620396751E-3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2.3135651449815594E-3</v>
      </c>
      <c r="I347" s="117">
        <f t="shared" si="197"/>
        <v>6.4247373838705671E-2</v>
      </c>
      <c r="J347" s="117">
        <f t="shared" si="197"/>
        <v>7.9872158924848752E-2</v>
      </c>
      <c r="K347" s="117">
        <f t="shared" si="197"/>
        <v>7.2824395369628092E-2</v>
      </c>
      <c r="L347" s="117">
        <f t="shared" si="197"/>
        <v>2.0264856741815915E-2</v>
      </c>
      <c r="M347" s="117">
        <f t="shared" si="197"/>
        <v>3.5871748082185573E-2</v>
      </c>
      <c r="N347" s="117">
        <f t="shared" si="197"/>
        <v>3.7833424037523239E-2</v>
      </c>
      <c r="O347" s="117">
        <f t="shared" si="197"/>
        <v>5.6254993757703105E-2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5.6085934102208463E-4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1.9277543340155351E-3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1.2087659301640956E-3</v>
      </c>
      <c r="I348" s="122">
        <f t="shared" si="200"/>
        <v>3.2495577211284356E-2</v>
      </c>
      <c r="J348" s="122">
        <f t="shared" si="200"/>
        <v>3.8439280694234586E-2</v>
      </c>
      <c r="K348" s="122">
        <f t="shared" si="200"/>
        <v>3.748765422267971E-2</v>
      </c>
      <c r="L348" s="122">
        <f t="shared" si="200"/>
        <v>1.2117110487596531E-2</v>
      </c>
      <c r="M348" s="122">
        <f t="shared" si="200"/>
        <v>2.1321504921299899E-2</v>
      </c>
      <c r="N348" s="122">
        <f t="shared" si="200"/>
        <v>2.1214506291569468E-2</v>
      </c>
      <c r="O348" s="122">
        <f t="shared" si="200"/>
        <v>3.2976267778508858E-2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3.4768403783659157E-4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1.9277543340155351E-3</v>
      </c>
      <c r="D349" s="98">
        <v>0</v>
      </c>
      <c r="E349" s="98">
        <v>0</v>
      </c>
      <c r="F349" s="98">
        <v>0</v>
      </c>
      <c r="G349" s="98">
        <v>0</v>
      </c>
      <c r="H349" s="98">
        <v>1.2087659301640956E-3</v>
      </c>
      <c r="I349" s="98">
        <v>3.2495577211284356E-2</v>
      </c>
      <c r="J349" s="98">
        <v>3.8439280694234586E-2</v>
      </c>
      <c r="K349" s="98">
        <v>3.748765422267971E-2</v>
      </c>
      <c r="L349" s="98">
        <v>1.2117110487596531E-2</v>
      </c>
      <c r="M349" s="98">
        <v>2.1321504921299899E-2</v>
      </c>
      <c r="N349" s="98">
        <v>2.1214506291569468E-2</v>
      </c>
      <c r="O349" s="98">
        <v>3.2976267778508858E-2</v>
      </c>
      <c r="P349" s="98">
        <v>0</v>
      </c>
      <c r="Q349" s="98">
        <v>0</v>
      </c>
      <c r="R349" s="98">
        <v>0</v>
      </c>
      <c r="S349" s="98">
        <v>3.4768403783659157E-4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3.0379352863812159E-3</v>
      </c>
      <c r="D362" s="122">
        <v>0</v>
      </c>
      <c r="E362" s="122">
        <v>0</v>
      </c>
      <c r="F362" s="122">
        <v>0</v>
      </c>
      <c r="G362" s="122">
        <v>0</v>
      </c>
      <c r="H362" s="122">
        <v>1.1047992148174638E-3</v>
      </c>
      <c r="I362" s="122">
        <v>3.1751796627421315E-2</v>
      </c>
      <c r="J362" s="122">
        <v>4.1432878230614173E-2</v>
      </c>
      <c r="K362" s="122">
        <v>3.5336741146948389E-2</v>
      </c>
      <c r="L362" s="122">
        <v>8.1477462542193842E-3</v>
      </c>
      <c r="M362" s="122">
        <v>1.4550243160885677E-2</v>
      </c>
      <c r="N362" s="122">
        <v>1.6618917745953771E-2</v>
      </c>
      <c r="O362" s="122">
        <v>2.3278725979194247E-2</v>
      </c>
      <c r="P362" s="122">
        <v>0</v>
      </c>
      <c r="Q362" s="122">
        <v>0</v>
      </c>
      <c r="R362" s="122">
        <v>0</v>
      </c>
      <c r="S362" s="122">
        <v>2.1317530318549301E-4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3.0379352863812159E-3</v>
      </c>
      <c r="D363" s="98">
        <v>0</v>
      </c>
      <c r="E363" s="98">
        <v>0</v>
      </c>
      <c r="F363" s="98">
        <v>0</v>
      </c>
      <c r="G363" s="98">
        <v>0</v>
      </c>
      <c r="H363" s="98">
        <v>1.1047992148174638E-3</v>
      </c>
      <c r="I363" s="98">
        <v>3.1751796627421315E-2</v>
      </c>
      <c r="J363" s="98">
        <v>4.1432878230614173E-2</v>
      </c>
      <c r="K363" s="98">
        <v>3.5336741146948389E-2</v>
      </c>
      <c r="L363" s="98">
        <v>8.1477462542193842E-3</v>
      </c>
      <c r="M363" s="98">
        <v>1.4550243160885677E-2</v>
      </c>
      <c r="N363" s="98">
        <v>1.6618917745953771E-2</v>
      </c>
      <c r="O363" s="98">
        <v>2.3278725979194247E-2</v>
      </c>
      <c r="P363" s="98">
        <v>0</v>
      </c>
      <c r="Q363" s="98">
        <v>0</v>
      </c>
      <c r="R363" s="98">
        <v>0</v>
      </c>
      <c r="S363" s="98">
        <v>2.1317530318549301E-4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2957.7946137949702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3497.9556720232822</v>
      </c>
      <c r="I366" s="117">
        <f t="shared" si="204"/>
        <v>3364.9835117333164</v>
      </c>
      <c r="J366" s="117">
        <f t="shared" si="204"/>
        <v>3436.5623783593737</v>
      </c>
      <c r="K366" s="117">
        <f t="shared" si="204"/>
        <v>2804.3855984428942</v>
      </c>
      <c r="L366" s="117">
        <f t="shared" si="204"/>
        <v>2910.1684089014684</v>
      </c>
      <c r="M366" s="117">
        <f t="shared" si="204"/>
        <v>3197.5269506190148</v>
      </c>
      <c r="N366" s="117">
        <f t="shared" si="204"/>
        <v>3078.2941217982452</v>
      </c>
      <c r="O366" s="117">
        <f t="shared" si="204"/>
        <v>3323.6530617100821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3609.9385365752755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501.34082285238668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787.08005914731223</v>
      </c>
      <c r="I367" s="122">
        <f t="shared" si="207"/>
        <v>773.95546584757915</v>
      </c>
      <c r="J367" s="122">
        <f t="shared" si="207"/>
        <v>774.34431499874813</v>
      </c>
      <c r="K367" s="122">
        <f t="shared" si="207"/>
        <v>776.8076809755438</v>
      </c>
      <c r="L367" s="122">
        <f t="shared" si="207"/>
        <v>836.15233089404899</v>
      </c>
      <c r="M367" s="122">
        <f t="shared" si="207"/>
        <v>860.80067839924652</v>
      </c>
      <c r="N367" s="122">
        <f t="shared" si="207"/>
        <v>922.74993939561455</v>
      </c>
      <c r="O367" s="122">
        <f t="shared" si="207"/>
        <v>940.70834176998528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1320.7411586638545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496.51118683756721</v>
      </c>
      <c r="D368" s="98">
        <v>0</v>
      </c>
      <c r="E368" s="98">
        <v>0</v>
      </c>
      <c r="F368" s="98">
        <v>0</v>
      </c>
      <c r="G368" s="98">
        <v>0</v>
      </c>
      <c r="H368" s="98">
        <v>778.32247087267115</v>
      </c>
      <c r="I368" s="98">
        <v>765.50673575738824</v>
      </c>
      <c r="J368" s="98">
        <v>765.49459950250912</v>
      </c>
      <c r="K368" s="98">
        <v>767.9208634084589</v>
      </c>
      <c r="L368" s="98">
        <v>825.87756700585169</v>
      </c>
      <c r="M368" s="98">
        <v>850.29434862558492</v>
      </c>
      <c r="N368" s="98">
        <v>914.09844018254546</v>
      </c>
      <c r="O368" s="98">
        <v>929.45667639941462</v>
      </c>
      <c r="P368" s="98">
        <v>0</v>
      </c>
      <c r="Q368" s="98">
        <v>0</v>
      </c>
      <c r="R368" s="98">
        <v>0</v>
      </c>
      <c r="S368" s="98">
        <v>1303.3589662490194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4.8296360148194699</v>
      </c>
      <c r="D369" s="98">
        <v>0</v>
      </c>
      <c r="E369" s="98">
        <v>0</v>
      </c>
      <c r="F369" s="98">
        <v>0</v>
      </c>
      <c r="G369" s="98">
        <v>0</v>
      </c>
      <c r="H369" s="98">
        <v>8.757588274641062</v>
      </c>
      <c r="I369" s="98">
        <v>8.4487300901909084</v>
      </c>
      <c r="J369" s="98">
        <v>8.849715496239023</v>
      </c>
      <c r="K369" s="98">
        <v>8.8868175670848597</v>
      </c>
      <c r="L369" s="98">
        <v>10.274763888197295</v>
      </c>
      <c r="M369" s="98">
        <v>10.506329773661552</v>
      </c>
      <c r="N369" s="98">
        <v>8.651499213069032</v>
      </c>
      <c r="O369" s="98">
        <v>11.251665370570615</v>
      </c>
      <c r="P369" s="98">
        <v>0</v>
      </c>
      <c r="Q369" s="98">
        <v>0</v>
      </c>
      <c r="R369" s="98">
        <v>0</v>
      </c>
      <c r="S369" s="98">
        <v>17.382192414835011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258.41181865908624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64.445007232401451</v>
      </c>
      <c r="J370" s="122">
        <f t="shared" si="210"/>
        <v>57.191316397693818</v>
      </c>
      <c r="K370" s="122">
        <f t="shared" si="210"/>
        <v>83.945357926083972</v>
      </c>
      <c r="L370" s="122">
        <f t="shared" si="210"/>
        <v>130.27212327311094</v>
      </c>
      <c r="M370" s="122">
        <f t="shared" si="210"/>
        <v>68.945512839225856</v>
      </c>
      <c r="N370" s="122">
        <f t="shared" si="210"/>
        <v>126.06828639695865</v>
      </c>
      <c r="O370" s="122">
        <f t="shared" si="210"/>
        <v>65.540986318978057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258.41181865908624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64.445007232401451</v>
      </c>
      <c r="J371" s="98">
        <f>RES_hhdet_in_fech!J48</f>
        <v>57.191316397693818</v>
      </c>
      <c r="K371" s="98">
        <f>RES_hhdet_in_fech!K48</f>
        <v>83.945357926083972</v>
      </c>
      <c r="L371" s="98">
        <f>RES_hhdet_in_fech!L48</f>
        <v>130.27212327311094</v>
      </c>
      <c r="M371" s="98">
        <f>RES_hhdet_in_fech!M48</f>
        <v>68.945512839225856</v>
      </c>
      <c r="N371" s="98">
        <f>RES_hhdet_in_fech!N48</f>
        <v>126.06828639695865</v>
      </c>
      <c r="O371" s="98">
        <f>RES_hhdet_in_fech!O48</f>
        <v>65.540986318978057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1178.3963879609137</v>
      </c>
      <c r="D372" s="122">
        <v>0</v>
      </c>
      <c r="E372" s="122">
        <v>0</v>
      </c>
      <c r="F372" s="122">
        <v>0</v>
      </c>
      <c r="G372" s="122">
        <v>0</v>
      </c>
      <c r="H372" s="122">
        <v>1763.4166832933927</v>
      </c>
      <c r="I372" s="122">
        <v>1629.0754235119696</v>
      </c>
      <c r="J372" s="122">
        <v>1595.9851859961502</v>
      </c>
      <c r="K372" s="122">
        <v>937.49946259234787</v>
      </c>
      <c r="L372" s="122">
        <v>934.08678031164311</v>
      </c>
      <c r="M372" s="122">
        <v>1304.1596120166923</v>
      </c>
      <c r="N372" s="122">
        <v>1105.7964230187417</v>
      </c>
      <c r="O372" s="122">
        <v>1315.7919899502144</v>
      </c>
      <c r="P372" s="122">
        <v>0</v>
      </c>
      <c r="Q372" s="122">
        <v>0</v>
      </c>
      <c r="R372" s="122">
        <v>0</v>
      </c>
      <c r="S372" s="122">
        <v>1350.760579243112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1178.3963879609137</v>
      </c>
      <c r="D377" s="101">
        <v>0</v>
      </c>
      <c r="E377" s="101">
        <v>0</v>
      </c>
      <c r="F377" s="101">
        <v>0</v>
      </c>
      <c r="G377" s="101">
        <v>0</v>
      </c>
      <c r="H377" s="101">
        <v>1763.4166832933927</v>
      </c>
      <c r="I377" s="101">
        <v>1724.4190265567704</v>
      </c>
      <c r="J377" s="101">
        <v>1694.3783684540313</v>
      </c>
      <c r="K377" s="101">
        <v>1145.5896468938552</v>
      </c>
      <c r="L377" s="101">
        <v>1518.3483001847026</v>
      </c>
      <c r="M377" s="101">
        <v>1508.6499065971509</v>
      </c>
      <c r="N377" s="101">
        <v>1300.6543903008801</v>
      </c>
      <c r="O377" s="101">
        <v>1400.8159542105552</v>
      </c>
      <c r="P377" s="101">
        <v>0</v>
      </c>
      <c r="Q377" s="101">
        <v>0</v>
      </c>
      <c r="R377" s="101">
        <v>0</v>
      </c>
      <c r="S377" s="101">
        <v>1350.760579243112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1072.9044057506323</v>
      </c>
      <c r="J378" s="104">
        <v>1058.1024552263996</v>
      </c>
      <c r="K378" s="104">
        <v>861.40678325821466</v>
      </c>
      <c r="L378" s="104">
        <v>912.03917578813139</v>
      </c>
      <c r="M378" s="104">
        <v>959.44740115249067</v>
      </c>
      <c r="N378" s="104">
        <v>786.93793110251602</v>
      </c>
      <c r="O378" s="104">
        <v>886.80744300031245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292.85715771408724</v>
      </c>
      <c r="J379" s="98">
        <v>288.57227866353151</v>
      </c>
      <c r="K379" s="98">
        <v>512.56852752385998</v>
      </c>
      <c r="L379" s="98">
        <v>152.143832912477</v>
      </c>
      <c r="M379" s="98">
        <v>257.86386511236935</v>
      </c>
      <c r="N379" s="98">
        <v>107.91400981612796</v>
      </c>
      <c r="O379" s="98">
        <v>176.71544161804707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780.04724803654506</v>
      </c>
      <c r="J380" s="98">
        <v>769.53017656286818</v>
      </c>
      <c r="K380" s="98">
        <v>348.83825573435462</v>
      </c>
      <c r="L380" s="98">
        <v>759.89534287565436</v>
      </c>
      <c r="M380" s="98">
        <v>701.58353604012143</v>
      </c>
      <c r="N380" s="98">
        <v>679.02392128638803</v>
      </c>
      <c r="O380" s="98">
        <v>710.09200138226527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1019.6455843225838</v>
      </c>
      <c r="D381" s="122">
        <v>0</v>
      </c>
      <c r="E381" s="122">
        <v>0</v>
      </c>
      <c r="F381" s="122">
        <v>0</v>
      </c>
      <c r="G381" s="122">
        <v>0</v>
      </c>
      <c r="H381" s="122">
        <v>947.45892958257707</v>
      </c>
      <c r="I381" s="122">
        <v>897.50761514136627</v>
      </c>
      <c r="J381" s="122">
        <v>1009.0415609667814</v>
      </c>
      <c r="K381" s="122">
        <v>1006.1330969489187</v>
      </c>
      <c r="L381" s="122">
        <v>1009.6571744226654</v>
      </c>
      <c r="M381" s="122">
        <v>963.6211473638499</v>
      </c>
      <c r="N381" s="122">
        <v>923.67947298693025</v>
      </c>
      <c r="O381" s="122">
        <v>1001.611743670904</v>
      </c>
      <c r="P381" s="122">
        <v>0</v>
      </c>
      <c r="Q381" s="122">
        <v>0</v>
      </c>
      <c r="R381" s="122">
        <v>0</v>
      </c>
      <c r="S381" s="122">
        <v>938.4367986683086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1114.4623783461054</v>
      </c>
      <c r="D382" s="98">
        <v>0</v>
      </c>
      <c r="E382" s="98">
        <v>0</v>
      </c>
      <c r="F382" s="98">
        <v>0</v>
      </c>
      <c r="G382" s="98">
        <v>0</v>
      </c>
      <c r="H382" s="98">
        <v>972.70577110183456</v>
      </c>
      <c r="I382" s="98">
        <v>907.64438096785466</v>
      </c>
      <c r="J382" s="98">
        <v>1042.2578982872783</v>
      </c>
      <c r="K382" s="98">
        <v>1119.1281886360446</v>
      </c>
      <c r="L382" s="98">
        <v>1054.9374701194524</v>
      </c>
      <c r="M382" s="98">
        <v>985.42830948607377</v>
      </c>
      <c r="N382" s="98">
        <v>988.64223252296074</v>
      </c>
      <c r="O382" s="98">
        <v>1078.7076106428226</v>
      </c>
      <c r="P382" s="98">
        <v>0</v>
      </c>
      <c r="Q382" s="98">
        <v>0</v>
      </c>
      <c r="R382" s="98">
        <v>0</v>
      </c>
      <c r="S382" s="98">
        <v>938.4367986683086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640.37840822849739</v>
      </c>
      <c r="D383" s="33">
        <v>0</v>
      </c>
      <c r="E383" s="33">
        <v>0</v>
      </c>
      <c r="F383" s="33">
        <v>0</v>
      </c>
      <c r="G383" s="33">
        <v>0</v>
      </c>
      <c r="H383" s="33">
        <v>821.22472198628998</v>
      </c>
      <c r="I383" s="33">
        <v>741.40142141344484</v>
      </c>
      <c r="J383" s="33">
        <v>703.1016119622052</v>
      </c>
      <c r="K383" s="33">
        <v>649.1713300282247</v>
      </c>
      <c r="L383" s="33">
        <v>936.34621948501058</v>
      </c>
      <c r="M383" s="33">
        <v>914.74302536576204</v>
      </c>
      <c r="N383" s="33">
        <v>553.89145716644794</v>
      </c>
      <c r="O383" s="33">
        <v>808.87207624110818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2148.7580755393101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1939.0900450481281</v>
      </c>
      <c r="I385" s="117">
        <f t="shared" si="211"/>
        <v>2084.432897620557</v>
      </c>
      <c r="J385" s="117">
        <f t="shared" si="211"/>
        <v>2129.9433597184334</v>
      </c>
      <c r="K385" s="117">
        <f t="shared" si="211"/>
        <v>1955.0030203312656</v>
      </c>
      <c r="L385" s="117">
        <f t="shared" si="211"/>
        <v>2424.4531651297307</v>
      </c>
      <c r="M385" s="117">
        <f t="shared" si="211"/>
        <v>2195.7137591969586</v>
      </c>
      <c r="N385" s="117">
        <f t="shared" si="211"/>
        <v>2322.6494517715187</v>
      </c>
      <c r="O385" s="117">
        <f t="shared" si="211"/>
        <v>2282.3817890105433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2312.9221753826223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246.45875093555171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405.67611223097055</v>
      </c>
      <c r="I386" s="122">
        <f t="shared" si="214"/>
        <v>402.80334115594007</v>
      </c>
      <c r="J386" s="122">
        <f t="shared" si="214"/>
        <v>407.51703897221694</v>
      </c>
      <c r="K386" s="122">
        <f t="shared" si="214"/>
        <v>413.64339897733373</v>
      </c>
      <c r="L386" s="122">
        <f t="shared" si="214"/>
        <v>451.33456002386583</v>
      </c>
      <c r="M386" s="122">
        <f t="shared" si="214"/>
        <v>475.32737453939149</v>
      </c>
      <c r="N386" s="122">
        <f t="shared" si="214"/>
        <v>526.38918638836981</v>
      </c>
      <c r="O386" s="122">
        <f t="shared" si="214"/>
        <v>563.35136682905681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884.72672756986833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241.62911492073223</v>
      </c>
      <c r="D387" s="98">
        <v>0</v>
      </c>
      <c r="E387" s="98">
        <v>0</v>
      </c>
      <c r="F387" s="98">
        <v>0</v>
      </c>
      <c r="G387" s="98">
        <v>0</v>
      </c>
      <c r="H387" s="98">
        <v>396.91852395632947</v>
      </c>
      <c r="I387" s="98">
        <v>394.35461106574917</v>
      </c>
      <c r="J387" s="98">
        <v>398.66732347597792</v>
      </c>
      <c r="K387" s="98">
        <v>404.75658141024888</v>
      </c>
      <c r="L387" s="98">
        <v>441.05979613566853</v>
      </c>
      <c r="M387" s="98">
        <v>464.82104476572994</v>
      </c>
      <c r="N387" s="98">
        <v>517.73768717530072</v>
      </c>
      <c r="O387" s="98">
        <v>552.09970145848615</v>
      </c>
      <c r="P387" s="98">
        <v>0</v>
      </c>
      <c r="Q387" s="98">
        <v>0</v>
      </c>
      <c r="R387" s="98">
        <v>0</v>
      </c>
      <c r="S387" s="98">
        <v>867.34453515503333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4.8296360148194699</v>
      </c>
      <c r="D388" s="98">
        <v>0</v>
      </c>
      <c r="E388" s="98">
        <v>0</v>
      </c>
      <c r="F388" s="98">
        <v>0</v>
      </c>
      <c r="G388" s="98">
        <v>0</v>
      </c>
      <c r="H388" s="98">
        <v>8.757588274641062</v>
      </c>
      <c r="I388" s="98">
        <v>8.4487300901909084</v>
      </c>
      <c r="J388" s="98">
        <v>8.849715496239023</v>
      </c>
      <c r="K388" s="98">
        <v>8.8868175670848597</v>
      </c>
      <c r="L388" s="98">
        <v>10.274763888197295</v>
      </c>
      <c r="M388" s="98">
        <v>10.506329773661552</v>
      </c>
      <c r="N388" s="98">
        <v>8.651499213069032</v>
      </c>
      <c r="O388" s="98">
        <v>11.251665370570615</v>
      </c>
      <c r="P388" s="98">
        <v>0</v>
      </c>
      <c r="Q388" s="98">
        <v>0</v>
      </c>
      <c r="R388" s="98">
        <v>0</v>
      </c>
      <c r="S388" s="98">
        <v>17.382192414835011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658.42867118267418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210.26925083960219</v>
      </c>
      <c r="J389" s="122">
        <f t="shared" si="217"/>
        <v>193.7652103326125</v>
      </c>
      <c r="K389" s="122">
        <f t="shared" si="217"/>
        <v>295.15856914871443</v>
      </c>
      <c r="L389" s="122">
        <f t="shared" si="217"/>
        <v>475.10540716560729</v>
      </c>
      <c r="M389" s="122">
        <f t="shared" si="217"/>
        <v>261.79121375893914</v>
      </c>
      <c r="N389" s="122">
        <f t="shared" si="217"/>
        <v>500.62348630557977</v>
      </c>
      <c r="O389" s="122">
        <f t="shared" si="217"/>
        <v>273.2168367703955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658.42867118267418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210.26925083960219</v>
      </c>
      <c r="J390" s="98">
        <f>RES_hhdet_in_tesh!J48</f>
        <v>193.7652103326125</v>
      </c>
      <c r="K390" s="98">
        <f>RES_hhdet_in_tesh!K48</f>
        <v>295.15856914871443</v>
      </c>
      <c r="L390" s="98">
        <f>RES_hhdet_in_tesh!L48</f>
        <v>475.10540716560729</v>
      </c>
      <c r="M390" s="98">
        <f>RES_hhdet_in_tesh!M48</f>
        <v>261.79121375893914</v>
      </c>
      <c r="N390" s="98">
        <f>RES_hhdet_in_tesh!N48</f>
        <v>500.62348630557977</v>
      </c>
      <c r="O390" s="98">
        <f>RES_hhdet_in_tesh!O48</f>
        <v>273.2168367703955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629.69299073298168</v>
      </c>
      <c r="D391" s="122">
        <v>0</v>
      </c>
      <c r="E391" s="122">
        <v>0</v>
      </c>
      <c r="F391" s="122">
        <v>0</v>
      </c>
      <c r="G391" s="122">
        <v>0</v>
      </c>
      <c r="H391" s="122">
        <v>956.97662586693571</v>
      </c>
      <c r="I391" s="122">
        <v>939.32880843115493</v>
      </c>
      <c r="J391" s="122">
        <v>926.87009706846709</v>
      </c>
      <c r="K391" s="122">
        <v>630.30142772325269</v>
      </c>
      <c r="L391" s="122">
        <v>843.79780847260884</v>
      </c>
      <c r="M391" s="122">
        <v>843.5933438873742</v>
      </c>
      <c r="N391" s="122">
        <v>739.26229502512081</v>
      </c>
      <c r="O391" s="122">
        <v>815.32389859164982</v>
      </c>
      <c r="P391" s="122">
        <v>0</v>
      </c>
      <c r="Q391" s="122">
        <v>0</v>
      </c>
      <c r="R391" s="122">
        <v>0</v>
      </c>
      <c r="S391" s="122">
        <v>869.05411234409826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629.69299073298168</v>
      </c>
      <c r="D396" s="101">
        <v>0</v>
      </c>
      <c r="E396" s="101">
        <v>0</v>
      </c>
      <c r="F396" s="101">
        <v>0</v>
      </c>
      <c r="G396" s="101">
        <v>0</v>
      </c>
      <c r="H396" s="101">
        <v>956.97662586693571</v>
      </c>
      <c r="I396" s="101">
        <v>939.28813870863871</v>
      </c>
      <c r="J396" s="101">
        <v>926.77841638766597</v>
      </c>
      <c r="K396" s="101">
        <v>629.62360304718663</v>
      </c>
      <c r="L396" s="101">
        <v>839.09256216630615</v>
      </c>
      <c r="M396" s="101">
        <v>842.41907132699077</v>
      </c>
      <c r="N396" s="101">
        <v>738.62397262378272</v>
      </c>
      <c r="O396" s="101">
        <v>815.78358692150732</v>
      </c>
      <c r="P396" s="101">
        <v>0</v>
      </c>
      <c r="Q396" s="101">
        <v>0</v>
      </c>
      <c r="R396" s="101">
        <v>0</v>
      </c>
      <c r="S396" s="101">
        <v>869.05411234409826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939.5660484791656</v>
      </c>
      <c r="J397" s="104">
        <v>927.3712847901794</v>
      </c>
      <c r="K397" s="104">
        <v>630.54928898539606</v>
      </c>
      <c r="L397" s="104">
        <v>843.97536493699749</v>
      </c>
      <c r="M397" s="104">
        <v>845.57283191773467</v>
      </c>
      <c r="N397" s="104">
        <v>740.30682259094704</v>
      </c>
      <c r="O397" s="104">
        <v>813.00456201827865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159.51880044262046</v>
      </c>
      <c r="J398" s="98">
        <v>157.84110822731134</v>
      </c>
      <c r="K398" s="98">
        <v>281.7110332510415</v>
      </c>
      <c r="L398" s="98">
        <v>84.080022061343186</v>
      </c>
      <c r="M398" s="98">
        <v>143.98929587761313</v>
      </c>
      <c r="N398" s="98">
        <v>61.28290130455909</v>
      </c>
      <c r="O398" s="98">
        <v>102.91256063601335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780.04724803654506</v>
      </c>
      <c r="J399" s="98">
        <v>769.53017656286818</v>
      </c>
      <c r="K399" s="98">
        <v>348.83825573435462</v>
      </c>
      <c r="L399" s="98">
        <v>759.89534287565436</v>
      </c>
      <c r="M399" s="98">
        <v>701.58353604012143</v>
      </c>
      <c r="N399" s="98">
        <v>679.02392128638803</v>
      </c>
      <c r="O399" s="98">
        <v>710.09200138226527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614.1776626881026</v>
      </c>
      <c r="D400" s="122">
        <v>0</v>
      </c>
      <c r="E400" s="122">
        <v>0</v>
      </c>
      <c r="F400" s="122">
        <v>0</v>
      </c>
      <c r="G400" s="122">
        <v>0</v>
      </c>
      <c r="H400" s="122">
        <v>576.43730695022202</v>
      </c>
      <c r="I400" s="122">
        <v>532.03149719385965</v>
      </c>
      <c r="J400" s="122">
        <v>601.79101334513712</v>
      </c>
      <c r="K400" s="122">
        <v>615.89962448196479</v>
      </c>
      <c r="L400" s="122">
        <v>654.21538946764872</v>
      </c>
      <c r="M400" s="122">
        <v>615.00182701125357</v>
      </c>
      <c r="N400" s="122">
        <v>556.37448405244834</v>
      </c>
      <c r="O400" s="122">
        <v>630.48968681944132</v>
      </c>
      <c r="P400" s="122">
        <v>0</v>
      </c>
      <c r="Q400" s="122">
        <v>0</v>
      </c>
      <c r="R400" s="122">
        <v>0</v>
      </c>
      <c r="S400" s="122">
        <v>559.14133546865583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647.98117119295739</v>
      </c>
      <c r="D401" s="98">
        <v>0</v>
      </c>
      <c r="E401" s="98">
        <v>0</v>
      </c>
      <c r="F401" s="98">
        <v>0</v>
      </c>
      <c r="G401" s="98">
        <v>0</v>
      </c>
      <c r="H401" s="98">
        <v>567.72724497735476</v>
      </c>
      <c r="I401" s="98">
        <v>530.15826218992515</v>
      </c>
      <c r="J401" s="98">
        <v>609.25117224726171</v>
      </c>
      <c r="K401" s="98">
        <v>654.68471685250438</v>
      </c>
      <c r="L401" s="98">
        <v>617.60400312770162</v>
      </c>
      <c r="M401" s="98">
        <v>577.2442800296667</v>
      </c>
      <c r="N401" s="98">
        <v>579.31412636264258</v>
      </c>
      <c r="O401" s="98">
        <v>632.21175816493917</v>
      </c>
      <c r="P401" s="98">
        <v>0</v>
      </c>
      <c r="Q401" s="98">
        <v>0</v>
      </c>
      <c r="R401" s="98">
        <v>0</v>
      </c>
      <c r="S401" s="98">
        <v>559.14133546865583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478.9636286686839</v>
      </c>
      <c r="D402" s="33">
        <v>0</v>
      </c>
      <c r="E402" s="33">
        <v>0</v>
      </c>
      <c r="F402" s="33">
        <v>0</v>
      </c>
      <c r="G402" s="33">
        <v>0</v>
      </c>
      <c r="H402" s="33">
        <v>619.98761681455835</v>
      </c>
      <c r="I402" s="33">
        <v>560.87931625445253</v>
      </c>
      <c r="J402" s="33">
        <v>533.07902345714649</v>
      </c>
      <c r="K402" s="33">
        <v>493.37399176594249</v>
      </c>
      <c r="L402" s="33">
        <v>713.49096735137243</v>
      </c>
      <c r="M402" s="33">
        <v>699.63081162515516</v>
      </c>
      <c r="N402" s="33">
        <v>425.79498167134267</v>
      </c>
      <c r="O402" s="33">
        <v>626.18450845569657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331.0459746931167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385.59419083025989</v>
      </c>
      <c r="I404" s="117">
        <f t="shared" si="218"/>
        <v>391.75227950430281</v>
      </c>
      <c r="J404" s="117">
        <f t="shared" si="218"/>
        <v>411.71215940643685</v>
      </c>
      <c r="K404" s="117">
        <f t="shared" si="218"/>
        <v>397.94751568102788</v>
      </c>
      <c r="L404" s="117">
        <f t="shared" si="218"/>
        <v>368.4519407602894</v>
      </c>
      <c r="M404" s="117">
        <f t="shared" si="218"/>
        <v>381.61434129984656</v>
      </c>
      <c r="N404" s="117">
        <f t="shared" si="218"/>
        <v>434.86694296003725</v>
      </c>
      <c r="O404" s="117">
        <f t="shared" si="218"/>
        <v>422.96987787746696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560.85934102208455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128.51695560103568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201.46098836068259</v>
      </c>
      <c r="I405" s="122">
        <f t="shared" si="221"/>
        <v>198.14376348344118</v>
      </c>
      <c r="J405" s="122">
        <f t="shared" si="221"/>
        <v>198.14062213522982</v>
      </c>
      <c r="K405" s="122">
        <f t="shared" si="221"/>
        <v>204.85056952283995</v>
      </c>
      <c r="L405" s="122">
        <f t="shared" si="221"/>
        <v>220.31109977448241</v>
      </c>
      <c r="M405" s="122">
        <f t="shared" si="221"/>
        <v>226.82452043936064</v>
      </c>
      <c r="N405" s="122">
        <f t="shared" si="221"/>
        <v>243.84489990309734</v>
      </c>
      <c r="O405" s="122">
        <f t="shared" si="221"/>
        <v>247.94186299630721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347.68403783659159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128.51695560103568</v>
      </c>
      <c r="D406" s="98">
        <v>0</v>
      </c>
      <c r="E406" s="98">
        <v>0</v>
      </c>
      <c r="F406" s="98">
        <v>0</v>
      </c>
      <c r="G406" s="98">
        <v>0</v>
      </c>
      <c r="H406" s="98">
        <v>201.46098836068259</v>
      </c>
      <c r="I406" s="98">
        <v>198.14376348344118</v>
      </c>
      <c r="J406" s="98">
        <v>198.14062213522982</v>
      </c>
      <c r="K406" s="98">
        <v>204.85056952283995</v>
      </c>
      <c r="L406" s="98">
        <v>220.31109977448241</v>
      </c>
      <c r="M406" s="98">
        <v>226.82452043936064</v>
      </c>
      <c r="N406" s="98">
        <v>243.84489990309734</v>
      </c>
      <c r="O406" s="98">
        <v>247.94186299630721</v>
      </c>
      <c r="P406" s="98">
        <v>0</v>
      </c>
      <c r="Q406" s="98">
        <v>0</v>
      </c>
      <c r="R406" s="98">
        <v>0</v>
      </c>
      <c r="S406" s="98">
        <v>347.68403783659159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202.52901909208106</v>
      </c>
      <c r="D419" s="122">
        <v>0</v>
      </c>
      <c r="E419" s="122">
        <v>0</v>
      </c>
      <c r="F419" s="122">
        <v>0</v>
      </c>
      <c r="G419" s="122">
        <v>0</v>
      </c>
      <c r="H419" s="122">
        <v>184.1332024695773</v>
      </c>
      <c r="I419" s="122">
        <v>193.60851602086166</v>
      </c>
      <c r="J419" s="122">
        <v>213.57153727120706</v>
      </c>
      <c r="K419" s="122">
        <v>193.09694615818793</v>
      </c>
      <c r="L419" s="122">
        <v>148.14084098580699</v>
      </c>
      <c r="M419" s="122">
        <v>154.78982086048592</v>
      </c>
      <c r="N419" s="122">
        <v>191.02204305693991</v>
      </c>
      <c r="O419" s="122">
        <v>175.02801488115975</v>
      </c>
      <c r="P419" s="122">
        <v>0</v>
      </c>
      <c r="Q419" s="122">
        <v>0</v>
      </c>
      <c r="R419" s="122">
        <v>0</v>
      </c>
      <c r="S419" s="122">
        <v>213.17530318549299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253.16127386510132</v>
      </c>
      <c r="D420" s="98">
        <v>0</v>
      </c>
      <c r="E420" s="98">
        <v>0</v>
      </c>
      <c r="F420" s="98">
        <v>0</v>
      </c>
      <c r="G420" s="98">
        <v>0</v>
      </c>
      <c r="H420" s="98">
        <v>220.95984296349275</v>
      </c>
      <c r="I420" s="98">
        <v>206.18049758065789</v>
      </c>
      <c r="J420" s="98">
        <v>236.75930417493814</v>
      </c>
      <c r="K420" s="98">
        <v>254.22115933056398</v>
      </c>
      <c r="L420" s="98">
        <v>239.63959571233482</v>
      </c>
      <c r="M420" s="98">
        <v>223.84989478285658</v>
      </c>
      <c r="N420" s="98">
        <v>224.57996953991582</v>
      </c>
      <c r="O420" s="98">
        <v>245.03922083362363</v>
      </c>
      <c r="P420" s="98">
        <v>0</v>
      </c>
      <c r="Q420" s="98">
        <v>0</v>
      </c>
      <c r="R420" s="98">
        <v>0</v>
      </c>
      <c r="S420" s="98">
        <v>213.17530318549299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26.824709601422065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30.91310639354565</v>
      </c>
      <c r="I423" s="118">
        <f t="shared" si="225"/>
        <v>29.507091335418906</v>
      </c>
      <c r="J423" s="118">
        <f t="shared" si="225"/>
        <v>30.039732759521343</v>
      </c>
      <c r="K423" s="118">
        <f t="shared" si="225"/>
        <v>24.447085062373283</v>
      </c>
      <c r="L423" s="118">
        <f t="shared" si="225"/>
        <v>25.265034618090525</v>
      </c>
      <c r="M423" s="118">
        <f t="shared" si="225"/>
        <v>27.644759596035115</v>
      </c>
      <c r="N423" s="118">
        <f t="shared" si="225"/>
        <v>26.507049402367144</v>
      </c>
      <c r="O423" s="118">
        <f t="shared" si="225"/>
        <v>28.497893429135761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30.170814346860674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4.5467396287866357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6.9558027287937341</v>
      </c>
      <c r="I424" s="123">
        <f t="shared" si="228"/>
        <v>6.7867121906186352</v>
      </c>
      <c r="J424" s="123">
        <f t="shared" si="228"/>
        <v>6.7687106257392982</v>
      </c>
      <c r="K424" s="123">
        <f t="shared" si="228"/>
        <v>6.7717804086779028</v>
      </c>
      <c r="L424" s="123">
        <f t="shared" si="228"/>
        <v>7.2591735658382941</v>
      </c>
      <c r="M424" s="123">
        <f t="shared" si="228"/>
        <v>7.4421977302941205</v>
      </c>
      <c r="N424" s="123">
        <f t="shared" si="228"/>
        <v>7.9457573778890307</v>
      </c>
      <c r="O424" s="123">
        <f t="shared" si="228"/>
        <v>8.0658858111582603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11.038369738036646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4.5029388919221249</v>
      </c>
      <c r="D425" s="99">
        <v>0</v>
      </c>
      <c r="E425" s="99">
        <v>0</v>
      </c>
      <c r="F425" s="99">
        <v>0</v>
      </c>
      <c r="G425" s="99">
        <v>0</v>
      </c>
      <c r="H425" s="99">
        <v>6.8784077348405219</v>
      </c>
      <c r="I425" s="99">
        <v>6.7126264039958201</v>
      </c>
      <c r="J425" s="99">
        <v>6.6913533543628567</v>
      </c>
      <c r="K425" s="99">
        <v>6.6943100404386184</v>
      </c>
      <c r="L425" s="99">
        <v>7.1699717641370651</v>
      </c>
      <c r="M425" s="99">
        <v>7.3513634807897299</v>
      </c>
      <c r="N425" s="99">
        <v>7.8712597152318331</v>
      </c>
      <c r="O425" s="99">
        <v>7.9694110122916673</v>
      </c>
      <c r="P425" s="99">
        <v>0</v>
      </c>
      <c r="Q425" s="99">
        <v>0</v>
      </c>
      <c r="R425" s="99">
        <v>0</v>
      </c>
      <c r="S425" s="99">
        <v>10.893094439031993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4.3800736864511067E-2</v>
      </c>
      <c r="D426" s="99">
        <v>0</v>
      </c>
      <c r="E426" s="99">
        <v>0</v>
      </c>
      <c r="F426" s="99">
        <v>0</v>
      </c>
      <c r="G426" s="99">
        <v>0</v>
      </c>
      <c r="H426" s="99">
        <v>7.7394993953212435E-2</v>
      </c>
      <c r="I426" s="99">
        <v>7.4085786622814981E-2</v>
      </c>
      <c r="J426" s="99">
        <v>7.7357271376441425E-2</v>
      </c>
      <c r="K426" s="99">
        <v>7.7470368239284326E-2</v>
      </c>
      <c r="L426" s="99">
        <v>8.9201801701229391E-2</v>
      </c>
      <c r="M426" s="99">
        <v>9.0834249504390244E-2</v>
      </c>
      <c r="N426" s="99">
        <v>7.4497662657198024E-2</v>
      </c>
      <c r="O426" s="99">
        <v>9.6474798866593769E-2</v>
      </c>
      <c r="P426" s="99">
        <v>0</v>
      </c>
      <c r="Q426" s="99">
        <v>0</v>
      </c>
      <c r="R426" s="99">
        <v>0</v>
      </c>
      <c r="S426" s="99">
        <v>0.14527529900465422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2.3435778673663616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0.56510966781489147</v>
      </c>
      <c r="J427" s="123">
        <f t="shared" si="231"/>
        <v>0.49992162853512284</v>
      </c>
      <c r="K427" s="123">
        <f t="shared" si="231"/>
        <v>0.73178927567942853</v>
      </c>
      <c r="L427" s="123">
        <f t="shared" si="231"/>
        <v>1.1309756831254025</v>
      </c>
      <c r="M427" s="123">
        <f t="shared" si="231"/>
        <v>0.59608008223254194</v>
      </c>
      <c r="N427" s="123">
        <f t="shared" si="231"/>
        <v>1.085568228173023</v>
      </c>
      <c r="O427" s="123">
        <f t="shared" si="231"/>
        <v>0.56196600808800234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2.3435778673663616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0.56510966781489147</v>
      </c>
      <c r="J428" s="99">
        <f>RES_hhdet_in_fecs!J48</f>
        <v>0.49992162853512284</v>
      </c>
      <c r="K428" s="99">
        <f>RES_hhdet_in_fecs!K48</f>
        <v>0.73178927567942853</v>
      </c>
      <c r="L428" s="99">
        <f>RES_hhdet_in_fecs!L48</f>
        <v>1.1309756831254025</v>
      </c>
      <c r="M428" s="99">
        <f>RES_hhdet_in_fecs!M48</f>
        <v>0.59608008223254194</v>
      </c>
      <c r="N428" s="99">
        <f>RES_hhdet_in_fecs!N48</f>
        <v>1.085568228173023</v>
      </c>
      <c r="O428" s="99">
        <f>RES_hhdet_in_fecs!O48</f>
        <v>0.56196600808800234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10.6870641913365</v>
      </c>
      <c r="D429" s="123">
        <v>0</v>
      </c>
      <c r="E429" s="123">
        <v>0</v>
      </c>
      <c r="F429" s="123">
        <v>0</v>
      </c>
      <c r="G429" s="123">
        <v>0</v>
      </c>
      <c r="H429" s="123">
        <v>15.58415619237133</v>
      </c>
      <c r="I429" s="123">
        <v>14.285144978048717</v>
      </c>
      <c r="J429" s="123">
        <v>13.950850645803627</v>
      </c>
      <c r="K429" s="123">
        <v>8.1726026266323633</v>
      </c>
      <c r="L429" s="123">
        <v>8.1094052044166123</v>
      </c>
      <c r="M429" s="123">
        <v>11.275332313330557</v>
      </c>
      <c r="N429" s="123">
        <v>9.5219622473228256</v>
      </c>
      <c r="O429" s="123">
        <v>11.281953684184661</v>
      </c>
      <c r="P429" s="123">
        <v>0</v>
      </c>
      <c r="Q429" s="123">
        <v>0</v>
      </c>
      <c r="R429" s="123">
        <v>0</v>
      </c>
      <c r="S429" s="123">
        <v>11.289263307531142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10.6870641913365</v>
      </c>
      <c r="D434" s="102">
        <v>0</v>
      </c>
      <c r="E434" s="102">
        <v>0</v>
      </c>
      <c r="F434" s="102">
        <v>0</v>
      </c>
      <c r="G434" s="102">
        <v>0</v>
      </c>
      <c r="H434" s="102">
        <v>15.58415619237133</v>
      </c>
      <c r="I434" s="102">
        <v>15.12120030892364</v>
      </c>
      <c r="J434" s="102">
        <v>14.810926669741429</v>
      </c>
      <c r="K434" s="102">
        <v>9.9866179457412958</v>
      </c>
      <c r="L434" s="102">
        <v>13.181753416451244</v>
      </c>
      <c r="M434" s="102">
        <v>13.043287711581316</v>
      </c>
      <c r="N434" s="102">
        <v>11.199875260448156</v>
      </c>
      <c r="O434" s="102">
        <v>12.010971974429177</v>
      </c>
      <c r="P434" s="102">
        <v>0</v>
      </c>
      <c r="Q434" s="102">
        <v>0</v>
      </c>
      <c r="R434" s="102">
        <v>0</v>
      </c>
      <c r="S434" s="102">
        <v>11.289263307531142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9.4081555479450003</v>
      </c>
      <c r="J435" s="105">
        <v>9.2491017149436292</v>
      </c>
      <c r="K435" s="105">
        <v>7.5092686666596942</v>
      </c>
      <c r="L435" s="105">
        <v>7.9179958379247388</v>
      </c>
      <c r="M435" s="105">
        <v>8.2950646419935588</v>
      </c>
      <c r="N435" s="105">
        <v>6.7762864076632026</v>
      </c>
      <c r="O435" s="105">
        <v>7.6037250379509524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2.56802533229934</v>
      </c>
      <c r="J436" s="99">
        <v>2.5224725113230866</v>
      </c>
      <c r="K436" s="99">
        <v>4.4682893820410525</v>
      </c>
      <c r="L436" s="99">
        <v>1.3208579935460558</v>
      </c>
      <c r="M436" s="99">
        <v>2.2294056217902538</v>
      </c>
      <c r="N436" s="99">
        <v>0.92924258573856833</v>
      </c>
      <c r="O436" s="99">
        <v>1.5152056273655237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6.8401302156456598</v>
      </c>
      <c r="J437" s="99">
        <v>6.7266292036205426</v>
      </c>
      <c r="K437" s="99">
        <v>3.0409792846186412</v>
      </c>
      <c r="L437" s="99">
        <v>6.5971378443786834</v>
      </c>
      <c r="M437" s="99">
        <v>6.0656590202033058</v>
      </c>
      <c r="N437" s="99">
        <v>5.8470438219246343</v>
      </c>
      <c r="O437" s="99">
        <v>6.0885194105854277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9.2473279139325655</v>
      </c>
      <c r="D438" s="123">
        <v>0</v>
      </c>
      <c r="E438" s="123">
        <v>0</v>
      </c>
      <c r="F438" s="123">
        <v>0</v>
      </c>
      <c r="G438" s="123">
        <v>0</v>
      </c>
      <c r="H438" s="123">
        <v>8.3731474723805874</v>
      </c>
      <c r="I438" s="123">
        <v>7.8701244989366606</v>
      </c>
      <c r="J438" s="123">
        <v>8.8202498594432921</v>
      </c>
      <c r="K438" s="123">
        <v>8.7709127513835892</v>
      </c>
      <c r="L438" s="123">
        <v>8.7654801647102136</v>
      </c>
      <c r="M438" s="123">
        <v>8.3311494701779001</v>
      </c>
      <c r="N438" s="123">
        <v>7.9537615489822642</v>
      </c>
      <c r="O438" s="123">
        <v>8.588087925704837</v>
      </c>
      <c r="P438" s="123">
        <v>0</v>
      </c>
      <c r="Q438" s="123">
        <v>0</v>
      </c>
      <c r="R438" s="123">
        <v>0</v>
      </c>
      <c r="S438" s="123">
        <v>7.8431813012928879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10.107236493506147</v>
      </c>
      <c r="D439" s="99">
        <v>0</v>
      </c>
      <c r="E439" s="99">
        <v>0</v>
      </c>
      <c r="F439" s="99">
        <v>0</v>
      </c>
      <c r="G439" s="99">
        <v>0</v>
      </c>
      <c r="H439" s="99">
        <v>8.5962658795770857</v>
      </c>
      <c r="I439" s="99">
        <v>7.9590124456517026</v>
      </c>
      <c r="J439" s="99">
        <v>9.1106010262491743</v>
      </c>
      <c r="K439" s="99">
        <v>9.7559415646964336</v>
      </c>
      <c r="L439" s="99">
        <v>9.1585873934181699</v>
      </c>
      <c r="M439" s="99">
        <v>8.5196869754595781</v>
      </c>
      <c r="N439" s="99">
        <v>8.5131528898362472</v>
      </c>
      <c r="O439" s="99">
        <v>9.2491285818743254</v>
      </c>
      <c r="P439" s="99">
        <v>0</v>
      </c>
      <c r="Q439" s="99">
        <v>0</v>
      </c>
      <c r="R439" s="99">
        <v>0</v>
      </c>
      <c r="S439" s="99">
        <v>7.8431813012928879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5.8076935956382476</v>
      </c>
      <c r="D440" s="110">
        <v>0</v>
      </c>
      <c r="E440" s="110">
        <v>0</v>
      </c>
      <c r="F440" s="110">
        <v>0</v>
      </c>
      <c r="G440" s="110">
        <v>0</v>
      </c>
      <c r="H440" s="110">
        <v>7.2575554363980981</v>
      </c>
      <c r="I440" s="110">
        <v>6.5012501195250119</v>
      </c>
      <c r="J440" s="110">
        <v>6.145962796757539</v>
      </c>
      <c r="K440" s="110">
        <v>5.65911718205437</v>
      </c>
      <c r="L440" s="110">
        <v>8.129020842040191</v>
      </c>
      <c r="M440" s="110">
        <v>7.9085654066155184</v>
      </c>
      <c r="N440" s="110">
        <v>4.7695339164288075</v>
      </c>
      <c r="O440" s="110">
        <v>6.9354862852811205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19.487428610230079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17.136665666939603</v>
      </c>
      <c r="I442" s="118">
        <f t="shared" si="232"/>
        <v>18.278113898085607</v>
      </c>
      <c r="J442" s="118">
        <f t="shared" si="232"/>
        <v>18.618294177277363</v>
      </c>
      <c r="K442" s="118">
        <f t="shared" si="232"/>
        <v>17.042636776402048</v>
      </c>
      <c r="L442" s="118">
        <f t="shared" si="232"/>
        <v>21.048229703676814</v>
      </c>
      <c r="M442" s="118">
        <f t="shared" si="232"/>
        <v>18.983414354945609</v>
      </c>
      <c r="N442" s="118">
        <f t="shared" si="232"/>
        <v>20.000227829601705</v>
      </c>
      <c r="O442" s="118">
        <f t="shared" si="232"/>
        <v>19.569754056807845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19.330729552644588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2.2351735958072374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3.5851537282238293</v>
      </c>
      <c r="I443" s="123">
        <f t="shared" si="235"/>
        <v>3.5321287418665324</v>
      </c>
      <c r="J443" s="123">
        <f t="shared" si="235"/>
        <v>3.5621943086978303</v>
      </c>
      <c r="K443" s="123">
        <f t="shared" si="235"/>
        <v>3.605914737938634</v>
      </c>
      <c r="L443" s="123">
        <f t="shared" si="235"/>
        <v>3.918324193357603</v>
      </c>
      <c r="M443" s="123">
        <f t="shared" si="235"/>
        <v>4.1095231413177515</v>
      </c>
      <c r="N443" s="123">
        <f t="shared" si="235"/>
        <v>4.5327131249945127</v>
      </c>
      <c r="O443" s="123">
        <f t="shared" si="235"/>
        <v>4.8303258243181899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7.3942881782523324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2.1913728589427262</v>
      </c>
      <c r="D444" s="99">
        <v>0</v>
      </c>
      <c r="E444" s="99">
        <v>0</v>
      </c>
      <c r="F444" s="99">
        <v>0</v>
      </c>
      <c r="G444" s="99">
        <v>0</v>
      </c>
      <c r="H444" s="99">
        <v>3.5077587342706167</v>
      </c>
      <c r="I444" s="99">
        <v>3.4580429552437173</v>
      </c>
      <c r="J444" s="99">
        <v>3.4848370373213888</v>
      </c>
      <c r="K444" s="99">
        <v>3.5284443696993497</v>
      </c>
      <c r="L444" s="99">
        <v>3.8291223916563735</v>
      </c>
      <c r="M444" s="99">
        <v>4.018688891813361</v>
      </c>
      <c r="N444" s="99">
        <v>4.4582154623373151</v>
      </c>
      <c r="O444" s="99">
        <v>4.733851025451596</v>
      </c>
      <c r="P444" s="99">
        <v>0</v>
      </c>
      <c r="Q444" s="99">
        <v>0</v>
      </c>
      <c r="R444" s="99">
        <v>0</v>
      </c>
      <c r="S444" s="99">
        <v>7.2490128792476778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4.3800736864511067E-2</v>
      </c>
      <c r="D445" s="99">
        <v>0</v>
      </c>
      <c r="E445" s="99">
        <v>0</v>
      </c>
      <c r="F445" s="99">
        <v>0</v>
      </c>
      <c r="G445" s="99">
        <v>0</v>
      </c>
      <c r="H445" s="99">
        <v>7.7394993953212435E-2</v>
      </c>
      <c r="I445" s="99">
        <v>7.4085786622814981E-2</v>
      </c>
      <c r="J445" s="99">
        <v>7.7357271376441425E-2</v>
      </c>
      <c r="K445" s="99">
        <v>7.7470368239284326E-2</v>
      </c>
      <c r="L445" s="99">
        <v>8.9201801701229391E-2</v>
      </c>
      <c r="M445" s="99">
        <v>9.0834249504390244E-2</v>
      </c>
      <c r="N445" s="99">
        <v>7.4497662657198024E-2</v>
      </c>
      <c r="O445" s="99">
        <v>9.6474798866593769E-2</v>
      </c>
      <c r="P445" s="99">
        <v>0</v>
      </c>
      <c r="Q445" s="99">
        <v>0</v>
      </c>
      <c r="R445" s="99">
        <v>0</v>
      </c>
      <c r="S445" s="99">
        <v>0.14527529900465422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5.9713943001147696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1.8438229988111654</v>
      </c>
      <c r="J446" s="123">
        <f t="shared" si="238"/>
        <v>1.6937434842265027</v>
      </c>
      <c r="K446" s="123">
        <f t="shared" si="238"/>
        <v>2.573029418947768</v>
      </c>
      <c r="L446" s="123">
        <f t="shared" si="238"/>
        <v>4.1246941319839863</v>
      </c>
      <c r="M446" s="123">
        <f t="shared" si="238"/>
        <v>2.2633601781899166</v>
      </c>
      <c r="N446" s="123">
        <f t="shared" si="238"/>
        <v>4.3108458641162324</v>
      </c>
      <c r="O446" s="123">
        <f t="shared" si="238"/>
        <v>2.3426344906535506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5.9713943001147696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1.8438229988111654</v>
      </c>
      <c r="J447" s="99">
        <f>RES_hhdet_in_tess!J48</f>
        <v>1.6937434842265027</v>
      </c>
      <c r="K447" s="99">
        <f>RES_hhdet_in_tess!K48</f>
        <v>2.573029418947768</v>
      </c>
      <c r="L447" s="99">
        <f>RES_hhdet_in_tess!L48</f>
        <v>4.1246941319839863</v>
      </c>
      <c r="M447" s="99">
        <f>RES_hhdet_in_tess!M48</f>
        <v>2.2633601781899166</v>
      </c>
      <c r="N447" s="99">
        <f>RES_hhdet_in_tess!N48</f>
        <v>4.3108458641162324</v>
      </c>
      <c r="O447" s="99">
        <f>RES_hhdet_in_tess!O48</f>
        <v>2.3426344906535506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5.7107858455360851</v>
      </c>
      <c r="D448" s="123">
        <v>0</v>
      </c>
      <c r="E448" s="123">
        <v>0</v>
      </c>
      <c r="F448" s="123">
        <v>0</v>
      </c>
      <c r="G448" s="123">
        <v>0</v>
      </c>
      <c r="H448" s="123">
        <v>8.4572599041683958</v>
      </c>
      <c r="I448" s="123">
        <v>8.2368489615841316</v>
      </c>
      <c r="J448" s="123">
        <v>8.1019713752498976</v>
      </c>
      <c r="K448" s="123">
        <v>5.4946197937407</v>
      </c>
      <c r="L448" s="123">
        <v>7.3255488502044201</v>
      </c>
      <c r="M448" s="123">
        <v>7.2934288119345183</v>
      </c>
      <c r="N448" s="123">
        <v>6.3657536935070409</v>
      </c>
      <c r="O448" s="123">
        <v>6.990805941802325</v>
      </c>
      <c r="P448" s="123">
        <v>0</v>
      </c>
      <c r="Q448" s="123">
        <v>0</v>
      </c>
      <c r="R448" s="123">
        <v>0</v>
      </c>
      <c r="S448" s="123">
        <v>7.2633010272203684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5.7107858455360851</v>
      </c>
      <c r="D453" s="102">
        <v>0</v>
      </c>
      <c r="E453" s="102">
        <v>0</v>
      </c>
      <c r="F453" s="102">
        <v>0</v>
      </c>
      <c r="G453" s="102">
        <v>0</v>
      </c>
      <c r="H453" s="102">
        <v>8.4572599041683958</v>
      </c>
      <c r="I453" s="102">
        <v>8.2364923342150274</v>
      </c>
      <c r="J453" s="102">
        <v>8.101169974650329</v>
      </c>
      <c r="K453" s="102">
        <v>5.488710892510297</v>
      </c>
      <c r="L453" s="102">
        <v>7.2846995954149856</v>
      </c>
      <c r="M453" s="102">
        <v>7.2832764400754675</v>
      </c>
      <c r="N453" s="102">
        <v>6.3602571286053671</v>
      </c>
      <c r="O453" s="102">
        <v>6.9947474329241919</v>
      </c>
      <c r="P453" s="102">
        <v>0</v>
      </c>
      <c r="Q453" s="102">
        <v>0</v>
      </c>
      <c r="R453" s="102">
        <v>0</v>
      </c>
      <c r="S453" s="102">
        <v>7.2633010272203684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8.2389292879039076</v>
      </c>
      <c r="J454" s="105">
        <v>8.1063523651942102</v>
      </c>
      <c r="K454" s="105">
        <v>5.4967805113548005</v>
      </c>
      <c r="L454" s="105">
        <v>7.327090331517228</v>
      </c>
      <c r="M454" s="105">
        <v>7.310542810211202</v>
      </c>
      <c r="N454" s="105">
        <v>6.3747480724370558</v>
      </c>
      <c r="O454" s="105">
        <v>6.9709193275056389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1.3987990722582477</v>
      </c>
      <c r="J455" s="99">
        <v>1.3797231615736678</v>
      </c>
      <c r="K455" s="99">
        <v>2.4558012267361602</v>
      </c>
      <c r="L455" s="99">
        <v>0.72995248713854544</v>
      </c>
      <c r="M455" s="99">
        <v>1.2448837900078948</v>
      </c>
      <c r="N455" s="99">
        <v>0.5277042505124222</v>
      </c>
      <c r="O455" s="99">
        <v>0.8823999169202108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6.8401302156456598</v>
      </c>
      <c r="J456" s="99">
        <v>6.7266292036205426</v>
      </c>
      <c r="K456" s="99">
        <v>3.0409792846186412</v>
      </c>
      <c r="L456" s="99">
        <v>6.5971378443786834</v>
      </c>
      <c r="M456" s="99">
        <v>6.0656590202033058</v>
      </c>
      <c r="N456" s="99">
        <v>5.8470438219246343</v>
      </c>
      <c r="O456" s="99">
        <v>6.0885194105854277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5.5700748687719868</v>
      </c>
      <c r="D457" s="123">
        <v>0</v>
      </c>
      <c r="E457" s="123">
        <v>0</v>
      </c>
      <c r="F457" s="123">
        <v>0</v>
      </c>
      <c r="G457" s="123">
        <v>0</v>
      </c>
      <c r="H457" s="123">
        <v>5.0942520345473783</v>
      </c>
      <c r="I457" s="123">
        <v>4.6653131958237797</v>
      </c>
      <c r="J457" s="123">
        <v>5.2603850091031337</v>
      </c>
      <c r="K457" s="123">
        <v>5.3690728257749472</v>
      </c>
      <c r="L457" s="123">
        <v>5.6796625281308062</v>
      </c>
      <c r="M457" s="123">
        <v>5.3171022235034231</v>
      </c>
      <c r="N457" s="123">
        <v>4.7909151469839211</v>
      </c>
      <c r="O457" s="123">
        <v>5.4059878000337793</v>
      </c>
      <c r="P457" s="123">
        <v>0</v>
      </c>
      <c r="Q457" s="123">
        <v>0</v>
      </c>
      <c r="R457" s="123">
        <v>0</v>
      </c>
      <c r="S457" s="123">
        <v>4.6731403471718886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5.8766442616983294</v>
      </c>
      <c r="D458" s="99">
        <v>0</v>
      </c>
      <c r="E458" s="99">
        <v>0</v>
      </c>
      <c r="F458" s="99">
        <v>0</v>
      </c>
      <c r="G458" s="99">
        <v>0</v>
      </c>
      <c r="H458" s="99">
        <v>5.0172770532418323</v>
      </c>
      <c r="I458" s="99">
        <v>4.6488870480696924</v>
      </c>
      <c r="J458" s="99">
        <v>5.3255958666666654</v>
      </c>
      <c r="K458" s="99">
        <v>5.7071798438900929</v>
      </c>
      <c r="L458" s="99">
        <v>5.3618156501062399</v>
      </c>
      <c r="M458" s="99">
        <v>4.9906629704926235</v>
      </c>
      <c r="N458" s="99">
        <v>4.9884473540862553</v>
      </c>
      <c r="O458" s="99">
        <v>5.4207533019589764</v>
      </c>
      <c r="P458" s="99">
        <v>0</v>
      </c>
      <c r="Q458" s="99">
        <v>0</v>
      </c>
      <c r="R458" s="99">
        <v>0</v>
      </c>
      <c r="S458" s="99">
        <v>4.6731403471718886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4.3437972970666188</v>
      </c>
      <c r="D459" s="110">
        <v>0</v>
      </c>
      <c r="E459" s="110">
        <v>0</v>
      </c>
      <c r="F459" s="110">
        <v>0</v>
      </c>
      <c r="G459" s="110">
        <v>0</v>
      </c>
      <c r="H459" s="110">
        <v>5.4791269410751102</v>
      </c>
      <c r="I459" s="110">
        <v>4.9182758712367383</v>
      </c>
      <c r="J459" s="110">
        <v>4.6597586894390117</v>
      </c>
      <c r="K459" s="110">
        <v>4.3009620185475583</v>
      </c>
      <c r="L459" s="110">
        <v>6.1942717592181973</v>
      </c>
      <c r="M459" s="110">
        <v>6.0487764112862488</v>
      </c>
      <c r="N459" s="110">
        <v>3.6665010450167852</v>
      </c>
      <c r="O459" s="110">
        <v>5.3690740452207866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3.0023085762770059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3.4076801890900668</v>
      </c>
      <c r="I461" s="118">
        <f t="shared" si="239"/>
        <v>3.4352234570794939</v>
      </c>
      <c r="J461" s="118">
        <f t="shared" si="239"/>
        <v>3.5988647609880449</v>
      </c>
      <c r="K461" s="118">
        <f t="shared" si="239"/>
        <v>3.4690866946456826</v>
      </c>
      <c r="L461" s="118">
        <f t="shared" si="239"/>
        <v>3.1987671263070636</v>
      </c>
      <c r="M461" s="118">
        <f t="shared" si="239"/>
        <v>3.2993112760445165</v>
      </c>
      <c r="N461" s="118">
        <f t="shared" si="239"/>
        <v>3.7446192873097974</v>
      </c>
      <c r="O461" s="118">
        <f t="shared" si="239"/>
        <v>3.6266572592521857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4.6874989369578932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1.1655407027851208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1.7804070580861242</v>
      </c>
      <c r="I462" s="123">
        <f t="shared" si="242"/>
        <v>1.7374962184102676</v>
      </c>
      <c r="J462" s="123">
        <f t="shared" si="242"/>
        <v>1.731989902243285</v>
      </c>
      <c r="K462" s="123">
        <f t="shared" si="242"/>
        <v>1.7857741463874011</v>
      </c>
      <c r="L462" s="123">
        <f t="shared" si="242"/>
        <v>1.9126616678012158</v>
      </c>
      <c r="M462" s="123">
        <f t="shared" si="242"/>
        <v>1.9610497221354648</v>
      </c>
      <c r="N462" s="123">
        <f t="shared" si="242"/>
        <v>2.0997372416352569</v>
      </c>
      <c r="O462" s="123">
        <f t="shared" si="242"/>
        <v>2.1259200816389194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2.9058418725562007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1.1655407027851208</v>
      </c>
      <c r="D463" s="99">
        <v>0</v>
      </c>
      <c r="E463" s="99">
        <v>0</v>
      </c>
      <c r="F463" s="99">
        <v>0</v>
      </c>
      <c r="G463" s="99">
        <v>0</v>
      </c>
      <c r="H463" s="99">
        <v>1.7804070580861242</v>
      </c>
      <c r="I463" s="99">
        <v>1.7374962184102676</v>
      </c>
      <c r="J463" s="99">
        <v>1.731989902243285</v>
      </c>
      <c r="K463" s="99">
        <v>1.7857741463874011</v>
      </c>
      <c r="L463" s="99">
        <v>1.9126616678012158</v>
      </c>
      <c r="M463" s="99">
        <v>1.9610497221354648</v>
      </c>
      <c r="N463" s="99">
        <v>2.0997372416352569</v>
      </c>
      <c r="O463" s="99">
        <v>2.1259200816389194</v>
      </c>
      <c r="P463" s="99">
        <v>0</v>
      </c>
      <c r="Q463" s="99">
        <v>0</v>
      </c>
      <c r="R463" s="99">
        <v>0</v>
      </c>
      <c r="S463" s="99">
        <v>2.9058418725562007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1.8367678734918851</v>
      </c>
      <c r="D476" s="123">
        <v>0</v>
      </c>
      <c r="E476" s="123">
        <v>0</v>
      </c>
      <c r="F476" s="123">
        <v>0</v>
      </c>
      <c r="G476" s="123">
        <v>0</v>
      </c>
      <c r="H476" s="123">
        <v>1.6272731310039426</v>
      </c>
      <c r="I476" s="123">
        <v>1.6977272386692261</v>
      </c>
      <c r="J476" s="123">
        <v>1.8668748587447599</v>
      </c>
      <c r="K476" s="123">
        <v>1.6833125482582816</v>
      </c>
      <c r="L476" s="123">
        <v>1.286105458505848</v>
      </c>
      <c r="M476" s="123">
        <v>1.3382615539090519</v>
      </c>
      <c r="N476" s="123">
        <v>1.6448820456745403</v>
      </c>
      <c r="O476" s="123">
        <v>1.5007371776132661</v>
      </c>
      <c r="P476" s="123">
        <v>0</v>
      </c>
      <c r="Q476" s="123">
        <v>0</v>
      </c>
      <c r="R476" s="123">
        <v>0</v>
      </c>
      <c r="S476" s="123">
        <v>1.7816570644016925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2.2959598418648564</v>
      </c>
      <c r="D477" s="99">
        <v>0</v>
      </c>
      <c r="E477" s="99">
        <v>0</v>
      </c>
      <c r="F477" s="99">
        <v>0</v>
      </c>
      <c r="G477" s="99">
        <v>0</v>
      </c>
      <c r="H477" s="99">
        <v>1.952727757204731</v>
      </c>
      <c r="I477" s="99">
        <v>1.8079692671542411</v>
      </c>
      <c r="J477" s="99">
        <v>2.0695641291227624</v>
      </c>
      <c r="K477" s="99">
        <v>2.216159685836443</v>
      </c>
      <c r="L477" s="99">
        <v>2.0804647122888715</v>
      </c>
      <c r="M477" s="99">
        <v>1.9353320933453984</v>
      </c>
      <c r="N477" s="99">
        <v>1.9338478104552026</v>
      </c>
      <c r="O477" s="99">
        <v>2.1010320486585723</v>
      </c>
      <c r="P477" s="99">
        <v>0</v>
      </c>
      <c r="Q477" s="99">
        <v>0</v>
      </c>
      <c r="R477" s="99">
        <v>0</v>
      </c>
      <c r="S477" s="99">
        <v>1.7816570644016925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1091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X79" s="52">
        <f>RES_hhdet_numvin!X64</f>
        <v>0</v>
      </c>
      <c r="Y79" s="52">
        <f>RES_hhdet_numvin!Y64</f>
        <v>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X82" s="138">
        <f>RES_hhdet_numvin!X67</f>
        <v>0</v>
      </c>
      <c r="Y82" s="138">
        <f>RES_hhdet_numvin!Y67</f>
        <v>0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X84" s="138">
        <f>RES_hhdet_numvin!X69</f>
        <v>0</v>
      </c>
      <c r="Y84" s="138">
        <f>RES_hhdet_numvin!Y69</f>
        <v>0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X88" s="138">
        <f>RES_hhdet_numvin!X73</f>
        <v>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X93" s="138">
        <f>RES_hhdet_numvin!X78</f>
        <v>0</v>
      </c>
      <c r="Y93" s="138">
        <f>RES_hhdet_numvin!Y78</f>
        <v>0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X94" s="39">
        <f>RES_hhdet_numvin!X79</f>
        <v>0</v>
      </c>
      <c r="Y94" s="39">
        <f>RES_hhdet_numvin!Y79</f>
        <v>0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1629</v>
      </c>
    </row>
    <row r="100" spans="1:105" ht="12" customHeight="1" x14ac:dyDescent="0.25">
      <c r="A100" s="97" t="s">
        <v>212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1630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1632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1633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1634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1643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1644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1797</v>
      </c>
    </row>
    <row r="119" spans="1:105" ht="12" customHeight="1" x14ac:dyDescent="0.25">
      <c r="A119" s="97" t="s">
        <v>212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1798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1800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1801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1802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1811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1812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1964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1965</v>
      </c>
    </row>
    <row r="138" spans="1:105" ht="12" customHeight="1" x14ac:dyDescent="0.25">
      <c r="A138" s="97" t="s">
        <v>212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1966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1967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1968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1969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1970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1979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1980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2133</v>
      </c>
    </row>
    <row r="157" spans="1:105" ht="12" customHeight="1" x14ac:dyDescent="0.25">
      <c r="A157" s="97" t="s">
        <v>212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2138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2147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2301</v>
      </c>
    </row>
    <row r="176" spans="1:105" ht="12" customHeight="1" x14ac:dyDescent="0.25">
      <c r="A176" s="97" t="s">
        <v>212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2302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X179" s="98">
        <f>RES_hhdet_fech!X67</f>
        <v>0</v>
      </c>
      <c r="Y179" s="98">
        <f>RES_hhdet_fech!Y67</f>
        <v>0</v>
      </c>
      <c r="DA179" s="63" t="s">
        <v>2305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2306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2315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2316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2469</v>
      </c>
    </row>
    <row r="195" spans="1:105" ht="12" customHeight="1" x14ac:dyDescent="0.25">
      <c r="A195" s="97" t="s">
        <v>212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2470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X198" s="98">
        <f>RES_hhdet_tesh!X67</f>
        <v>0</v>
      </c>
      <c r="Y198" s="98">
        <f>RES_hhdet_tesh!Y67</f>
        <v>0</v>
      </c>
      <c r="DA198" s="63" t="s">
        <v>2473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2474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2483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2484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2637</v>
      </c>
    </row>
    <row r="214" spans="1:105" ht="12" customHeight="1" x14ac:dyDescent="0.25">
      <c r="A214" s="97" t="s">
        <v>212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2642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2651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2805</v>
      </c>
    </row>
    <row r="233" spans="1:105" ht="12" customHeight="1" x14ac:dyDescent="0.25">
      <c r="A233" s="97" t="s">
        <v>212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2806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X236" s="99">
        <f>RES_hhdet_fecs!X67</f>
        <v>0</v>
      </c>
      <c r="Y236" s="99">
        <f>RES_hhdet_fecs!Y67</f>
        <v>0</v>
      </c>
      <c r="DA236" s="63" t="s">
        <v>2809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2810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2819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2820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2973</v>
      </c>
    </row>
    <row r="252" spans="1:105" ht="12" customHeight="1" x14ac:dyDescent="0.25">
      <c r="A252" s="97" t="s">
        <v>212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2974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X255" s="99">
        <f>RES_hhdet_tess!X67</f>
        <v>0</v>
      </c>
      <c r="Y255" s="99">
        <f>RES_hhdet_tess!Y67</f>
        <v>0</v>
      </c>
      <c r="DA255" s="63" t="s">
        <v>2977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2978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2987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2988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3141</v>
      </c>
    </row>
    <row r="271" spans="1:105" ht="12" customHeight="1" x14ac:dyDescent="0.25">
      <c r="A271" s="97" t="s">
        <v>212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3146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3155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X371" s="98">
        <f>RES_hhdet_in_fech!X67</f>
        <v>0</v>
      </c>
      <c r="Y371" s="98">
        <f>RES_hhdet_in_fech!Y67</f>
        <v>0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X390" s="98">
        <f>RES_hhdet_in_tesh!X67</f>
        <v>0</v>
      </c>
      <c r="Y390" s="98">
        <f>RES_hhdet_in_tesh!Y67</f>
        <v>0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X428" s="99">
        <f>RES_hhdet_in_fecs!X67</f>
        <v>0</v>
      </c>
      <c r="Y428" s="99">
        <f>RES_hhdet_in_fecs!Y67</f>
        <v>0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X447" s="99">
        <f>RES_hhdet_in_tess!X67</f>
        <v>0</v>
      </c>
      <c r="Y447" s="99">
        <f>RES_hhdet_in_tess!Y67</f>
        <v>0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9318</v>
      </c>
      <c r="M5" s="120">
        <v>12158</v>
      </c>
      <c r="N5" s="120">
        <v>14127</v>
      </c>
      <c r="O5" s="120">
        <v>14259</v>
      </c>
      <c r="P5" s="120">
        <v>15212</v>
      </c>
      <c r="Q5" s="120">
        <v>14773</v>
      </c>
      <c r="R5" s="120">
        <v>15100</v>
      </c>
      <c r="S5" s="120">
        <v>14578</v>
      </c>
      <c r="T5" s="120">
        <v>14825</v>
      </c>
      <c r="U5" s="120">
        <v>14576</v>
      </c>
      <c r="V5" s="120">
        <v>13062</v>
      </c>
      <c r="W5" s="120">
        <v>11133</v>
      </c>
      <c r="X5" s="120">
        <v>8333</v>
      </c>
      <c r="Y5" s="120">
        <v>6458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9318</v>
      </c>
      <c r="M7" s="52">
        <v>12158</v>
      </c>
      <c r="N7" s="52">
        <v>14127</v>
      </c>
      <c r="O7" s="52">
        <v>14259</v>
      </c>
      <c r="P7" s="52">
        <v>15212</v>
      </c>
      <c r="Q7" s="52">
        <v>14773</v>
      </c>
      <c r="R7" s="52">
        <v>15100</v>
      </c>
      <c r="S7" s="52">
        <v>14578</v>
      </c>
      <c r="T7" s="52">
        <v>14825</v>
      </c>
      <c r="U7" s="52">
        <v>14576</v>
      </c>
      <c r="V7" s="52">
        <v>13062</v>
      </c>
      <c r="W7" s="52">
        <v>11133</v>
      </c>
      <c r="X7" s="52">
        <v>8333</v>
      </c>
      <c r="Y7" s="52">
        <v>6458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498</v>
      </c>
      <c r="M9" s="52">
        <v>3653</v>
      </c>
      <c r="N9" s="52">
        <v>4619</v>
      </c>
      <c r="O9" s="52">
        <v>5281</v>
      </c>
      <c r="P9" s="52">
        <v>5266</v>
      </c>
      <c r="Q9" s="52">
        <v>5134</v>
      </c>
      <c r="R9" s="52">
        <v>4714</v>
      </c>
      <c r="S9" s="52">
        <v>3999</v>
      </c>
      <c r="T9" s="52">
        <v>2923</v>
      </c>
      <c r="U9" s="52">
        <v>1641</v>
      </c>
      <c r="V9" s="52">
        <v>1242</v>
      </c>
      <c r="W9" s="52">
        <v>1163</v>
      </c>
      <c r="X9" s="52">
        <v>1155</v>
      </c>
      <c r="Y9" s="52">
        <v>1052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326</v>
      </c>
      <c r="M15" s="52">
        <v>2134</v>
      </c>
      <c r="N15" s="52">
        <v>3430</v>
      </c>
      <c r="O15" s="52">
        <v>3828</v>
      </c>
      <c r="P15" s="52">
        <v>4865</v>
      </c>
      <c r="Q15" s="52">
        <v>5292</v>
      </c>
      <c r="R15" s="52">
        <v>6215</v>
      </c>
      <c r="S15" s="52">
        <v>6975</v>
      </c>
      <c r="T15" s="52">
        <v>8954</v>
      </c>
      <c r="U15" s="52">
        <v>9192</v>
      </c>
      <c r="V15" s="52">
        <v>8355</v>
      </c>
      <c r="W15" s="52">
        <v>7289</v>
      </c>
      <c r="X15" s="52">
        <v>5437</v>
      </c>
      <c r="Y15" s="52">
        <v>4226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8992</v>
      </c>
      <c r="M16" s="52">
        <v>10024</v>
      </c>
      <c r="N16" s="52">
        <v>10697</v>
      </c>
      <c r="O16" s="52">
        <v>10431</v>
      </c>
      <c r="P16" s="52">
        <v>10347</v>
      </c>
      <c r="Q16" s="52">
        <v>9481</v>
      </c>
      <c r="R16" s="52">
        <v>8885</v>
      </c>
      <c r="S16" s="52">
        <v>7603</v>
      </c>
      <c r="T16" s="52">
        <v>5871</v>
      </c>
      <c r="U16" s="52">
        <v>5384</v>
      </c>
      <c r="V16" s="52">
        <v>4707</v>
      </c>
      <c r="W16" s="52">
        <v>3844</v>
      </c>
      <c r="X16" s="52">
        <v>2896</v>
      </c>
      <c r="Y16" s="52">
        <v>2232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5732</v>
      </c>
      <c r="M19" s="52">
        <v>7694</v>
      </c>
      <c r="N19" s="52">
        <v>9391</v>
      </c>
      <c r="O19" s="52">
        <v>9519</v>
      </c>
      <c r="P19" s="52">
        <v>10124</v>
      </c>
      <c r="Q19" s="52">
        <v>9924</v>
      </c>
      <c r="R19" s="52">
        <v>10491</v>
      </c>
      <c r="S19" s="52">
        <v>10806</v>
      </c>
      <c r="T19" s="52">
        <v>11459</v>
      </c>
      <c r="U19" s="52">
        <v>11271</v>
      </c>
      <c r="V19" s="52">
        <v>9984</v>
      </c>
      <c r="W19" s="52">
        <v>8515</v>
      </c>
      <c r="X19" s="52">
        <v>6387</v>
      </c>
      <c r="Y19" s="52">
        <v>4934</v>
      </c>
      <c r="DA19" s="63" t="s">
        <v>1102</v>
      </c>
    </row>
    <row r="20" spans="1:105" ht="12" customHeight="1" x14ac:dyDescent="0.25">
      <c r="A20" s="109" t="s">
        <v>120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3586</v>
      </c>
      <c r="M20" s="36">
        <v>4464</v>
      </c>
      <c r="N20" s="36">
        <v>4736</v>
      </c>
      <c r="O20" s="36">
        <v>4740</v>
      </c>
      <c r="P20" s="36">
        <v>5088</v>
      </c>
      <c r="Q20" s="36">
        <v>4849</v>
      </c>
      <c r="R20" s="36">
        <v>4609</v>
      </c>
      <c r="S20" s="36">
        <v>3772</v>
      </c>
      <c r="T20" s="36">
        <v>3366</v>
      </c>
      <c r="U20" s="36">
        <v>3305</v>
      </c>
      <c r="V20" s="36">
        <v>3078</v>
      </c>
      <c r="W20" s="36">
        <v>2618</v>
      </c>
      <c r="X20" s="36">
        <v>1946</v>
      </c>
      <c r="Y20" s="36">
        <v>1524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2</v>
      </c>
      <c r="N24" s="52">
        <v>15</v>
      </c>
      <c r="O24" s="52">
        <v>49</v>
      </c>
      <c r="P24" s="52">
        <v>99</v>
      </c>
      <c r="Q24" s="52">
        <v>439</v>
      </c>
      <c r="R24" s="52">
        <v>49</v>
      </c>
      <c r="S24" s="52">
        <v>522</v>
      </c>
      <c r="T24" s="52">
        <v>370</v>
      </c>
      <c r="U24" s="52">
        <v>678</v>
      </c>
      <c r="V24" s="52">
        <v>1514</v>
      </c>
      <c r="W24" s="52">
        <v>1929</v>
      </c>
      <c r="X24" s="52">
        <v>2800</v>
      </c>
      <c r="Y24" s="52">
        <v>1875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1</v>
      </c>
      <c r="N26" s="52">
        <v>14</v>
      </c>
      <c r="O26" s="52">
        <v>63</v>
      </c>
      <c r="P26" s="52">
        <v>167</v>
      </c>
      <c r="Q26" s="52">
        <v>332</v>
      </c>
      <c r="R26" s="52">
        <v>560</v>
      </c>
      <c r="S26" s="52">
        <v>863</v>
      </c>
      <c r="T26" s="52">
        <v>1229</v>
      </c>
      <c r="U26" s="52">
        <v>1457</v>
      </c>
      <c r="V26" s="52">
        <v>572</v>
      </c>
      <c r="W26" s="52">
        <v>348</v>
      </c>
      <c r="X26" s="52">
        <v>160</v>
      </c>
      <c r="Y26" s="52">
        <v>192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8</v>
      </c>
      <c r="O32" s="52">
        <v>36</v>
      </c>
      <c r="P32" s="52">
        <v>108</v>
      </c>
      <c r="Q32" s="52">
        <v>238</v>
      </c>
      <c r="R32" s="52">
        <v>389</v>
      </c>
      <c r="S32" s="52">
        <v>638</v>
      </c>
      <c r="T32" s="52">
        <v>963</v>
      </c>
      <c r="U32" s="52">
        <v>1365</v>
      </c>
      <c r="V32" s="52">
        <v>1402</v>
      </c>
      <c r="W32" s="52">
        <v>1290</v>
      </c>
      <c r="X32" s="52">
        <v>1952</v>
      </c>
      <c r="Y32" s="52">
        <v>1238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17</v>
      </c>
      <c r="N33" s="52">
        <v>125</v>
      </c>
      <c r="O33" s="52">
        <v>348</v>
      </c>
      <c r="P33" s="52">
        <v>700</v>
      </c>
      <c r="Q33" s="52">
        <v>1180</v>
      </c>
      <c r="R33" s="52">
        <v>1790</v>
      </c>
      <c r="S33" s="52">
        <v>2547</v>
      </c>
      <c r="T33" s="52">
        <v>3449</v>
      </c>
      <c r="U33" s="52">
        <v>788</v>
      </c>
      <c r="V33" s="52">
        <v>802</v>
      </c>
      <c r="W33" s="52">
        <v>865</v>
      </c>
      <c r="X33" s="52">
        <v>1004</v>
      </c>
      <c r="Y33" s="52">
        <v>667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10</v>
      </c>
      <c r="N36" s="52">
        <v>82</v>
      </c>
      <c r="O36" s="52">
        <v>243</v>
      </c>
      <c r="P36" s="52">
        <v>511</v>
      </c>
      <c r="Q36" s="52">
        <v>911</v>
      </c>
      <c r="R36" s="52">
        <v>1395</v>
      </c>
      <c r="S36" s="52">
        <v>2068</v>
      </c>
      <c r="T36" s="52">
        <v>2867</v>
      </c>
      <c r="U36" s="52">
        <v>1601</v>
      </c>
      <c r="V36" s="52">
        <v>1736</v>
      </c>
      <c r="W36" s="52">
        <v>1603</v>
      </c>
      <c r="X36" s="52">
        <v>2229</v>
      </c>
      <c r="Y36" s="52">
        <v>1471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7</v>
      </c>
      <c r="N37" s="36">
        <v>50</v>
      </c>
      <c r="O37" s="36">
        <v>145</v>
      </c>
      <c r="P37" s="36">
        <v>295</v>
      </c>
      <c r="Q37" s="36">
        <v>508</v>
      </c>
      <c r="R37" s="36">
        <v>778</v>
      </c>
      <c r="S37" s="36">
        <v>1119</v>
      </c>
      <c r="T37" s="36">
        <v>1543</v>
      </c>
      <c r="U37" s="36">
        <v>554</v>
      </c>
      <c r="V37" s="36">
        <v>477</v>
      </c>
      <c r="W37" s="36">
        <v>534</v>
      </c>
      <c r="X37" s="36">
        <v>736</v>
      </c>
      <c r="Y37" s="36">
        <v>431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9318</v>
      </c>
      <c r="M41" s="52">
        <v>2842</v>
      </c>
      <c r="N41" s="52">
        <v>1984</v>
      </c>
      <c r="O41" s="52">
        <v>181</v>
      </c>
      <c r="P41" s="52">
        <v>1052</v>
      </c>
      <c r="Q41" s="52">
        <v>0</v>
      </c>
      <c r="R41" s="52">
        <v>376</v>
      </c>
      <c r="S41" s="52">
        <v>0</v>
      </c>
      <c r="T41" s="52">
        <v>617</v>
      </c>
      <c r="U41" s="52">
        <v>429</v>
      </c>
      <c r="V41" s="52">
        <v>0</v>
      </c>
      <c r="W41" s="52">
        <v>0</v>
      </c>
      <c r="X41" s="52">
        <v>0</v>
      </c>
      <c r="Y41" s="52">
        <v>0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498</v>
      </c>
      <c r="M43" s="52">
        <v>3156</v>
      </c>
      <c r="N43" s="52">
        <v>980</v>
      </c>
      <c r="O43" s="52">
        <v>725</v>
      </c>
      <c r="P43" s="52">
        <v>152</v>
      </c>
      <c r="Q43" s="52">
        <v>200</v>
      </c>
      <c r="R43" s="52">
        <v>140</v>
      </c>
      <c r="S43" s="52">
        <v>148</v>
      </c>
      <c r="T43" s="52">
        <v>153</v>
      </c>
      <c r="U43" s="52">
        <v>175</v>
      </c>
      <c r="V43" s="52">
        <v>173</v>
      </c>
      <c r="W43" s="52">
        <v>269</v>
      </c>
      <c r="X43" s="52">
        <v>152</v>
      </c>
      <c r="Y43" s="52">
        <v>89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326</v>
      </c>
      <c r="M49" s="52">
        <v>1808</v>
      </c>
      <c r="N49" s="52">
        <v>1304</v>
      </c>
      <c r="O49" s="52">
        <v>434</v>
      </c>
      <c r="P49" s="52">
        <v>1145</v>
      </c>
      <c r="Q49" s="52">
        <v>665</v>
      </c>
      <c r="R49" s="52">
        <v>1312</v>
      </c>
      <c r="S49" s="52">
        <v>1398</v>
      </c>
      <c r="T49" s="52">
        <v>2942</v>
      </c>
      <c r="U49" s="52">
        <v>1603</v>
      </c>
      <c r="V49" s="52">
        <v>565</v>
      </c>
      <c r="W49" s="52">
        <v>224</v>
      </c>
      <c r="X49" s="52">
        <v>100</v>
      </c>
      <c r="Y49" s="52">
        <v>27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8992</v>
      </c>
      <c r="M50" s="52">
        <v>1049</v>
      </c>
      <c r="N50" s="52">
        <v>798</v>
      </c>
      <c r="O50" s="52">
        <v>82</v>
      </c>
      <c r="P50" s="52">
        <v>616</v>
      </c>
      <c r="Q50" s="52">
        <v>314</v>
      </c>
      <c r="R50" s="52">
        <v>1194</v>
      </c>
      <c r="S50" s="52">
        <v>1265</v>
      </c>
      <c r="T50" s="52">
        <v>1717</v>
      </c>
      <c r="U50" s="52">
        <v>301</v>
      </c>
      <c r="V50" s="52">
        <v>125</v>
      </c>
      <c r="W50" s="52">
        <v>2</v>
      </c>
      <c r="X50" s="52">
        <v>56</v>
      </c>
      <c r="Y50" s="52">
        <v>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5732</v>
      </c>
      <c r="M53" s="52">
        <v>1972</v>
      </c>
      <c r="N53" s="52">
        <v>1779</v>
      </c>
      <c r="O53" s="52">
        <v>371</v>
      </c>
      <c r="P53" s="52">
        <v>1116</v>
      </c>
      <c r="Q53" s="52">
        <v>711</v>
      </c>
      <c r="R53" s="52">
        <v>1962</v>
      </c>
      <c r="S53" s="52">
        <v>2383</v>
      </c>
      <c r="T53" s="52">
        <v>3520</v>
      </c>
      <c r="U53" s="52">
        <v>1413</v>
      </c>
      <c r="V53" s="52">
        <v>449</v>
      </c>
      <c r="W53" s="52">
        <v>134</v>
      </c>
      <c r="X53" s="52">
        <v>101</v>
      </c>
      <c r="Y53" s="52">
        <v>18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3586</v>
      </c>
      <c r="M54" s="36">
        <v>885</v>
      </c>
      <c r="N54" s="36">
        <v>322</v>
      </c>
      <c r="O54" s="36">
        <v>149</v>
      </c>
      <c r="P54" s="36">
        <v>643</v>
      </c>
      <c r="Q54" s="36">
        <v>269</v>
      </c>
      <c r="R54" s="36">
        <v>538</v>
      </c>
      <c r="S54" s="36">
        <v>282</v>
      </c>
      <c r="T54" s="36">
        <v>1137</v>
      </c>
      <c r="U54" s="36">
        <v>493</v>
      </c>
      <c r="V54" s="36">
        <v>250</v>
      </c>
      <c r="W54" s="36">
        <v>74</v>
      </c>
      <c r="X54" s="36">
        <v>64</v>
      </c>
      <c r="Y54" s="36">
        <v>9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3522</v>
      </c>
      <c r="M58" s="52">
        <v>940</v>
      </c>
      <c r="N58" s="52">
        <v>673</v>
      </c>
      <c r="O58" s="52">
        <v>76</v>
      </c>
      <c r="P58" s="52">
        <v>783</v>
      </c>
      <c r="Q58" s="52">
        <v>0</v>
      </c>
      <c r="R58" s="52">
        <v>180</v>
      </c>
      <c r="S58" s="52">
        <v>0</v>
      </c>
      <c r="T58" s="52">
        <v>260</v>
      </c>
      <c r="U58" s="52">
        <v>252</v>
      </c>
      <c r="V58" s="52">
        <v>0</v>
      </c>
      <c r="W58" s="52">
        <v>0</v>
      </c>
      <c r="X58" s="52">
        <v>0</v>
      </c>
      <c r="Y58" s="52">
        <v>0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421</v>
      </c>
      <c r="M60" s="52">
        <v>55</v>
      </c>
      <c r="N60" s="52">
        <v>43</v>
      </c>
      <c r="O60" s="52">
        <v>4</v>
      </c>
      <c r="P60" s="52">
        <v>16</v>
      </c>
      <c r="Q60" s="52">
        <v>0</v>
      </c>
      <c r="R60" s="52">
        <v>6</v>
      </c>
      <c r="S60" s="52">
        <v>0</v>
      </c>
      <c r="T60" s="52">
        <v>12</v>
      </c>
      <c r="U60" s="52">
        <v>14</v>
      </c>
      <c r="V60" s="52">
        <v>0</v>
      </c>
      <c r="W60" s="52">
        <v>0</v>
      </c>
      <c r="X60" s="52">
        <v>0</v>
      </c>
      <c r="Y60" s="52">
        <v>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123</v>
      </c>
      <c r="M66" s="52">
        <v>594</v>
      </c>
      <c r="N66" s="52">
        <v>417</v>
      </c>
      <c r="O66" s="52">
        <v>63</v>
      </c>
      <c r="P66" s="52">
        <v>510</v>
      </c>
      <c r="Q66" s="52">
        <v>0</v>
      </c>
      <c r="R66" s="52">
        <v>94</v>
      </c>
      <c r="S66" s="52">
        <v>0</v>
      </c>
      <c r="T66" s="52">
        <v>163</v>
      </c>
      <c r="U66" s="52">
        <v>212</v>
      </c>
      <c r="V66" s="52">
        <v>0</v>
      </c>
      <c r="W66" s="52">
        <v>0</v>
      </c>
      <c r="X66" s="52">
        <v>0</v>
      </c>
      <c r="Y66" s="52">
        <v>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3399</v>
      </c>
      <c r="M67" s="52">
        <v>346</v>
      </c>
      <c r="N67" s="52">
        <v>256</v>
      </c>
      <c r="O67" s="52">
        <v>13</v>
      </c>
      <c r="P67" s="52">
        <v>273</v>
      </c>
      <c r="Q67" s="52">
        <v>0</v>
      </c>
      <c r="R67" s="52">
        <v>86</v>
      </c>
      <c r="S67" s="52">
        <v>0</v>
      </c>
      <c r="T67" s="52">
        <v>97</v>
      </c>
      <c r="U67" s="52">
        <v>40</v>
      </c>
      <c r="V67" s="52">
        <v>0</v>
      </c>
      <c r="W67" s="52">
        <v>0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2166</v>
      </c>
      <c r="M70" s="52">
        <v>649</v>
      </c>
      <c r="N70" s="52">
        <v>569</v>
      </c>
      <c r="O70" s="52">
        <v>55</v>
      </c>
      <c r="P70" s="52">
        <v>496</v>
      </c>
      <c r="Q70" s="52">
        <v>0</v>
      </c>
      <c r="R70" s="52">
        <v>141</v>
      </c>
      <c r="S70" s="52">
        <v>0</v>
      </c>
      <c r="T70" s="52">
        <v>196</v>
      </c>
      <c r="U70" s="52">
        <v>187</v>
      </c>
      <c r="V70" s="52">
        <v>0</v>
      </c>
      <c r="W70" s="52">
        <v>0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1356</v>
      </c>
      <c r="M71" s="36">
        <v>291</v>
      </c>
      <c r="N71" s="36">
        <v>104</v>
      </c>
      <c r="O71" s="36">
        <v>21</v>
      </c>
      <c r="P71" s="36">
        <v>287</v>
      </c>
      <c r="Q71" s="36">
        <v>0</v>
      </c>
      <c r="R71" s="36">
        <v>39</v>
      </c>
      <c r="S71" s="36">
        <v>0</v>
      </c>
      <c r="T71" s="36">
        <v>64</v>
      </c>
      <c r="U71" s="36">
        <v>65</v>
      </c>
      <c r="V71" s="36">
        <v>0</v>
      </c>
      <c r="W71" s="36">
        <v>0</v>
      </c>
      <c r="X71" s="36">
        <v>0</v>
      </c>
      <c r="Y71" s="36">
        <v>0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5796</v>
      </c>
      <c r="M75" s="52">
        <v>1902</v>
      </c>
      <c r="N75" s="52">
        <v>1311</v>
      </c>
      <c r="O75" s="52">
        <v>105</v>
      </c>
      <c r="P75" s="52">
        <v>269</v>
      </c>
      <c r="Q75" s="52">
        <v>0</v>
      </c>
      <c r="R75" s="52">
        <v>196</v>
      </c>
      <c r="S75" s="52">
        <v>0</v>
      </c>
      <c r="T75" s="52">
        <v>357</v>
      </c>
      <c r="U75" s="52">
        <v>177</v>
      </c>
      <c r="V75" s="52">
        <v>0</v>
      </c>
      <c r="W75" s="52">
        <v>0</v>
      </c>
      <c r="X75" s="52">
        <v>0</v>
      </c>
      <c r="Y75" s="52">
        <v>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77</v>
      </c>
      <c r="M77" s="52">
        <v>3101</v>
      </c>
      <c r="N77" s="52">
        <v>937</v>
      </c>
      <c r="O77" s="52">
        <v>721</v>
      </c>
      <c r="P77" s="52">
        <v>136</v>
      </c>
      <c r="Q77" s="52">
        <v>200</v>
      </c>
      <c r="R77" s="52">
        <v>134</v>
      </c>
      <c r="S77" s="52">
        <v>148</v>
      </c>
      <c r="T77" s="52">
        <v>141</v>
      </c>
      <c r="U77" s="52">
        <v>161</v>
      </c>
      <c r="V77" s="52">
        <v>173</v>
      </c>
      <c r="W77" s="52">
        <v>269</v>
      </c>
      <c r="X77" s="52">
        <v>152</v>
      </c>
      <c r="Y77" s="52">
        <v>89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:Y79" si="2">W45-W62</f>
        <v>0</v>
      </c>
      <c r="X79" s="52">
        <f t="shared" si="2"/>
        <v>0</v>
      </c>
      <c r="Y79" s="52">
        <f t="shared" si="2"/>
        <v>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0</v>
      </c>
      <c r="I83" s="52">
        <f t="shared" si="12"/>
        <v>0</v>
      </c>
      <c r="J83" s="52">
        <f t="shared" si="12"/>
        <v>0</v>
      </c>
      <c r="K83" s="52">
        <f t="shared" si="12"/>
        <v>0</v>
      </c>
      <c r="L83" s="52">
        <f t="shared" si="12"/>
        <v>203</v>
      </c>
      <c r="M83" s="52">
        <f t="shared" si="12"/>
        <v>1214</v>
      </c>
      <c r="N83" s="52">
        <f t="shared" si="12"/>
        <v>887</v>
      </c>
      <c r="O83" s="52">
        <f t="shared" si="12"/>
        <v>371</v>
      </c>
      <c r="P83" s="52">
        <f t="shared" si="12"/>
        <v>635</v>
      </c>
      <c r="Q83" s="52">
        <f t="shared" si="12"/>
        <v>665</v>
      </c>
      <c r="R83" s="52">
        <f t="shared" ref="R83:V83" si="13">R49-R66</f>
        <v>1218</v>
      </c>
      <c r="S83" s="52">
        <f t="shared" si="13"/>
        <v>1398</v>
      </c>
      <c r="T83" s="52">
        <f t="shared" si="13"/>
        <v>2779</v>
      </c>
      <c r="U83" s="52">
        <f t="shared" si="13"/>
        <v>1391</v>
      </c>
      <c r="V83" s="52">
        <f t="shared" si="13"/>
        <v>565</v>
      </c>
      <c r="W83" s="52">
        <f t="shared" ref="W83:Y83" si="14">W49-W66</f>
        <v>224</v>
      </c>
      <c r="X83" s="52">
        <f t="shared" si="14"/>
        <v>100</v>
      </c>
      <c r="Y83" s="52">
        <f t="shared" si="14"/>
        <v>27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5593</v>
      </c>
      <c r="M84" s="52">
        <f t="shared" si="15"/>
        <v>703</v>
      </c>
      <c r="N84" s="52">
        <f t="shared" si="15"/>
        <v>542</v>
      </c>
      <c r="O84" s="52">
        <f t="shared" si="15"/>
        <v>69</v>
      </c>
      <c r="P84" s="52">
        <f t="shared" si="15"/>
        <v>343</v>
      </c>
      <c r="Q84" s="52">
        <f t="shared" si="15"/>
        <v>314</v>
      </c>
      <c r="R84" s="52">
        <f t="shared" ref="R84:V84" si="16">R50-R67</f>
        <v>1108</v>
      </c>
      <c r="S84" s="52">
        <f t="shared" si="16"/>
        <v>1265</v>
      </c>
      <c r="T84" s="52">
        <f t="shared" si="16"/>
        <v>1620</v>
      </c>
      <c r="U84" s="52">
        <f t="shared" si="16"/>
        <v>261</v>
      </c>
      <c r="V84" s="52">
        <f t="shared" si="16"/>
        <v>125</v>
      </c>
      <c r="W84" s="52">
        <f t="shared" ref="W84:Y84" si="17">W50-W67</f>
        <v>2</v>
      </c>
      <c r="X84" s="52">
        <f t="shared" si="17"/>
        <v>56</v>
      </c>
      <c r="Y84" s="52">
        <f t="shared" si="17"/>
        <v>3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3566</v>
      </c>
      <c r="M87" s="52">
        <v>1323</v>
      </c>
      <c r="N87" s="52">
        <v>1210</v>
      </c>
      <c r="O87" s="52">
        <v>316</v>
      </c>
      <c r="P87" s="52">
        <v>620</v>
      </c>
      <c r="Q87" s="52">
        <v>711</v>
      </c>
      <c r="R87" s="52">
        <v>1821</v>
      </c>
      <c r="S87" s="52">
        <v>2383</v>
      </c>
      <c r="T87" s="52">
        <v>3324</v>
      </c>
      <c r="U87" s="52">
        <v>1226</v>
      </c>
      <c r="V87" s="52">
        <v>449</v>
      </c>
      <c r="W87" s="52">
        <v>134</v>
      </c>
      <c r="X87" s="52">
        <v>101</v>
      </c>
      <c r="Y87" s="52">
        <v>18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0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2230</v>
      </c>
      <c r="M88" s="36">
        <v>594</v>
      </c>
      <c r="N88" s="36">
        <v>218</v>
      </c>
      <c r="O88" s="36">
        <v>128</v>
      </c>
      <c r="P88" s="36">
        <v>356</v>
      </c>
      <c r="Q88" s="36">
        <v>269</v>
      </c>
      <c r="R88" s="36">
        <v>499</v>
      </c>
      <c r="S88" s="36">
        <v>282</v>
      </c>
      <c r="T88" s="36">
        <v>1073</v>
      </c>
      <c r="U88" s="36">
        <v>428</v>
      </c>
      <c r="V88" s="36">
        <v>250</v>
      </c>
      <c r="W88" s="36">
        <v>74</v>
      </c>
      <c r="X88" s="36">
        <v>64</v>
      </c>
      <c r="Y88" s="36">
        <v>9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0</v>
      </c>
      <c r="K94" s="52">
        <f>RES_hhdet_numvin!K83</f>
        <v>0</v>
      </c>
      <c r="L94" s="52">
        <f>RES_hhdet_numvin!L83</f>
        <v>3172</v>
      </c>
      <c r="M94" s="52">
        <f>RES_hhdet_numvin!M83</f>
        <v>1129</v>
      </c>
      <c r="N94" s="52">
        <f>RES_hhdet_numvin!N83</f>
        <v>857</v>
      </c>
      <c r="O94" s="52">
        <f>RES_hhdet_numvin!O83</f>
        <v>88</v>
      </c>
      <c r="P94" s="52">
        <f>RES_hhdet_numvin!P83</f>
        <v>500</v>
      </c>
      <c r="Q94" s="52">
        <f>RES_hhdet_numvin!Q83</f>
        <v>0</v>
      </c>
      <c r="R94" s="52">
        <f>RES_hhdet_numvin!R83</f>
        <v>186</v>
      </c>
      <c r="S94" s="52">
        <f>RES_hhdet_numvin!S83</f>
        <v>0</v>
      </c>
      <c r="T94" s="52">
        <f>RES_hhdet_numvin!T83</f>
        <v>308</v>
      </c>
      <c r="U94" s="52">
        <f>RES_hhdet_numvin!U83</f>
        <v>218</v>
      </c>
      <c r="V94" s="52">
        <f>RES_hhdet_numvin!V83</f>
        <v>0</v>
      </c>
      <c r="W94" s="52">
        <f>RES_hhdet_numvin!W83</f>
        <v>0</v>
      </c>
      <c r="X94" s="52">
        <f>RES_hhdet_numvin!X83</f>
        <v>0</v>
      </c>
      <c r="Y94" s="52">
        <f>RES_hhdet_numvin!Y83</f>
        <v>0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46</v>
      </c>
      <c r="S97" s="138">
        <f>RES_hhdet_numvin!S86</f>
        <v>89</v>
      </c>
      <c r="T97" s="138">
        <f>RES_hhdet_numvin!T86</f>
        <v>117</v>
      </c>
      <c r="U97" s="138">
        <f>RES_hhdet_numvin!U86</f>
        <v>153</v>
      </c>
      <c r="V97" s="138">
        <f>RES_hhdet_numvin!V86</f>
        <v>155</v>
      </c>
      <c r="W97" s="138">
        <f>RES_hhdet_numvin!W86</f>
        <v>251</v>
      </c>
      <c r="X97" s="138">
        <f>RES_hhdet_numvin!X86</f>
        <v>152</v>
      </c>
      <c r="Y97" s="138">
        <f>RES_hhdet_numvin!Y86</f>
        <v>89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X99" s="138">
        <f>RES_hhdet_numvin!X88</f>
        <v>0</v>
      </c>
      <c r="Y99" s="138">
        <f>RES_hhdet_numvin!Y88</f>
        <v>0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383</v>
      </c>
      <c r="S107" s="138">
        <f>RES_hhdet_numvin!S96</f>
        <v>712</v>
      </c>
      <c r="T107" s="138">
        <f>RES_hhdet_numvin!T96</f>
        <v>1642</v>
      </c>
      <c r="U107" s="138">
        <f>RES_hhdet_numvin!U96</f>
        <v>870</v>
      </c>
      <c r="V107" s="138">
        <f>RES_hhdet_numvin!V96</f>
        <v>342</v>
      </c>
      <c r="W107" s="138">
        <f>RES_hhdet_numvin!W96</f>
        <v>168</v>
      </c>
      <c r="X107" s="138">
        <f>RES_hhdet_numvin!X96</f>
        <v>82</v>
      </c>
      <c r="Y107" s="138">
        <f>RES_hhdet_numvin!Y96</f>
        <v>27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348</v>
      </c>
      <c r="S108" s="138">
        <f>RES_hhdet_numvin!S97</f>
        <v>637</v>
      </c>
      <c r="T108" s="138">
        <f>RES_hhdet_numvin!T97</f>
        <v>937</v>
      </c>
      <c r="U108" s="138">
        <f>RES_hhdet_numvin!U97</f>
        <v>177</v>
      </c>
      <c r="V108" s="138">
        <f>RES_hhdet_numvin!V97</f>
        <v>81</v>
      </c>
      <c r="W108" s="138">
        <f>RES_hhdet_numvin!W97</f>
        <v>2</v>
      </c>
      <c r="X108" s="138">
        <f>RES_hhdet_numvin!X97</f>
        <v>47</v>
      </c>
      <c r="Y108" s="138">
        <f>RES_hhdet_numvin!Y97</f>
        <v>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581</v>
      </c>
      <c r="S113" s="138">
        <f>RES_hhdet_numvin!S102</f>
        <v>1193</v>
      </c>
      <c r="T113" s="138">
        <f>RES_hhdet_numvin!T102</f>
        <v>1924</v>
      </c>
      <c r="U113" s="138">
        <f>RES_hhdet_numvin!U102</f>
        <v>764</v>
      </c>
      <c r="V113" s="138">
        <f>RES_hhdet_numvin!V102</f>
        <v>271</v>
      </c>
      <c r="W113" s="138">
        <f>RES_hhdet_numvin!W102</f>
        <v>102</v>
      </c>
      <c r="X113" s="138">
        <f>RES_hhdet_numvin!X102</f>
        <v>81</v>
      </c>
      <c r="Y113" s="138">
        <f>RES_hhdet_numvin!Y102</f>
        <v>18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159</v>
      </c>
      <c r="S114" s="39">
        <f>RES_hhdet_numvin!S103</f>
        <v>148</v>
      </c>
      <c r="T114" s="39">
        <f>RES_hhdet_numvin!T103</f>
        <v>645</v>
      </c>
      <c r="U114" s="39">
        <f>RES_hhdet_numvin!U103</f>
        <v>290</v>
      </c>
      <c r="V114" s="39">
        <f>RES_hhdet_numvin!V103</f>
        <v>161</v>
      </c>
      <c r="W114" s="39">
        <f>RES_hhdet_numvin!W103</f>
        <v>59</v>
      </c>
      <c r="X114" s="39">
        <f>RES_hhdet_numvin!X103</f>
        <v>53</v>
      </c>
      <c r="Y114" s="39">
        <f>RES_hhdet_numvin!Y103</f>
        <v>9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</v>
      </c>
      <c r="C118" s="117">
        <f t="shared" si="18"/>
        <v>0</v>
      </c>
      <c r="D118" s="117">
        <f t="shared" si="18"/>
        <v>0</v>
      </c>
      <c r="E118" s="117">
        <f t="shared" si="18"/>
        <v>0</v>
      </c>
      <c r="F118" s="117">
        <f t="shared" si="18"/>
        <v>0</v>
      </c>
      <c r="G118" s="117">
        <f t="shared" si="18"/>
        <v>0</v>
      </c>
      <c r="H118" s="117">
        <f t="shared" si="18"/>
        <v>0</v>
      </c>
      <c r="I118" s="117">
        <f t="shared" si="18"/>
        <v>0</v>
      </c>
      <c r="J118" s="117">
        <f t="shared" si="18"/>
        <v>0</v>
      </c>
      <c r="K118" s="117">
        <f t="shared" si="18"/>
        <v>0</v>
      </c>
      <c r="L118" s="117">
        <f t="shared" si="18"/>
        <v>2.3580864113314921</v>
      </c>
      <c r="M118" s="117">
        <f t="shared" si="18"/>
        <v>3.1992450929072866</v>
      </c>
      <c r="N118" s="117">
        <f t="shared" si="18"/>
        <v>3.8995881122869394</v>
      </c>
      <c r="O118" s="117">
        <f t="shared" si="18"/>
        <v>4.0293784248249676</v>
      </c>
      <c r="P118" s="117">
        <f t="shared" si="18"/>
        <v>4.3652611263419709</v>
      </c>
      <c r="Q118" s="117">
        <f t="shared" si="18"/>
        <v>4.5042283287184066</v>
      </c>
      <c r="R118" s="117">
        <f t="shared" ref="R118:V118" si="19">R119+R122+R124+R137</f>
        <v>4.4746750561115425</v>
      </c>
      <c r="S118" s="117">
        <f t="shared" si="19"/>
        <v>4.5666030990406794</v>
      </c>
      <c r="T118" s="117">
        <f t="shared" si="19"/>
        <v>4.7862532974068603</v>
      </c>
      <c r="U118" s="117">
        <f t="shared" si="19"/>
        <v>4.8453115642911957</v>
      </c>
      <c r="V118" s="117">
        <f t="shared" si="19"/>
        <v>4.1137172412554674</v>
      </c>
      <c r="W118" s="117">
        <f t="shared" ref="W118:Y118" si="20">W119+W122+W124+W137</f>
        <v>3.6765251869648465</v>
      </c>
      <c r="X118" s="117">
        <f t="shared" si="20"/>
        <v>2.8335648102736632</v>
      </c>
      <c r="Y118" s="117">
        <f t="shared" si="20"/>
        <v>2.1169811196647972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0</v>
      </c>
      <c r="C119" s="122">
        <f t="shared" si="21"/>
        <v>0</v>
      </c>
      <c r="D119" s="122">
        <f t="shared" si="21"/>
        <v>0</v>
      </c>
      <c r="E119" s="122">
        <f t="shared" si="21"/>
        <v>0</v>
      </c>
      <c r="F119" s="122">
        <f t="shared" si="21"/>
        <v>0</v>
      </c>
      <c r="G119" s="122">
        <f t="shared" si="21"/>
        <v>0</v>
      </c>
      <c r="H119" s="122">
        <f t="shared" si="21"/>
        <v>0</v>
      </c>
      <c r="I119" s="122">
        <f t="shared" si="21"/>
        <v>0</v>
      </c>
      <c r="J119" s="122">
        <f t="shared" si="21"/>
        <v>0</v>
      </c>
      <c r="K119" s="122">
        <f t="shared" si="21"/>
        <v>0</v>
      </c>
      <c r="L119" s="122">
        <f t="shared" si="21"/>
        <v>0.74575276746636721</v>
      </c>
      <c r="M119" s="122">
        <f t="shared" si="21"/>
        <v>0.72154104530000118</v>
      </c>
      <c r="N119" s="122">
        <f t="shared" si="21"/>
        <v>0.96035159958581617</v>
      </c>
      <c r="O119" s="122">
        <f t="shared" si="21"/>
        <v>0.86531113008946925</v>
      </c>
      <c r="P119" s="122">
        <f t="shared" si="21"/>
        <v>1.0815082686361799</v>
      </c>
      <c r="Q119" s="122">
        <f t="shared" si="21"/>
        <v>1.1536973007376596</v>
      </c>
      <c r="R119" s="122">
        <f t="shared" ref="R119:V119" si="22">SUM(R120:R121)</f>
        <v>1.0936150609634174</v>
      </c>
      <c r="S119" s="122">
        <f t="shared" si="22"/>
        <v>1.3630193905581516</v>
      </c>
      <c r="T119" s="122">
        <f t="shared" si="22"/>
        <v>1.3560556075588761</v>
      </c>
      <c r="U119" s="122">
        <f t="shared" si="22"/>
        <v>1.690814936522117</v>
      </c>
      <c r="V119" s="122">
        <f t="shared" si="22"/>
        <v>1.4530316989130829</v>
      </c>
      <c r="W119" s="122">
        <f t="shared" ref="W119:Y119" si="23">SUM(W120:W121)</f>
        <v>1.5790328353409429</v>
      </c>
      <c r="X119" s="122">
        <f t="shared" si="23"/>
        <v>1.1472203190322972</v>
      </c>
      <c r="Y119" s="122">
        <f t="shared" si="23"/>
        <v>0.88125230666448684</v>
      </c>
      <c r="DA119" s="130" t="s">
        <v>1647</v>
      </c>
    </row>
    <row r="120" spans="1:105" ht="12" customHeight="1" x14ac:dyDescent="0.25">
      <c r="A120" s="97" t="s">
        <v>199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0.74041272570937222</v>
      </c>
      <c r="M120" s="98">
        <v>0.71650902837489294</v>
      </c>
      <c r="N120" s="98">
        <v>0.95537403267411858</v>
      </c>
      <c r="O120" s="98">
        <v>0.85984522785898454</v>
      </c>
      <c r="P120" s="98">
        <v>1.0748065348237317</v>
      </c>
      <c r="Q120" s="98">
        <v>1.1464316423043839</v>
      </c>
      <c r="R120" s="98">
        <v>1.0867583834909713</v>
      </c>
      <c r="S120" s="98">
        <v>1.354514187446259</v>
      </c>
      <c r="T120" s="98">
        <v>1.3377472055030086</v>
      </c>
      <c r="U120" s="98">
        <v>1.6741186586414447</v>
      </c>
      <c r="V120" s="98">
        <v>1.4416165090283743</v>
      </c>
      <c r="W120" s="98">
        <v>1.5659501289767859</v>
      </c>
      <c r="X120" s="98">
        <v>1.1400687876182292</v>
      </c>
      <c r="Y120" s="98">
        <v>0.87575236457437544</v>
      </c>
      <c r="DA120" s="63" t="s">
        <v>1648</v>
      </c>
    </row>
    <row r="121" spans="1:105" ht="12" customHeight="1" x14ac:dyDescent="0.25">
      <c r="A121" s="97" t="s">
        <v>53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5.3400417569949747E-3</v>
      </c>
      <c r="M121" s="98">
        <v>5.0320169251082646E-3</v>
      </c>
      <c r="N121" s="98">
        <v>4.9775669116976385E-3</v>
      </c>
      <c r="O121" s="98">
        <v>5.465902230484718E-3</v>
      </c>
      <c r="P121" s="98">
        <v>6.7017338124482836E-3</v>
      </c>
      <c r="Q121" s="98">
        <v>7.2656584332757863E-3</v>
      </c>
      <c r="R121" s="98">
        <v>6.8566774724460253E-3</v>
      </c>
      <c r="S121" s="98">
        <v>8.5052031118927254E-3</v>
      </c>
      <c r="T121" s="98">
        <v>1.8308402055867531E-2</v>
      </c>
      <c r="U121" s="98">
        <v>1.6696277880672232E-2</v>
      </c>
      <c r="V121" s="98">
        <v>1.1415189884708509E-2</v>
      </c>
      <c r="W121" s="98">
        <v>1.3082706364156914E-2</v>
      </c>
      <c r="X121" s="98">
        <v>7.1515314140679588E-3</v>
      </c>
      <c r="Y121" s="98">
        <v>5.4999420901113531E-3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</v>
      </c>
      <c r="C122" s="122">
        <f t="shared" si="24"/>
        <v>0</v>
      </c>
      <c r="D122" s="122">
        <f t="shared" si="24"/>
        <v>0</v>
      </c>
      <c r="E122" s="122">
        <f t="shared" si="24"/>
        <v>0</v>
      </c>
      <c r="F122" s="122">
        <f t="shared" si="24"/>
        <v>0</v>
      </c>
      <c r="G122" s="122">
        <f t="shared" si="24"/>
        <v>0</v>
      </c>
      <c r="H122" s="122">
        <f t="shared" si="24"/>
        <v>0</v>
      </c>
      <c r="I122" s="122">
        <f t="shared" si="24"/>
        <v>0</v>
      </c>
      <c r="J122" s="122">
        <f t="shared" si="24"/>
        <v>0</v>
      </c>
      <c r="K122" s="122">
        <f t="shared" si="24"/>
        <v>0</v>
      </c>
      <c r="L122" s="122">
        <f t="shared" si="24"/>
        <v>4.3934624742794103E-2</v>
      </c>
      <c r="M122" s="122">
        <f t="shared" si="24"/>
        <v>0.34534625433989519</v>
      </c>
      <c r="N122" s="122">
        <f t="shared" si="24"/>
        <v>0.77322414545684015</v>
      </c>
      <c r="O122" s="122">
        <f t="shared" si="24"/>
        <v>0.63205927361343528</v>
      </c>
      <c r="P122" s="122">
        <f t="shared" si="24"/>
        <v>0.6628073636212235</v>
      </c>
      <c r="Q122" s="122">
        <f t="shared" si="24"/>
        <v>0.61113120166581114</v>
      </c>
      <c r="R122" s="122">
        <f t="shared" si="24"/>
        <v>0.54361995041751854</v>
      </c>
      <c r="S122" s="122">
        <f t="shared" si="24"/>
        <v>0.62438339687960975</v>
      </c>
      <c r="T122" s="122">
        <f t="shared" si="24"/>
        <v>0.38192764323628964</v>
      </c>
      <c r="U122" s="122">
        <f t="shared" si="24"/>
        <v>0.21417638012757692</v>
      </c>
      <c r="V122" s="122">
        <f t="shared" si="24"/>
        <v>0.1589062607580872</v>
      </c>
      <c r="W122" s="122">
        <f t="shared" si="24"/>
        <v>0.17245063055357171</v>
      </c>
      <c r="X122" s="122">
        <f t="shared" si="24"/>
        <v>0.14730342953038941</v>
      </c>
      <c r="Y122" s="122">
        <f t="shared" si="24"/>
        <v>0.11467597333441755</v>
      </c>
      <c r="DA122" s="130" t="s">
        <v>1650</v>
      </c>
    </row>
    <row r="123" spans="1:105" ht="12" customHeight="1" x14ac:dyDescent="0.25">
      <c r="A123" s="97" t="s">
        <v>53</v>
      </c>
      <c r="B123" s="98">
        <v>0</v>
      </c>
      <c r="C123" s="98">
        <v>0</v>
      </c>
      <c r="D123" s="98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98">
        <v>0</v>
      </c>
      <c r="K123" s="98">
        <v>0</v>
      </c>
      <c r="L123" s="98">
        <v>4.3934624742794103E-2</v>
      </c>
      <c r="M123" s="98">
        <v>0.34534625433989519</v>
      </c>
      <c r="N123" s="98">
        <v>0.77322414545684015</v>
      </c>
      <c r="O123" s="98">
        <v>0.63205927361343528</v>
      </c>
      <c r="P123" s="98">
        <v>0.6628073636212235</v>
      </c>
      <c r="Q123" s="98">
        <v>0.61113120166581114</v>
      </c>
      <c r="R123" s="98">
        <v>0.54361995041751854</v>
      </c>
      <c r="S123" s="98">
        <v>0.62438339687960975</v>
      </c>
      <c r="T123" s="98">
        <v>0.38192764323628964</v>
      </c>
      <c r="U123" s="98">
        <v>0.21417638012757692</v>
      </c>
      <c r="V123" s="98">
        <v>0.1589062607580872</v>
      </c>
      <c r="W123" s="98">
        <v>0.17245063055357171</v>
      </c>
      <c r="X123" s="98">
        <v>0.14730342953038941</v>
      </c>
      <c r="Y123" s="98">
        <v>0.11467597333441755</v>
      </c>
      <c r="DA123" s="63" t="s">
        <v>1651</v>
      </c>
    </row>
    <row r="124" spans="1:105" ht="12" customHeight="1" x14ac:dyDescent="0.25">
      <c r="A124" s="121" t="s">
        <v>55</v>
      </c>
      <c r="B124" s="122">
        <v>0</v>
      </c>
      <c r="C124" s="122">
        <v>0</v>
      </c>
      <c r="D124" s="122">
        <v>0</v>
      </c>
      <c r="E124" s="122">
        <v>0</v>
      </c>
      <c r="F124" s="122">
        <v>0</v>
      </c>
      <c r="G124" s="122">
        <v>0</v>
      </c>
      <c r="H124" s="122">
        <v>0</v>
      </c>
      <c r="I124" s="122">
        <v>0</v>
      </c>
      <c r="J124" s="122">
        <v>0</v>
      </c>
      <c r="K124" s="122">
        <v>0</v>
      </c>
      <c r="L124" s="122">
        <v>0.75974561226094228</v>
      </c>
      <c r="M124" s="122">
        <v>1.1279915665010418</v>
      </c>
      <c r="N124" s="122">
        <v>1.1399575298758424</v>
      </c>
      <c r="O124" s="122">
        <v>1.3140915147879051</v>
      </c>
      <c r="P124" s="122">
        <v>1.4060709577917305</v>
      </c>
      <c r="Q124" s="122">
        <v>1.4719544517658956</v>
      </c>
      <c r="R124" s="122">
        <v>1.4814985456394951</v>
      </c>
      <c r="S124" s="122">
        <v>1.5484299057786117</v>
      </c>
      <c r="T124" s="122">
        <v>1.9644426647694062</v>
      </c>
      <c r="U124" s="122">
        <v>1.9445059170212935</v>
      </c>
      <c r="V124" s="122">
        <v>1.6427205373641403</v>
      </c>
      <c r="W124" s="122">
        <v>1.2244768516940274</v>
      </c>
      <c r="X124" s="122">
        <v>1.0849104485016661</v>
      </c>
      <c r="Y124" s="122">
        <v>0.76142092471401068</v>
      </c>
      <c r="DA124" s="130" t="s">
        <v>1652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4.3245186778333528E-2</v>
      </c>
      <c r="M133" s="101">
        <v>0.28269781127003901</v>
      </c>
      <c r="N133" s="101">
        <v>0.39684005900585151</v>
      </c>
      <c r="O133" s="101">
        <v>0.48893620811006067</v>
      </c>
      <c r="P133" s="101">
        <v>0.6094217563779265</v>
      </c>
      <c r="Q133" s="101">
        <v>0.69304082167038861</v>
      </c>
      <c r="R133" s="101">
        <v>0.77921386868255971</v>
      </c>
      <c r="S133" s="101">
        <v>0.90196251395030347</v>
      </c>
      <c r="T133" s="101">
        <v>1.336392597259678</v>
      </c>
      <c r="U133" s="101">
        <v>1.3691093746167198</v>
      </c>
      <c r="V133" s="101">
        <v>1.1800870234706415</v>
      </c>
      <c r="W133" s="101">
        <v>0.89155945956075067</v>
      </c>
      <c r="X133" s="101">
        <v>0.76318463843285667</v>
      </c>
      <c r="Y133" s="101">
        <v>0.53931423520633481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0.71650042548260873</v>
      </c>
      <c r="M134" s="104">
        <v>0.8452937552310027</v>
      </c>
      <c r="N134" s="104">
        <v>0.74311747086999091</v>
      </c>
      <c r="O134" s="104">
        <v>0.82515530667784431</v>
      </c>
      <c r="P134" s="104">
        <v>0.79664920141380402</v>
      </c>
      <c r="Q134" s="104">
        <v>0.77891363009550707</v>
      </c>
      <c r="R134" s="104">
        <v>0.70228467695693531</v>
      </c>
      <c r="S134" s="104">
        <v>0.64646739182830815</v>
      </c>
      <c r="T134" s="104">
        <v>0.62805006750972825</v>
      </c>
      <c r="U134" s="104">
        <v>0.57539654240457372</v>
      </c>
      <c r="V134" s="104">
        <v>0.46263351389349872</v>
      </c>
      <c r="W134" s="104">
        <v>0.33291739213327681</v>
      </c>
      <c r="X134" s="104">
        <v>0.3217258100688094</v>
      </c>
      <c r="Y134" s="104">
        <v>0.22210668950767587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0.1195246036686347</v>
      </c>
      <c r="M135" s="98">
        <v>0.22872937243473551</v>
      </c>
      <c r="N135" s="98">
        <v>0.10405232870901936</v>
      </c>
      <c r="O135" s="98">
        <v>0.17096559070441844</v>
      </c>
      <c r="P135" s="98">
        <v>0.13001451592884505</v>
      </c>
      <c r="Q135" s="98">
        <v>0.14823006633664174</v>
      </c>
      <c r="R135" s="98">
        <v>0.11112900084379279</v>
      </c>
      <c r="S135" s="98">
        <v>0.12901173968410656</v>
      </c>
      <c r="T135" s="98">
        <v>0.21574440762134983</v>
      </c>
      <c r="U135" s="98">
        <v>0.17553369654318698</v>
      </c>
      <c r="V135" s="98">
        <v>9.639937560485469E-2</v>
      </c>
      <c r="W135" s="98">
        <v>8.1051981866163289E-2</v>
      </c>
      <c r="X135" s="98">
        <v>0.15830751352402542</v>
      </c>
      <c r="Y135" s="98">
        <v>0.10032253692178959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0.59697582181397402</v>
      </c>
      <c r="M136" s="98">
        <v>0.61656438279626724</v>
      </c>
      <c r="N136" s="98">
        <v>0.63906514216097154</v>
      </c>
      <c r="O136" s="98">
        <v>0.6541897159734259</v>
      </c>
      <c r="P136" s="98">
        <v>0.66663468548495897</v>
      </c>
      <c r="Q136" s="98">
        <v>0.63068356375886536</v>
      </c>
      <c r="R136" s="98">
        <v>0.59115567611314257</v>
      </c>
      <c r="S136" s="98">
        <v>0.51745565214420164</v>
      </c>
      <c r="T136" s="98">
        <v>0.41230565988837842</v>
      </c>
      <c r="U136" s="98">
        <v>0.39986284586138671</v>
      </c>
      <c r="V136" s="98">
        <v>0.36623413828864404</v>
      </c>
      <c r="W136" s="98">
        <v>0.25186541026711351</v>
      </c>
      <c r="X136" s="98">
        <v>0.16341829654478396</v>
      </c>
      <c r="Y136" s="98">
        <v>0.12178415258588629</v>
      </c>
      <c r="DA136" s="63" t="s">
        <v>1664</v>
      </c>
    </row>
    <row r="137" spans="1:105" ht="12" customHeight="1" x14ac:dyDescent="0.25">
      <c r="A137" s="121" t="s">
        <v>54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0.80865340686138865</v>
      </c>
      <c r="M137" s="122">
        <v>1.0043662267663487</v>
      </c>
      <c r="N137" s="122">
        <v>1.0260548373684406</v>
      </c>
      <c r="O137" s="122">
        <v>1.2179165063341577</v>
      </c>
      <c r="P137" s="122">
        <v>1.214874536292837</v>
      </c>
      <c r="Q137" s="122">
        <v>1.2674453745490397</v>
      </c>
      <c r="R137" s="122">
        <v>1.3559414990911112</v>
      </c>
      <c r="S137" s="122">
        <v>1.0307704058243061</v>
      </c>
      <c r="T137" s="122">
        <v>1.0838273818422879</v>
      </c>
      <c r="U137" s="122">
        <v>0.99581433062020785</v>
      </c>
      <c r="V137" s="122">
        <v>0.85905874422015716</v>
      </c>
      <c r="W137" s="122">
        <v>0.70056486937630458</v>
      </c>
      <c r="X137" s="122">
        <v>0.45413061320931047</v>
      </c>
      <c r="Y137" s="122">
        <v>0.35963191495188213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0.51993994657993992</v>
      </c>
      <c r="M139" s="98">
        <v>0.65220533455499841</v>
      </c>
      <c r="N139" s="98">
        <v>0.79879628948977899</v>
      </c>
      <c r="O139" s="98">
        <v>0.88358424726309237</v>
      </c>
      <c r="P139" s="98">
        <v>0.87987619908864489</v>
      </c>
      <c r="Q139" s="98">
        <v>0.91021383875937245</v>
      </c>
      <c r="R139" s="98">
        <v>0.91673508542777216</v>
      </c>
      <c r="S139" s="98">
        <v>0.88192612380661106</v>
      </c>
      <c r="T139" s="98">
        <v>0.90095737874069282</v>
      </c>
      <c r="U139" s="98">
        <v>0.81057532435434743</v>
      </c>
      <c r="V139" s="98">
        <v>0.70713647175316952</v>
      </c>
      <c r="W139" s="98">
        <v>0.58999326055855961</v>
      </c>
      <c r="X139" s="98">
        <v>0.35821366270848576</v>
      </c>
      <c r="Y139" s="98">
        <v>0.29339747029168978</v>
      </c>
      <c r="DA139" s="63" t="s">
        <v>1667</v>
      </c>
    </row>
    <row r="140" spans="1:105" ht="12" customHeight="1" x14ac:dyDescent="0.25">
      <c r="A140" s="109" t="s">
        <v>120</v>
      </c>
      <c r="B140" s="33">
        <v>0</v>
      </c>
      <c r="C140" s="33">
        <v>0</v>
      </c>
      <c r="D140" s="33">
        <v>0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0.28871346028144873</v>
      </c>
      <c r="M140" s="33">
        <v>0.35216089221135027</v>
      </c>
      <c r="N140" s="33">
        <v>0.22725854787866168</v>
      </c>
      <c r="O140" s="33">
        <v>0.3343322590710654</v>
      </c>
      <c r="P140" s="33">
        <v>0.3349983372041922</v>
      </c>
      <c r="Q140" s="33">
        <v>0.35723153578966738</v>
      </c>
      <c r="R140" s="33">
        <v>0.4392064136633389</v>
      </c>
      <c r="S140" s="33">
        <v>0.14884428201769515</v>
      </c>
      <c r="T140" s="33">
        <v>0.18287000310159501</v>
      </c>
      <c r="U140" s="33">
        <v>0.18523900626586043</v>
      </c>
      <c r="V140" s="33">
        <v>0.15192227246698761</v>
      </c>
      <c r="W140" s="33">
        <v>0.11057160881774501</v>
      </c>
      <c r="X140" s="33">
        <v>9.5916950500824688E-2</v>
      </c>
      <c r="Y140" s="33">
        <v>6.6234444660192335E-2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</v>
      </c>
      <c r="C142" s="117">
        <f t="shared" si="25"/>
        <v>0</v>
      </c>
      <c r="D142" s="117">
        <f t="shared" si="25"/>
        <v>0</v>
      </c>
      <c r="E142" s="117">
        <f t="shared" si="25"/>
        <v>0</v>
      </c>
      <c r="F142" s="117">
        <f t="shared" si="25"/>
        <v>0</v>
      </c>
      <c r="G142" s="117">
        <f t="shared" si="25"/>
        <v>0</v>
      </c>
      <c r="H142" s="117">
        <f t="shared" si="25"/>
        <v>0</v>
      </c>
      <c r="I142" s="117">
        <f t="shared" si="25"/>
        <v>0</v>
      </c>
      <c r="J142" s="117">
        <f t="shared" si="25"/>
        <v>0</v>
      </c>
      <c r="K142" s="117">
        <f t="shared" si="25"/>
        <v>0</v>
      </c>
      <c r="L142" s="117">
        <f t="shared" si="25"/>
        <v>1.9499646836947035</v>
      </c>
      <c r="M142" s="117">
        <f t="shared" si="25"/>
        <v>3.4167270615601457</v>
      </c>
      <c r="N142" s="117">
        <f t="shared" si="25"/>
        <v>5.2606643290312718</v>
      </c>
      <c r="O142" s="117">
        <f t="shared" si="25"/>
        <v>4.9133663475223077</v>
      </c>
      <c r="P142" s="117">
        <f t="shared" si="25"/>
        <v>5.2758145428870424</v>
      </c>
      <c r="Q142" s="117">
        <f t="shared" si="25"/>
        <v>5.2103671232938922</v>
      </c>
      <c r="R142" s="117">
        <f t="shared" ref="R142:V142" si="26">R143+R146+R148+R161</f>
        <v>4.9855232551447566</v>
      </c>
      <c r="S142" s="117">
        <f t="shared" si="26"/>
        <v>5.3230901624604545</v>
      </c>
      <c r="T142" s="117">
        <f t="shared" si="26"/>
        <v>4.6850215293415545</v>
      </c>
      <c r="U142" s="117">
        <f t="shared" si="26"/>
        <v>4.2800126218269625</v>
      </c>
      <c r="V142" s="117">
        <f t="shared" si="26"/>
        <v>3.5972862366095639</v>
      </c>
      <c r="W142" s="117">
        <f t="shared" ref="W142:Y142" si="27">W143+W146+W148+W161</f>
        <v>3.366905713464615</v>
      </c>
      <c r="X142" s="117">
        <f t="shared" si="27"/>
        <v>2.646441914071394</v>
      </c>
      <c r="Y142" s="117">
        <f t="shared" si="27"/>
        <v>2.0003467875548098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0</v>
      </c>
      <c r="C143" s="122">
        <f t="shared" si="28"/>
        <v>0</v>
      </c>
      <c r="D143" s="122">
        <f t="shared" si="28"/>
        <v>0</v>
      </c>
      <c r="E143" s="122">
        <f t="shared" si="28"/>
        <v>0</v>
      </c>
      <c r="F143" s="122">
        <f t="shared" si="28"/>
        <v>0</v>
      </c>
      <c r="G143" s="122">
        <f t="shared" si="28"/>
        <v>0</v>
      </c>
      <c r="H143" s="122">
        <f t="shared" si="28"/>
        <v>0</v>
      </c>
      <c r="I143" s="122">
        <f t="shared" si="28"/>
        <v>0</v>
      </c>
      <c r="J143" s="122">
        <f t="shared" si="28"/>
        <v>0</v>
      </c>
      <c r="K143" s="122">
        <f t="shared" si="28"/>
        <v>0</v>
      </c>
      <c r="L143" s="122">
        <f t="shared" si="28"/>
        <v>0.57841348517735636</v>
      </c>
      <c r="M143" s="122">
        <f t="shared" si="28"/>
        <v>0.56159825242232608</v>
      </c>
      <c r="N143" s="122">
        <f t="shared" si="28"/>
        <v>0.74966756720947481</v>
      </c>
      <c r="O143" s="122">
        <f t="shared" si="28"/>
        <v>0.67597175408973842</v>
      </c>
      <c r="P143" s="122">
        <f t="shared" si="28"/>
        <v>0.84706898780897943</v>
      </c>
      <c r="Q143" s="122">
        <f t="shared" si="28"/>
        <v>0.90370818277554721</v>
      </c>
      <c r="R143" s="122">
        <f t="shared" ref="R143:V143" si="29">SUM(R144:R145)</f>
        <v>0.85793252232652961</v>
      </c>
      <c r="S143" s="122">
        <f t="shared" si="29"/>
        <v>1.0694964266913494</v>
      </c>
      <c r="T143" s="122">
        <f t="shared" si="29"/>
        <v>1.0702239139833083</v>
      </c>
      <c r="U143" s="122">
        <f t="shared" si="29"/>
        <v>1.3373973804856552</v>
      </c>
      <c r="V143" s="122">
        <f t="shared" si="29"/>
        <v>1.1496160939514211</v>
      </c>
      <c r="W143" s="122">
        <f t="shared" ref="W143:Y143" si="30">SUM(W144:W145)</f>
        <v>1.2503393091015229</v>
      </c>
      <c r="X143" s="122">
        <f t="shared" si="30"/>
        <v>0.90831664612339125</v>
      </c>
      <c r="Y143" s="122">
        <f t="shared" si="30"/>
        <v>0.69775459406058316</v>
      </c>
      <c r="DA143" s="130" t="s">
        <v>1815</v>
      </c>
    </row>
    <row r="144" spans="1:105" ht="12" customHeight="1" x14ac:dyDescent="0.25">
      <c r="A144" s="97" t="s">
        <v>199</v>
      </c>
      <c r="B144" s="98">
        <v>0</v>
      </c>
      <c r="C144" s="98">
        <v>0</v>
      </c>
      <c r="D144" s="98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98">
        <v>0</v>
      </c>
      <c r="K144" s="98">
        <v>0</v>
      </c>
      <c r="L144" s="98">
        <v>0.57307344342036137</v>
      </c>
      <c r="M144" s="98">
        <v>0.55656623549721784</v>
      </c>
      <c r="N144" s="98">
        <v>0.74469000029777721</v>
      </c>
      <c r="O144" s="98">
        <v>0.67050585185925371</v>
      </c>
      <c r="P144" s="98">
        <v>0.84036725399653112</v>
      </c>
      <c r="Q144" s="98">
        <v>0.89644252434227145</v>
      </c>
      <c r="R144" s="98">
        <v>0.85107584485408361</v>
      </c>
      <c r="S144" s="98">
        <v>1.0609912235794567</v>
      </c>
      <c r="T144" s="98">
        <v>1.0519155119274408</v>
      </c>
      <c r="U144" s="98">
        <v>1.3207011026049829</v>
      </c>
      <c r="V144" s="98">
        <v>1.1382009040667125</v>
      </c>
      <c r="W144" s="98">
        <v>1.2372566027373659</v>
      </c>
      <c r="X144" s="98">
        <v>0.90116511470932326</v>
      </c>
      <c r="Y144" s="98">
        <v>0.69225465197047176</v>
      </c>
      <c r="DA144" s="63" t="s">
        <v>1816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5.3400417569949747E-3</v>
      </c>
      <c r="M145" s="98">
        <v>5.0320169251082646E-3</v>
      </c>
      <c r="N145" s="98">
        <v>4.9775669116976385E-3</v>
      </c>
      <c r="O145" s="98">
        <v>5.465902230484718E-3</v>
      </c>
      <c r="P145" s="98">
        <v>6.7017338124482836E-3</v>
      </c>
      <c r="Q145" s="98">
        <v>7.2656584332757863E-3</v>
      </c>
      <c r="R145" s="98">
        <v>6.8566774724460253E-3</v>
      </c>
      <c r="S145" s="98">
        <v>8.5052031118927254E-3</v>
      </c>
      <c r="T145" s="98">
        <v>1.8308402055867531E-2</v>
      </c>
      <c r="U145" s="98">
        <v>1.6696277880672232E-2</v>
      </c>
      <c r="V145" s="98">
        <v>1.1415189884708509E-2</v>
      </c>
      <c r="W145" s="98">
        <v>1.3082706364156914E-2</v>
      </c>
      <c r="X145" s="98">
        <v>7.1515314140679588E-3</v>
      </c>
      <c r="Y145" s="98">
        <v>5.4999420901113531E-3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</v>
      </c>
      <c r="C146" s="122">
        <f t="shared" si="31"/>
        <v>0</v>
      </c>
      <c r="D146" s="122">
        <f t="shared" si="31"/>
        <v>0</v>
      </c>
      <c r="E146" s="122">
        <f t="shared" si="31"/>
        <v>0</v>
      </c>
      <c r="F146" s="122">
        <f t="shared" si="31"/>
        <v>0</v>
      </c>
      <c r="G146" s="122">
        <f t="shared" si="31"/>
        <v>0</v>
      </c>
      <c r="H146" s="122">
        <f t="shared" si="31"/>
        <v>0</v>
      </c>
      <c r="I146" s="122">
        <f t="shared" si="31"/>
        <v>0</v>
      </c>
      <c r="J146" s="122">
        <f t="shared" si="31"/>
        <v>0</v>
      </c>
      <c r="K146" s="122">
        <f t="shared" si="31"/>
        <v>0</v>
      </c>
      <c r="L146" s="122">
        <f t="shared" si="31"/>
        <v>0.16023057928773171</v>
      </c>
      <c r="M146" s="122">
        <f t="shared" si="31"/>
        <v>1.3039911754315785</v>
      </c>
      <c r="N146" s="122">
        <f t="shared" si="31"/>
        <v>2.9502869334206951</v>
      </c>
      <c r="O146" s="122">
        <f t="shared" si="31"/>
        <v>2.4400888173617359</v>
      </c>
      <c r="P146" s="122">
        <f t="shared" si="31"/>
        <v>2.5691325554229199</v>
      </c>
      <c r="Q146" s="122">
        <f t="shared" si="31"/>
        <v>2.3849729638262516</v>
      </c>
      <c r="R146" s="122">
        <f t="shared" si="31"/>
        <v>2.1364508593353344</v>
      </c>
      <c r="S146" s="122">
        <f t="shared" si="31"/>
        <v>2.4818910939176182</v>
      </c>
      <c r="T146" s="122">
        <f t="shared" si="31"/>
        <v>1.5530437205218548</v>
      </c>
      <c r="U146" s="122">
        <f t="shared" si="31"/>
        <v>0.92370743873971273</v>
      </c>
      <c r="V146" s="122">
        <f t="shared" si="31"/>
        <v>0.70970121642522055</v>
      </c>
      <c r="W146" s="122">
        <f t="shared" si="31"/>
        <v>0.78810524980233121</v>
      </c>
      <c r="X146" s="122">
        <f t="shared" si="31"/>
        <v>0.67700925892866526</v>
      </c>
      <c r="Y146" s="122">
        <f t="shared" si="31"/>
        <v>0.52921320774748715</v>
      </c>
      <c r="DA146" s="130" t="s">
        <v>1818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0.16023057928773171</v>
      </c>
      <c r="M147" s="98">
        <v>1.3039911754315785</v>
      </c>
      <c r="N147" s="98">
        <v>2.9502869334206951</v>
      </c>
      <c r="O147" s="98">
        <v>2.4400888173617359</v>
      </c>
      <c r="P147" s="98">
        <v>2.5691325554229199</v>
      </c>
      <c r="Q147" s="98">
        <v>2.3849729638262516</v>
      </c>
      <c r="R147" s="98">
        <v>2.1364508593353344</v>
      </c>
      <c r="S147" s="98">
        <v>2.4818910939176182</v>
      </c>
      <c r="T147" s="98">
        <v>1.5530437205218548</v>
      </c>
      <c r="U147" s="98">
        <v>0.92370743873971273</v>
      </c>
      <c r="V147" s="98">
        <v>0.70970121642522055</v>
      </c>
      <c r="W147" s="98">
        <v>0.78810524980233121</v>
      </c>
      <c r="X147" s="98">
        <v>0.67700925892866526</v>
      </c>
      <c r="Y147" s="98">
        <v>0.52921320774748715</v>
      </c>
      <c r="DA147" s="63" t="s">
        <v>1819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0.68692812096220301</v>
      </c>
      <c r="M148" s="122">
        <v>0.90071033932593614</v>
      </c>
      <c r="N148" s="122">
        <v>0.91953149702818193</v>
      </c>
      <c r="O148" s="122">
        <v>1.0246369629967096</v>
      </c>
      <c r="P148" s="122">
        <v>1.0877650743347631</v>
      </c>
      <c r="Q148" s="122">
        <v>1.1143151196106893</v>
      </c>
      <c r="R148" s="122">
        <v>1.1140205512803976</v>
      </c>
      <c r="S148" s="122">
        <v>1.1363620874415288</v>
      </c>
      <c r="T148" s="122">
        <v>1.3799728107388227</v>
      </c>
      <c r="U148" s="122">
        <v>1.3846578031750454</v>
      </c>
      <c r="V148" s="122">
        <v>1.190337618765636</v>
      </c>
      <c r="W148" s="122">
        <v>0.88382970239102687</v>
      </c>
      <c r="X148" s="122">
        <v>0.76614823189372505</v>
      </c>
      <c r="Y148" s="122">
        <v>0.54165313064106058</v>
      </c>
      <c r="DA148" s="130" t="s">
        <v>1820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0</v>
      </c>
      <c r="C157" s="101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0</v>
      </c>
      <c r="K157" s="101">
        <v>0</v>
      </c>
      <c r="L157" s="101">
        <v>2.3898808047388191E-2</v>
      </c>
      <c r="M157" s="101">
        <v>0.15760554219336007</v>
      </c>
      <c r="N157" s="101">
        <v>0.22278979177935862</v>
      </c>
      <c r="O157" s="101">
        <v>0.27563652012941942</v>
      </c>
      <c r="P157" s="101">
        <v>0.34868711059982521</v>
      </c>
      <c r="Q157" s="101">
        <v>0.40069526570792269</v>
      </c>
      <c r="R157" s="101">
        <v>0.45958393640632272</v>
      </c>
      <c r="S157" s="101">
        <v>0.54329763180972357</v>
      </c>
      <c r="T157" s="101">
        <v>0.83258707389117004</v>
      </c>
      <c r="U157" s="101">
        <v>0.87317029982046113</v>
      </c>
      <c r="V157" s="101">
        <v>0.7622040666816472</v>
      </c>
      <c r="W157" s="101">
        <v>0.57974625504733168</v>
      </c>
      <c r="X157" s="101">
        <v>0.50007191687317432</v>
      </c>
      <c r="Y157" s="101">
        <v>0.35459672151027338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0.66302931291481482</v>
      </c>
      <c r="M158" s="104">
        <v>0.74310479713257604</v>
      </c>
      <c r="N158" s="104">
        <v>0.69674170524882328</v>
      </c>
      <c r="O158" s="104">
        <v>0.74900044286729028</v>
      </c>
      <c r="P158" s="104">
        <v>0.73907796373493795</v>
      </c>
      <c r="Q158" s="104">
        <v>0.71361985390276661</v>
      </c>
      <c r="R158" s="104">
        <v>0.65443661487407478</v>
      </c>
      <c r="S158" s="104">
        <v>0.59306445563180532</v>
      </c>
      <c r="T158" s="104">
        <v>0.54738573684765257</v>
      </c>
      <c r="U158" s="104">
        <v>0.51148750335458437</v>
      </c>
      <c r="V158" s="104">
        <v>0.42813355208398873</v>
      </c>
      <c r="W158" s="104">
        <v>0.30408344734369525</v>
      </c>
      <c r="X158" s="104">
        <v>0.26607631502055074</v>
      </c>
      <c r="Y158" s="104">
        <v>0.18705640913078717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6.6053491100840772E-2</v>
      </c>
      <c r="M159" s="98">
        <v>0.12654041433630883</v>
      </c>
      <c r="N159" s="98">
        <v>5.7676563087851775E-2</v>
      </c>
      <c r="O159" s="98">
        <v>9.4810726893864397E-2</v>
      </c>
      <c r="P159" s="98">
        <v>7.2443278249978968E-2</v>
      </c>
      <c r="Q159" s="98">
        <v>8.2936290143901262E-2</v>
      </c>
      <c r="R159" s="98">
        <v>6.328093876093227E-2</v>
      </c>
      <c r="S159" s="98">
        <v>7.5608803487603696E-2</v>
      </c>
      <c r="T159" s="98">
        <v>0.13508007695927415</v>
      </c>
      <c r="U159" s="98">
        <v>0.11162465749319769</v>
      </c>
      <c r="V159" s="98">
        <v>6.1899413795344721E-2</v>
      </c>
      <c r="W159" s="98">
        <v>5.221803707658175E-2</v>
      </c>
      <c r="X159" s="98">
        <v>0.10265801847576676</v>
      </c>
      <c r="Y159" s="98">
        <v>6.5272256544900875E-2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0.59697582181397402</v>
      </c>
      <c r="M160" s="98">
        <v>0.61656438279626724</v>
      </c>
      <c r="N160" s="98">
        <v>0.63906514216097154</v>
      </c>
      <c r="O160" s="98">
        <v>0.6541897159734259</v>
      </c>
      <c r="P160" s="98">
        <v>0.66663468548495897</v>
      </c>
      <c r="Q160" s="98">
        <v>0.63068356375886536</v>
      </c>
      <c r="R160" s="98">
        <v>0.59115567611314257</v>
      </c>
      <c r="S160" s="98">
        <v>0.51745565214420164</v>
      </c>
      <c r="T160" s="98">
        <v>0.41230565988837842</v>
      </c>
      <c r="U160" s="98">
        <v>0.39986284586138671</v>
      </c>
      <c r="V160" s="98">
        <v>0.36623413828864404</v>
      </c>
      <c r="W160" s="98">
        <v>0.25186541026711351</v>
      </c>
      <c r="X160" s="98">
        <v>0.16341829654478396</v>
      </c>
      <c r="Y160" s="98">
        <v>0.12178415258588629</v>
      </c>
      <c r="DA160" s="63" t="s">
        <v>1832</v>
      </c>
    </row>
    <row r="161" spans="1:105" ht="12" customHeight="1" x14ac:dyDescent="0.25">
      <c r="A161" s="121" t="s">
        <v>54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0.52439249826741252</v>
      </c>
      <c r="M161" s="122">
        <v>0.65042729438030511</v>
      </c>
      <c r="N161" s="122">
        <v>0.64117833137291969</v>
      </c>
      <c r="O161" s="122">
        <v>0.77266881307412405</v>
      </c>
      <c r="P161" s="122">
        <v>0.7718479253203796</v>
      </c>
      <c r="Q161" s="122">
        <v>0.80737085708140366</v>
      </c>
      <c r="R161" s="122">
        <v>0.87711932220249511</v>
      </c>
      <c r="S161" s="122">
        <v>0.6353405544099584</v>
      </c>
      <c r="T161" s="122">
        <v>0.68178108409756921</v>
      </c>
      <c r="U161" s="122">
        <v>0.63424999942654869</v>
      </c>
      <c r="V161" s="122">
        <v>0.54763130746728628</v>
      </c>
      <c r="W161" s="122">
        <v>0.44463145216973421</v>
      </c>
      <c r="X161" s="122">
        <v>0.29496777712561245</v>
      </c>
      <c r="Y161" s="122">
        <v>0.231725855105679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0.30439433756904438</v>
      </c>
      <c r="M163" s="98">
        <v>0.38188456496545631</v>
      </c>
      <c r="N163" s="98">
        <v>0.46778494932687675</v>
      </c>
      <c r="O163" s="98">
        <v>0.51745689819192264</v>
      </c>
      <c r="P163" s="98">
        <v>0.51536472203635875</v>
      </c>
      <c r="Q163" s="98">
        <v>0.53327598173855684</v>
      </c>
      <c r="R163" s="98">
        <v>0.53801811710499059</v>
      </c>
      <c r="S163" s="98">
        <v>0.519525474726938</v>
      </c>
      <c r="T163" s="98">
        <v>0.53478723150245489</v>
      </c>
      <c r="U163" s="98">
        <v>0.48308960612530055</v>
      </c>
      <c r="V163" s="98">
        <v>0.42251050886300068</v>
      </c>
      <c r="W163" s="98">
        <v>0.35299315682272325</v>
      </c>
      <c r="X163" s="98">
        <v>0.21472942902386308</v>
      </c>
      <c r="Y163" s="98">
        <v>0.17608282478012635</v>
      </c>
      <c r="DA163" s="63" t="s">
        <v>1835</v>
      </c>
    </row>
    <row r="164" spans="1:105" ht="12" customHeight="1" x14ac:dyDescent="0.25">
      <c r="A164" s="109" t="s">
        <v>120</v>
      </c>
      <c r="B164" s="33">
        <v>0</v>
      </c>
      <c r="C164" s="33">
        <v>0</v>
      </c>
      <c r="D164" s="33">
        <v>0</v>
      </c>
      <c r="E164" s="33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0.21999816069836811</v>
      </c>
      <c r="M164" s="33">
        <v>0.26854272941484886</v>
      </c>
      <c r="N164" s="33">
        <v>0.1733933820460429</v>
      </c>
      <c r="O164" s="33">
        <v>0.25521191488220141</v>
      </c>
      <c r="P164" s="33">
        <v>0.25648320328402086</v>
      </c>
      <c r="Q164" s="33">
        <v>0.27409487534284682</v>
      </c>
      <c r="R164" s="33">
        <v>0.33910120509750452</v>
      </c>
      <c r="S164" s="33">
        <v>0.11581507968302046</v>
      </c>
      <c r="T164" s="33">
        <v>0.1469938525951143</v>
      </c>
      <c r="U164" s="33">
        <v>0.15116039330124817</v>
      </c>
      <c r="V164" s="33">
        <v>0.1251207986042856</v>
      </c>
      <c r="W164" s="33">
        <v>9.163829534701097E-2</v>
      </c>
      <c r="X164" s="33">
        <v>8.0238348101749388E-2</v>
      </c>
      <c r="Y164" s="33">
        <v>5.5643030325552637E-2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 t="str">
        <f t="shared" ref="B166:Q166" si="32">IF(B142=0,"",B142/B118)</f>
        <v/>
      </c>
      <c r="C166" s="119" t="str">
        <f t="shared" si="32"/>
        <v/>
      </c>
      <c r="D166" s="119" t="str">
        <f t="shared" si="32"/>
        <v/>
      </c>
      <c r="E166" s="119" t="str">
        <f t="shared" si="32"/>
        <v/>
      </c>
      <c r="F166" s="119" t="str">
        <f t="shared" si="32"/>
        <v/>
      </c>
      <c r="G166" s="119" t="str">
        <f t="shared" si="32"/>
        <v/>
      </c>
      <c r="H166" s="119" t="str">
        <f t="shared" si="32"/>
        <v/>
      </c>
      <c r="I166" s="119" t="str">
        <f t="shared" si="32"/>
        <v/>
      </c>
      <c r="J166" s="119" t="str">
        <f t="shared" si="32"/>
        <v/>
      </c>
      <c r="K166" s="119" t="str">
        <f t="shared" si="32"/>
        <v/>
      </c>
      <c r="L166" s="119">
        <f t="shared" si="32"/>
        <v>0.82692672937021727</v>
      </c>
      <c r="M166" s="119">
        <f t="shared" si="32"/>
        <v>1.0679791520615334</v>
      </c>
      <c r="N166" s="119">
        <f t="shared" si="32"/>
        <v>1.3490307636480408</v>
      </c>
      <c r="O166" s="119">
        <f t="shared" si="32"/>
        <v>1.2193856792529334</v>
      </c>
      <c r="P166" s="119">
        <f t="shared" si="32"/>
        <v>1.2085908242809069</v>
      </c>
      <c r="Q166" s="119">
        <f t="shared" si="32"/>
        <v>1.1567724242737054</v>
      </c>
      <c r="R166" s="119">
        <f t="shared" ref="R166:V166" si="33">IF(R142=0,"",R142/R118)</f>
        <v>1.1141643119617131</v>
      </c>
      <c r="S166" s="119">
        <f t="shared" si="33"/>
        <v>1.1656564074024065</v>
      </c>
      <c r="T166" s="119">
        <f t="shared" si="33"/>
        <v>0.97884947540905276</v>
      </c>
      <c r="U166" s="119">
        <f t="shared" si="33"/>
        <v>0.88333073426477815</v>
      </c>
      <c r="V166" s="119">
        <f t="shared" si="33"/>
        <v>0.87446122950144878</v>
      </c>
      <c r="W166" s="119">
        <f t="shared" ref="W166:Y166" si="34">IF(W142=0,"",W142/W118)</f>
        <v>0.91578475387629865</v>
      </c>
      <c r="X166" s="119">
        <f t="shared" si="34"/>
        <v>0.93396202002374629</v>
      </c>
      <c r="Y166" s="119">
        <f t="shared" si="34"/>
        <v>0.94490535081935201</v>
      </c>
      <c r="DA166" s="129" t="s">
        <v>1982</v>
      </c>
    </row>
    <row r="167" spans="1:105" ht="12" customHeight="1" x14ac:dyDescent="0.25">
      <c r="A167" s="121" t="s">
        <v>57</v>
      </c>
      <c r="B167" s="124" t="str">
        <f t="shared" ref="B167:Q167" si="35">IF(B143=0,"",B143/B119)</f>
        <v/>
      </c>
      <c r="C167" s="124" t="str">
        <f t="shared" si="35"/>
        <v/>
      </c>
      <c r="D167" s="124" t="str">
        <f t="shared" si="35"/>
        <v/>
      </c>
      <c r="E167" s="124" t="str">
        <f t="shared" si="35"/>
        <v/>
      </c>
      <c r="F167" s="124" t="str">
        <f t="shared" si="35"/>
        <v/>
      </c>
      <c r="G167" s="124" t="str">
        <f t="shared" si="35"/>
        <v/>
      </c>
      <c r="H167" s="124" t="str">
        <f t="shared" si="35"/>
        <v/>
      </c>
      <c r="I167" s="124" t="str">
        <f t="shared" si="35"/>
        <v/>
      </c>
      <c r="J167" s="124" t="str">
        <f t="shared" si="35"/>
        <v/>
      </c>
      <c r="K167" s="124" t="str">
        <f t="shared" si="35"/>
        <v/>
      </c>
      <c r="L167" s="124">
        <f t="shared" si="35"/>
        <v>0.77561024297967796</v>
      </c>
      <c r="M167" s="124">
        <f t="shared" si="35"/>
        <v>0.7783316778449183</v>
      </c>
      <c r="N167" s="124">
        <f t="shared" si="35"/>
        <v>0.78061781490528481</v>
      </c>
      <c r="O167" s="124">
        <f t="shared" si="35"/>
        <v>0.78118925156994801</v>
      </c>
      <c r="P167" s="124">
        <f t="shared" si="35"/>
        <v>0.78322932184065808</v>
      </c>
      <c r="Q167" s="124">
        <f t="shared" si="35"/>
        <v>0.78331481073738107</v>
      </c>
      <c r="R167" s="124">
        <f t="shared" ref="R167:V167" si="36">IF(R143=0,"",R143/R119)</f>
        <v>0.78449223401398305</v>
      </c>
      <c r="S167" s="124">
        <f t="shared" si="36"/>
        <v>0.78465239313535695</v>
      </c>
      <c r="T167" s="124">
        <f t="shared" si="36"/>
        <v>0.78921830935081483</v>
      </c>
      <c r="U167" s="124">
        <f t="shared" si="36"/>
        <v>0.79097797848686147</v>
      </c>
      <c r="V167" s="124">
        <f t="shared" si="36"/>
        <v>0.79118445579086327</v>
      </c>
      <c r="W167" s="124">
        <f t="shared" ref="W167:Y167" si="37">IF(W143=0,"",W143/W119)</f>
        <v>0.79183870095491149</v>
      </c>
      <c r="X167" s="124">
        <f t="shared" si="37"/>
        <v>0.79175432221212239</v>
      </c>
      <c r="Y167" s="124">
        <f t="shared" si="37"/>
        <v>0.79177619029624224</v>
      </c>
      <c r="DA167" s="130" t="s">
        <v>1983</v>
      </c>
    </row>
    <row r="168" spans="1:105" ht="12" customHeight="1" x14ac:dyDescent="0.25">
      <c r="A168" s="97" t="s">
        <v>199</v>
      </c>
      <c r="B168" s="111" t="str">
        <f t="shared" ref="B168:Q168" si="38">IF(B144=0,"",B144/B120)</f>
        <v/>
      </c>
      <c r="C168" s="111" t="str">
        <f t="shared" si="38"/>
        <v/>
      </c>
      <c r="D168" s="111" t="str">
        <f t="shared" si="38"/>
        <v/>
      </c>
      <c r="E168" s="111" t="str">
        <f t="shared" si="38"/>
        <v/>
      </c>
      <c r="F168" s="111" t="str">
        <f t="shared" si="38"/>
        <v/>
      </c>
      <c r="G168" s="111" t="str">
        <f t="shared" si="38"/>
        <v/>
      </c>
      <c r="H168" s="111" t="str">
        <f t="shared" si="38"/>
        <v/>
      </c>
      <c r="I168" s="111" t="str">
        <f t="shared" si="38"/>
        <v/>
      </c>
      <c r="J168" s="111" t="str">
        <f t="shared" si="38"/>
        <v/>
      </c>
      <c r="K168" s="111" t="str">
        <f t="shared" si="38"/>
        <v/>
      </c>
      <c r="L168" s="111">
        <f t="shared" si="38"/>
        <v>0.77399188793157636</v>
      </c>
      <c r="M168" s="111">
        <f t="shared" si="38"/>
        <v>0.77677490925628701</v>
      </c>
      <c r="N168" s="111">
        <f t="shared" si="38"/>
        <v>0.77947481805986407</v>
      </c>
      <c r="O168" s="111">
        <f t="shared" si="38"/>
        <v>0.77979830571231279</v>
      </c>
      <c r="P168" s="111">
        <f t="shared" si="38"/>
        <v>0.78187769311837263</v>
      </c>
      <c r="Q168" s="111">
        <f t="shared" si="38"/>
        <v>0.78194154039605712</v>
      </c>
      <c r="R168" s="111">
        <f t="shared" ref="R168:V168" si="39">IF(R144=0,"",R144/R120)</f>
        <v>0.78313253229313995</v>
      </c>
      <c r="S168" s="111">
        <f t="shared" si="39"/>
        <v>0.78330019235885795</v>
      </c>
      <c r="T168" s="111">
        <f t="shared" si="39"/>
        <v>0.7863335521092778</v>
      </c>
      <c r="U168" s="111">
        <f t="shared" si="39"/>
        <v>0.78889336534647914</v>
      </c>
      <c r="V168" s="111">
        <f t="shared" si="39"/>
        <v>0.78953098618011874</v>
      </c>
      <c r="W168" s="111">
        <f t="shared" ref="W168:Y168" si="40">IF(W144=0,"",W144/W120)</f>
        <v>0.79009962057080774</v>
      </c>
      <c r="X168" s="111">
        <f t="shared" si="40"/>
        <v>0.79044801901119432</v>
      </c>
      <c r="Y168" s="111">
        <f t="shared" si="40"/>
        <v>0.79046849311895895</v>
      </c>
      <c r="DA168" s="63" t="s">
        <v>1984</v>
      </c>
    </row>
    <row r="169" spans="1:105" ht="12" customHeight="1" x14ac:dyDescent="0.25">
      <c r="A169" s="97" t="s">
        <v>53</v>
      </c>
      <c r="B169" s="111" t="str">
        <f t="shared" ref="B169:Q169" si="41">IF(B145=0,"",B145/B121)</f>
        <v/>
      </c>
      <c r="C169" s="111" t="str">
        <f t="shared" si="41"/>
        <v/>
      </c>
      <c r="D169" s="111" t="str">
        <f t="shared" si="41"/>
        <v/>
      </c>
      <c r="E169" s="111" t="str">
        <f t="shared" si="41"/>
        <v/>
      </c>
      <c r="F169" s="111" t="str">
        <f t="shared" si="41"/>
        <v/>
      </c>
      <c r="G169" s="111" t="str">
        <f t="shared" si="41"/>
        <v/>
      </c>
      <c r="H169" s="111" t="str">
        <f t="shared" si="41"/>
        <v/>
      </c>
      <c r="I169" s="111" t="str">
        <f t="shared" si="41"/>
        <v/>
      </c>
      <c r="J169" s="111" t="str">
        <f t="shared" si="41"/>
        <v/>
      </c>
      <c r="K169" s="111" t="str">
        <f t="shared" si="41"/>
        <v/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 t="str">
        <f t="shared" ref="B170:Q170" si="44">IF(B146=0,"",B146/B122)</f>
        <v/>
      </c>
      <c r="C170" s="124" t="str">
        <f t="shared" si="44"/>
        <v/>
      </c>
      <c r="D170" s="124" t="str">
        <f t="shared" si="44"/>
        <v/>
      </c>
      <c r="E170" s="124" t="str">
        <f t="shared" si="44"/>
        <v/>
      </c>
      <c r="F170" s="124" t="str">
        <f t="shared" si="44"/>
        <v/>
      </c>
      <c r="G170" s="124" t="str">
        <f t="shared" si="44"/>
        <v/>
      </c>
      <c r="H170" s="124" t="str">
        <f t="shared" si="44"/>
        <v/>
      </c>
      <c r="I170" s="124" t="str">
        <f t="shared" si="44"/>
        <v/>
      </c>
      <c r="J170" s="124" t="str">
        <f t="shared" si="44"/>
        <v/>
      </c>
      <c r="K170" s="124" t="str">
        <f t="shared" si="44"/>
        <v/>
      </c>
      <c r="L170" s="124">
        <f t="shared" si="44"/>
        <v>3.6470228259776314</v>
      </c>
      <c r="M170" s="124">
        <f t="shared" si="44"/>
        <v>3.7758949432477991</v>
      </c>
      <c r="N170" s="124">
        <f t="shared" si="44"/>
        <v>3.8155649312756417</v>
      </c>
      <c r="O170" s="124">
        <f t="shared" si="44"/>
        <v>3.86053795779616</v>
      </c>
      <c r="P170" s="124">
        <f t="shared" si="44"/>
        <v>3.8761376177032179</v>
      </c>
      <c r="Q170" s="124">
        <f t="shared" si="44"/>
        <v>3.9025547334603967</v>
      </c>
      <c r="R170" s="124">
        <f t="shared" ref="R170:V170" si="45">IF(R146=0,"",R146/R122)</f>
        <v>3.9300449839901348</v>
      </c>
      <c r="S170" s="124">
        <f t="shared" si="45"/>
        <v>3.9749472941160913</v>
      </c>
      <c r="T170" s="124">
        <f t="shared" si="45"/>
        <v>4.0663297041346214</v>
      </c>
      <c r="U170" s="124">
        <f t="shared" si="45"/>
        <v>4.31283523509686</v>
      </c>
      <c r="V170" s="124">
        <f t="shared" si="45"/>
        <v>4.4661627115223768</v>
      </c>
      <c r="W170" s="124">
        <f t="shared" ref="W170:Y170" si="46">IF(W146=0,"",W146/W122)</f>
        <v>4.5700340281301939</v>
      </c>
      <c r="X170" s="124">
        <f t="shared" si="46"/>
        <v>4.5960183078357657</v>
      </c>
      <c r="Y170" s="124">
        <f t="shared" si="46"/>
        <v>4.6148569082051569</v>
      </c>
      <c r="DA170" s="130" t="s">
        <v>1986</v>
      </c>
    </row>
    <row r="171" spans="1:105" ht="12" customHeight="1" x14ac:dyDescent="0.25">
      <c r="A171" s="97" t="s">
        <v>53</v>
      </c>
      <c r="B171" s="111" t="str">
        <f t="shared" ref="B171:Q171" si="47">IF(B147=0,"",B147/B123)</f>
        <v/>
      </c>
      <c r="C171" s="111" t="str">
        <f t="shared" si="47"/>
        <v/>
      </c>
      <c r="D171" s="111" t="str">
        <f t="shared" si="47"/>
        <v/>
      </c>
      <c r="E171" s="111" t="str">
        <f t="shared" si="47"/>
        <v/>
      </c>
      <c r="F171" s="111" t="str">
        <f t="shared" si="47"/>
        <v/>
      </c>
      <c r="G171" s="111" t="str">
        <f t="shared" si="47"/>
        <v/>
      </c>
      <c r="H171" s="111" t="str">
        <f t="shared" si="47"/>
        <v/>
      </c>
      <c r="I171" s="111" t="str">
        <f t="shared" si="47"/>
        <v/>
      </c>
      <c r="J171" s="111" t="str">
        <f t="shared" si="47"/>
        <v/>
      </c>
      <c r="K171" s="111" t="str">
        <f t="shared" si="47"/>
        <v/>
      </c>
      <c r="L171" s="111">
        <f t="shared" si="47"/>
        <v>3.6470228259776314</v>
      </c>
      <c r="M171" s="111">
        <f t="shared" si="47"/>
        <v>3.7758949432477991</v>
      </c>
      <c r="N171" s="111">
        <f t="shared" si="47"/>
        <v>3.8155649312756417</v>
      </c>
      <c r="O171" s="111">
        <f t="shared" si="47"/>
        <v>3.86053795779616</v>
      </c>
      <c r="P171" s="111">
        <f t="shared" si="47"/>
        <v>3.8761376177032179</v>
      </c>
      <c r="Q171" s="111">
        <f t="shared" si="47"/>
        <v>3.9025547334603967</v>
      </c>
      <c r="R171" s="111">
        <f t="shared" ref="R171:V171" si="48">IF(R147=0,"",R147/R123)</f>
        <v>3.9300449839901348</v>
      </c>
      <c r="S171" s="111">
        <f t="shared" si="48"/>
        <v>3.9749472941160913</v>
      </c>
      <c r="T171" s="111">
        <f t="shared" si="48"/>
        <v>4.0663297041346214</v>
      </c>
      <c r="U171" s="111">
        <f t="shared" si="48"/>
        <v>4.31283523509686</v>
      </c>
      <c r="V171" s="111">
        <f t="shared" si="48"/>
        <v>4.4661627115223768</v>
      </c>
      <c r="W171" s="111">
        <f t="shared" ref="W171:Y171" si="49">IF(W147=0,"",W147/W123)</f>
        <v>4.5700340281301939</v>
      </c>
      <c r="X171" s="111">
        <f t="shared" si="49"/>
        <v>4.5960183078357657</v>
      </c>
      <c r="Y171" s="111">
        <f t="shared" si="49"/>
        <v>4.6148569082051569</v>
      </c>
      <c r="DA171" s="63" t="s">
        <v>1987</v>
      </c>
    </row>
    <row r="172" spans="1:105" ht="12" customHeight="1" x14ac:dyDescent="0.25">
      <c r="A172" s="121" t="s">
        <v>55</v>
      </c>
      <c r="B172" s="124" t="str">
        <f t="shared" ref="B172:Q172" si="50">IF(B148=0,"",B148/B124)</f>
        <v/>
      </c>
      <c r="C172" s="124" t="str">
        <f t="shared" si="50"/>
        <v/>
      </c>
      <c r="D172" s="124" t="str">
        <f t="shared" si="50"/>
        <v/>
      </c>
      <c r="E172" s="124" t="str">
        <f t="shared" si="50"/>
        <v/>
      </c>
      <c r="F172" s="124" t="str">
        <f t="shared" si="50"/>
        <v/>
      </c>
      <c r="G172" s="124" t="str">
        <f t="shared" si="50"/>
        <v/>
      </c>
      <c r="H172" s="124" t="str">
        <f t="shared" si="50"/>
        <v/>
      </c>
      <c r="I172" s="124" t="str">
        <f t="shared" si="50"/>
        <v/>
      </c>
      <c r="J172" s="124" t="str">
        <f t="shared" si="50"/>
        <v/>
      </c>
      <c r="K172" s="124" t="str">
        <f t="shared" si="50"/>
        <v/>
      </c>
      <c r="L172" s="124">
        <f t="shared" si="50"/>
        <v>0.90415543028667156</v>
      </c>
      <c r="M172" s="124">
        <f t="shared" si="50"/>
        <v>0.79850804392082686</v>
      </c>
      <c r="N172" s="124">
        <f t="shared" si="50"/>
        <v>0.8066366271806038</v>
      </c>
      <c r="O172" s="124">
        <f t="shared" si="50"/>
        <v>0.77973029386928694</v>
      </c>
      <c r="P172" s="124">
        <f t="shared" si="50"/>
        <v>0.77362032712995177</v>
      </c>
      <c r="Q172" s="124">
        <f t="shared" si="50"/>
        <v>0.7570309789639561</v>
      </c>
      <c r="R172" s="124">
        <f t="shared" ref="R172:V172" si="51">IF(R148=0,"",R148/R124)</f>
        <v>0.75195521086355566</v>
      </c>
      <c r="S172" s="124">
        <f t="shared" si="51"/>
        <v>0.73388022486566551</v>
      </c>
      <c r="T172" s="124">
        <f t="shared" si="51"/>
        <v>0.70247548349842481</v>
      </c>
      <c r="U172" s="124">
        <f t="shared" si="51"/>
        <v>0.71208721508862483</v>
      </c>
      <c r="V172" s="124">
        <f t="shared" si="51"/>
        <v>0.72461358562888356</v>
      </c>
      <c r="W172" s="124">
        <f t="shared" ref="W172:Y172" si="52">IF(W148=0,"",W148/W124)</f>
        <v>0.72180188720454341</v>
      </c>
      <c r="X172" s="124">
        <f t="shared" si="52"/>
        <v>0.70618568836886675</v>
      </c>
      <c r="Y172" s="124">
        <f t="shared" si="52"/>
        <v>0.71137148068856293</v>
      </c>
      <c r="DA172" s="130" t="s">
        <v>1988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:Y173" si="55">IF(W149=0,"",W149/W125)</f>
        <v/>
      </c>
      <c r="X173" s="111" t="str">
        <f t="shared" si="55"/>
        <v/>
      </c>
      <c r="Y173" s="111" t="str">
        <f t="shared" si="55"/>
        <v/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 t="str">
        <f t="shared" ref="B181:Q181" si="77">IF(B157=0,"",B157/B133)</f>
        <v/>
      </c>
      <c r="C181" s="112" t="str">
        <f t="shared" si="77"/>
        <v/>
      </c>
      <c r="D181" s="112" t="str">
        <f t="shared" si="77"/>
        <v/>
      </c>
      <c r="E181" s="112" t="str">
        <f t="shared" si="77"/>
        <v/>
      </c>
      <c r="F181" s="112" t="str">
        <f t="shared" si="77"/>
        <v/>
      </c>
      <c r="G181" s="112" t="str">
        <f t="shared" si="77"/>
        <v/>
      </c>
      <c r="H181" s="112" t="str">
        <f t="shared" si="77"/>
        <v/>
      </c>
      <c r="I181" s="112" t="str">
        <f t="shared" si="77"/>
        <v/>
      </c>
      <c r="J181" s="112" t="str">
        <f t="shared" si="77"/>
        <v/>
      </c>
      <c r="K181" s="112" t="str">
        <f t="shared" si="77"/>
        <v/>
      </c>
      <c r="L181" s="112">
        <f t="shared" si="77"/>
        <v>0.55263509832640711</v>
      </c>
      <c r="M181" s="112">
        <f t="shared" si="77"/>
        <v>0.55750534991872247</v>
      </c>
      <c r="N181" s="112">
        <f t="shared" si="77"/>
        <v>0.56140953193456089</v>
      </c>
      <c r="O181" s="112">
        <f t="shared" si="77"/>
        <v>0.56374740826593273</v>
      </c>
      <c r="P181" s="112">
        <f t="shared" si="77"/>
        <v>0.57216058821436389</v>
      </c>
      <c r="Q181" s="112">
        <f t="shared" si="77"/>
        <v>0.5781697891073061</v>
      </c>
      <c r="R181" s="112">
        <f t="shared" ref="R181:V181" si="78">IF(R157=0,"",R157/R133)</f>
        <v>0.58980461575119947</v>
      </c>
      <c r="S181" s="112">
        <f t="shared" si="78"/>
        <v>0.60235056713194879</v>
      </c>
      <c r="T181" s="112">
        <f t="shared" si="78"/>
        <v>0.62301083947817459</v>
      </c>
      <c r="U181" s="112">
        <f t="shared" si="78"/>
        <v>0.63776518955244454</v>
      </c>
      <c r="V181" s="112">
        <f t="shared" si="78"/>
        <v>0.64588801632611925</v>
      </c>
      <c r="W181" s="112">
        <f t="shared" ref="W181:Y181" si="79">IF(W157=0,"",W157/W133)</f>
        <v>0.65026089828373124</v>
      </c>
      <c r="X181" s="112">
        <f t="shared" si="79"/>
        <v>0.6552436876874711</v>
      </c>
      <c r="Y181" s="112">
        <f t="shared" si="79"/>
        <v>0.65749557189902308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0.92537183417333257</v>
      </c>
      <c r="M182" s="113">
        <f t="shared" si="80"/>
        <v>0.87910834846934327</v>
      </c>
      <c r="N182" s="113">
        <f t="shared" si="80"/>
        <v>0.93759295476275906</v>
      </c>
      <c r="O182" s="113">
        <f t="shared" si="80"/>
        <v>0.90770844810153262</v>
      </c>
      <c r="P182" s="113">
        <f t="shared" si="80"/>
        <v>0.92773326380457666</v>
      </c>
      <c r="Q182" s="113">
        <f t="shared" si="80"/>
        <v>0.91617327817882144</v>
      </c>
      <c r="R182" s="113">
        <f t="shared" ref="R182:V182" si="81">IF(R158=0,"",R158/R134)</f>
        <v>0.93186799647944674</v>
      </c>
      <c r="S182" s="113">
        <f t="shared" si="81"/>
        <v>0.91739268388236694</v>
      </c>
      <c r="T182" s="113">
        <f t="shared" si="81"/>
        <v>0.87156385321011653</v>
      </c>
      <c r="U182" s="113">
        <f t="shared" si="81"/>
        <v>0.88893044302471058</v>
      </c>
      <c r="V182" s="113">
        <f t="shared" si="81"/>
        <v>0.92542701561077978</v>
      </c>
      <c r="W182" s="113">
        <f t="shared" ref="W182:Y182" si="82">IF(W158=0,"",W158/W134)</f>
        <v>0.91339009174372465</v>
      </c>
      <c r="X182" s="113">
        <f t="shared" si="82"/>
        <v>0.8270281919987813</v>
      </c>
      <c r="Y182" s="113">
        <f t="shared" si="82"/>
        <v>0.84219169420524187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0.55263509832640711</v>
      </c>
      <c r="M183" s="111">
        <f t="shared" si="83"/>
        <v>0.55323202695541529</v>
      </c>
      <c r="N183" s="111">
        <f t="shared" si="83"/>
        <v>0.55430343369962765</v>
      </c>
      <c r="O183" s="111">
        <f t="shared" si="83"/>
        <v>0.55456028609746499</v>
      </c>
      <c r="P183" s="111">
        <f t="shared" si="83"/>
        <v>0.55719376972972823</v>
      </c>
      <c r="Q183" s="111">
        <f t="shared" si="83"/>
        <v>0.55951057834344253</v>
      </c>
      <c r="R183" s="111">
        <f t="shared" ref="R183:V183" si="84">IF(R159=0,"",R159/R135)</f>
        <v>0.56943676520481268</v>
      </c>
      <c r="S183" s="111">
        <f t="shared" si="84"/>
        <v>0.58606142102057268</v>
      </c>
      <c r="T183" s="111">
        <f t="shared" si="84"/>
        <v>0.62611160330214177</v>
      </c>
      <c r="U183" s="111">
        <f t="shared" si="84"/>
        <v>0.6359158366253308</v>
      </c>
      <c r="V183" s="111">
        <f t="shared" si="84"/>
        <v>0.64211426066775745</v>
      </c>
      <c r="W183" s="111">
        <f t="shared" ref="W183:Y183" si="85">IF(W159=0,"",W159/W135)</f>
        <v>0.64425367368322395</v>
      </c>
      <c r="X183" s="111">
        <f t="shared" si="85"/>
        <v>0.64847218044509902</v>
      </c>
      <c r="Y183" s="111">
        <f t="shared" si="85"/>
        <v>0.65062406262499572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 t="str">
        <f t="shared" ref="B185:Q185" si="89">IF(B161=0,"",B161/B137)</f>
        <v/>
      </c>
      <c r="C185" s="124" t="str">
        <f t="shared" si="89"/>
        <v/>
      </c>
      <c r="D185" s="124" t="str">
        <f t="shared" si="89"/>
        <v/>
      </c>
      <c r="E185" s="124" t="str">
        <f t="shared" si="89"/>
        <v/>
      </c>
      <c r="F185" s="124" t="str">
        <f t="shared" si="89"/>
        <v/>
      </c>
      <c r="G185" s="124" t="str">
        <f t="shared" si="89"/>
        <v/>
      </c>
      <c r="H185" s="124" t="str">
        <f t="shared" si="89"/>
        <v/>
      </c>
      <c r="I185" s="124" t="str">
        <f t="shared" si="89"/>
        <v/>
      </c>
      <c r="J185" s="124" t="str">
        <f t="shared" si="89"/>
        <v/>
      </c>
      <c r="K185" s="124" t="str">
        <f t="shared" si="89"/>
        <v/>
      </c>
      <c r="L185" s="124">
        <f t="shared" si="89"/>
        <v>0.64847621220409779</v>
      </c>
      <c r="M185" s="124">
        <f t="shared" si="89"/>
        <v>0.64759972711788294</v>
      </c>
      <c r="N185" s="124">
        <f t="shared" si="89"/>
        <v>0.6248967482258283</v>
      </c>
      <c r="O185" s="124">
        <f t="shared" si="89"/>
        <v>0.63441854105401885</v>
      </c>
      <c r="P185" s="124">
        <f t="shared" si="89"/>
        <v>0.63533138794369381</v>
      </c>
      <c r="Q185" s="124">
        <f t="shared" si="89"/>
        <v>0.63700643301386328</v>
      </c>
      <c r="R185" s="124">
        <f t="shared" ref="R185:V185" si="90">IF(R161=0,"",R161/R137)</f>
        <v>0.64687106544819895</v>
      </c>
      <c r="S185" s="124">
        <f t="shared" si="90"/>
        <v>0.61637446207225666</v>
      </c>
      <c r="T185" s="124">
        <f t="shared" si="90"/>
        <v>0.62904951057674785</v>
      </c>
      <c r="U185" s="124">
        <f t="shared" si="90"/>
        <v>0.63691591888573085</v>
      </c>
      <c r="V185" s="124">
        <f t="shared" si="90"/>
        <v>0.63747829953633628</v>
      </c>
      <c r="W185" s="124">
        <f t="shared" ref="W185:Y185" si="91">IF(W161=0,"",W161/W137)</f>
        <v>0.63467563334367383</v>
      </c>
      <c r="X185" s="124">
        <f t="shared" si="91"/>
        <v>0.64952189644537506</v>
      </c>
      <c r="Y185" s="124">
        <f t="shared" si="91"/>
        <v>0.64434174352040852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>
        <f t="shared" si="95"/>
        <v>0.5854413371607412</v>
      </c>
      <c r="M187" s="111">
        <f t="shared" si="95"/>
        <v>0.58552812240644625</v>
      </c>
      <c r="N187" s="111">
        <f t="shared" si="95"/>
        <v>0.58561232129116236</v>
      </c>
      <c r="O187" s="111">
        <f t="shared" si="95"/>
        <v>0.58563391073884419</v>
      </c>
      <c r="P187" s="111">
        <f t="shared" si="95"/>
        <v>0.58572413092905729</v>
      </c>
      <c r="Q187" s="111">
        <f t="shared" si="95"/>
        <v>0.58587988781341271</v>
      </c>
      <c r="R187" s="111">
        <f t="shared" ref="R187:V187" si="96">IF(R163=0,"",R163/R139)</f>
        <v>0.58688505071662822</v>
      </c>
      <c r="S187" s="111">
        <f t="shared" si="96"/>
        <v>0.5890804917814858</v>
      </c>
      <c r="T187" s="111">
        <f t="shared" si="96"/>
        <v>0.59357661541098672</v>
      </c>
      <c r="U187" s="111">
        <f t="shared" si="96"/>
        <v>0.59598360770493342</v>
      </c>
      <c r="V187" s="111">
        <f t="shared" si="96"/>
        <v>0.5974950037798088</v>
      </c>
      <c r="W187" s="111">
        <f t="shared" ref="W187:Y187" si="97">IF(W163=0,"",W163/W139)</f>
        <v>0.59830032039440051</v>
      </c>
      <c r="X187" s="111">
        <f t="shared" si="97"/>
        <v>0.5994451116137629</v>
      </c>
      <c r="Y187" s="111">
        <f t="shared" si="97"/>
        <v>0.60015113492651595</v>
      </c>
      <c r="DA187" s="63" t="s">
        <v>2003</v>
      </c>
    </row>
    <row r="188" spans="1:105" ht="12" customHeight="1" x14ac:dyDescent="0.25">
      <c r="A188" s="109" t="s">
        <v>120</v>
      </c>
      <c r="B188" s="45" t="str">
        <f t="shared" ref="B188:Q188" si="98">IF(B164=0,"",B164/B140)</f>
        <v/>
      </c>
      <c r="C188" s="45" t="str">
        <f t="shared" si="98"/>
        <v/>
      </c>
      <c r="D188" s="45" t="str">
        <f t="shared" si="98"/>
        <v/>
      </c>
      <c r="E188" s="45" t="str">
        <f t="shared" si="98"/>
        <v/>
      </c>
      <c r="F188" s="45" t="str">
        <f t="shared" si="98"/>
        <v/>
      </c>
      <c r="G188" s="45" t="str">
        <f t="shared" si="98"/>
        <v/>
      </c>
      <c r="H188" s="45" t="str">
        <f t="shared" si="98"/>
        <v/>
      </c>
      <c r="I188" s="45" t="str">
        <f t="shared" si="98"/>
        <v/>
      </c>
      <c r="J188" s="45" t="str">
        <f t="shared" si="98"/>
        <v/>
      </c>
      <c r="K188" s="45" t="str">
        <f t="shared" si="98"/>
        <v/>
      </c>
      <c r="L188" s="45">
        <f t="shared" si="98"/>
        <v>0.76199481826689219</v>
      </c>
      <c r="M188" s="45">
        <f t="shared" si="98"/>
        <v>0.76255693165861882</v>
      </c>
      <c r="N188" s="45">
        <f t="shared" si="98"/>
        <v>0.76297848272189717</v>
      </c>
      <c r="O188" s="45">
        <f t="shared" si="98"/>
        <v>0.76334816027415942</v>
      </c>
      <c r="P188" s="45">
        <f t="shared" si="98"/>
        <v>0.76562530257481887</v>
      </c>
      <c r="Q188" s="45">
        <f t="shared" si="98"/>
        <v>0.76727513638165978</v>
      </c>
      <c r="R188" s="45">
        <f t="shared" ref="R188:V188" si="99">IF(R164=0,"",R164/R140)</f>
        <v>0.77207707936030467</v>
      </c>
      <c r="S188" s="45">
        <f t="shared" si="99"/>
        <v>0.77809559166842535</v>
      </c>
      <c r="T188" s="45">
        <f t="shared" si="99"/>
        <v>0.80381609942583421</v>
      </c>
      <c r="U188" s="45">
        <f t="shared" si="99"/>
        <v>0.81602895820061983</v>
      </c>
      <c r="V188" s="45">
        <f t="shared" si="99"/>
        <v>0.82358430118581916</v>
      </c>
      <c r="W188" s="45">
        <f t="shared" ref="W188:Y188" si="100">IF(W164=0,"",W164/W140)</f>
        <v>0.82876876195279214</v>
      </c>
      <c r="X188" s="45">
        <f t="shared" si="100"/>
        <v>0.83653981577593528</v>
      </c>
      <c r="Y188" s="45">
        <f t="shared" si="100"/>
        <v>0.84009204894858491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1.3736141626231033</v>
      </c>
      <c r="M190" s="117">
        <f t="shared" si="101"/>
        <v>1.7230422289650815</v>
      </c>
      <c r="N190" s="117">
        <f t="shared" si="101"/>
        <v>2.1103165923513942</v>
      </c>
      <c r="O190" s="117">
        <f t="shared" si="101"/>
        <v>2.3343154221843441</v>
      </c>
      <c r="P190" s="117">
        <f t="shared" si="101"/>
        <v>2.3245192379872779</v>
      </c>
      <c r="Q190" s="117">
        <f t="shared" si="101"/>
        <v>2.4046673623742945</v>
      </c>
      <c r="R190" s="117">
        <f t="shared" ref="R190:V190" si="102">R191+R194+R196+R209</f>
        <v>2.421895653527137</v>
      </c>
      <c r="S190" s="117">
        <f t="shared" si="102"/>
        <v>2.3299348742418711</v>
      </c>
      <c r="T190" s="117">
        <f t="shared" si="102"/>
        <v>2.3802129909395773</v>
      </c>
      <c r="U190" s="117">
        <f t="shared" si="102"/>
        <v>2.1414352806122796</v>
      </c>
      <c r="V190" s="117">
        <f t="shared" si="102"/>
        <v>1.8681631963397236</v>
      </c>
      <c r="W190" s="117">
        <f t="shared" ref="W190:Y190" si="103">W191+W194+W196+W209</f>
        <v>1.5586859672664506</v>
      </c>
      <c r="X190" s="117">
        <f t="shared" si="103"/>
        <v>0.94635421567059741</v>
      </c>
      <c r="Y190" s="117">
        <f t="shared" si="103"/>
        <v>0.77511820955748278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1.3736141626231033</v>
      </c>
      <c r="M209" s="122">
        <v>1.7230422289650815</v>
      </c>
      <c r="N209" s="122">
        <v>2.1103165923513942</v>
      </c>
      <c r="O209" s="122">
        <v>2.3343154221843441</v>
      </c>
      <c r="P209" s="122">
        <v>2.3245192379872779</v>
      </c>
      <c r="Q209" s="122">
        <v>2.4046673623742945</v>
      </c>
      <c r="R209" s="122">
        <v>2.421895653527137</v>
      </c>
      <c r="S209" s="122">
        <v>2.3299348742418711</v>
      </c>
      <c r="T209" s="122">
        <v>2.3802129909395773</v>
      </c>
      <c r="U209" s="122">
        <v>2.1414352806122796</v>
      </c>
      <c r="V209" s="122">
        <v>1.8681631963397236</v>
      </c>
      <c r="W209" s="122">
        <v>1.5586859672664506</v>
      </c>
      <c r="X209" s="122">
        <v>0.94635421567059741</v>
      </c>
      <c r="Y209" s="122">
        <v>0.77511820955748278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1.3736141626231033</v>
      </c>
      <c r="M211" s="98">
        <v>1.7230422289650815</v>
      </c>
      <c r="N211" s="98">
        <v>2.1103165923513942</v>
      </c>
      <c r="O211" s="98">
        <v>2.3343154221843441</v>
      </c>
      <c r="P211" s="98">
        <v>2.3245192379872779</v>
      </c>
      <c r="Q211" s="98">
        <v>2.4046673623742945</v>
      </c>
      <c r="R211" s="98">
        <v>2.421895653527137</v>
      </c>
      <c r="S211" s="98">
        <v>2.3299348742418711</v>
      </c>
      <c r="T211" s="98">
        <v>2.3802129909395773</v>
      </c>
      <c r="U211" s="98">
        <v>2.1414352806122796</v>
      </c>
      <c r="V211" s="98">
        <v>1.8681631963397236</v>
      </c>
      <c r="W211" s="98">
        <v>1.5586859672664506</v>
      </c>
      <c r="X211" s="98">
        <v>0.94635421567059741</v>
      </c>
      <c r="Y211" s="98">
        <v>0.77511820955748278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0</v>
      </c>
      <c r="C214" s="117">
        <f t="shared" si="108"/>
        <v>0</v>
      </c>
      <c r="D214" s="117">
        <f t="shared" si="108"/>
        <v>0</v>
      </c>
      <c r="E214" s="117">
        <f t="shared" si="108"/>
        <v>0</v>
      </c>
      <c r="F214" s="117">
        <f t="shared" si="108"/>
        <v>0</v>
      </c>
      <c r="G214" s="117">
        <f t="shared" si="108"/>
        <v>0</v>
      </c>
      <c r="H214" s="117">
        <f t="shared" si="108"/>
        <v>0</v>
      </c>
      <c r="I214" s="117">
        <f t="shared" si="108"/>
        <v>0</v>
      </c>
      <c r="J214" s="117">
        <f t="shared" si="108"/>
        <v>0</v>
      </c>
      <c r="K214" s="117">
        <f t="shared" si="108"/>
        <v>0</v>
      </c>
      <c r="L214" s="117">
        <f t="shared" si="108"/>
        <v>2943.1793264418602</v>
      </c>
      <c r="M214" s="117">
        <f t="shared" si="108"/>
        <v>3060.3076517940244</v>
      </c>
      <c r="N214" s="117">
        <f t="shared" si="108"/>
        <v>3210.3213524383873</v>
      </c>
      <c r="O214" s="117">
        <f t="shared" si="108"/>
        <v>3286.4626608257504</v>
      </c>
      <c r="P214" s="117">
        <f t="shared" si="108"/>
        <v>3337.3643767655226</v>
      </c>
      <c r="Q214" s="117">
        <f t="shared" si="108"/>
        <v>3545.9402601364018</v>
      </c>
      <c r="R214" s="117">
        <f t="shared" ref="R214:V214" si="109">R215+R218+R220+R233</f>
        <v>3446.3888014951813</v>
      </c>
      <c r="S214" s="117">
        <f t="shared" si="109"/>
        <v>3643.1330801099675</v>
      </c>
      <c r="T214" s="117">
        <f t="shared" si="109"/>
        <v>3754.7471061613337</v>
      </c>
      <c r="U214" s="117">
        <f t="shared" si="109"/>
        <v>3866.0108049332193</v>
      </c>
      <c r="V214" s="117">
        <f t="shared" si="109"/>
        <v>3662.7263448017975</v>
      </c>
      <c r="W214" s="117">
        <f t="shared" ref="W214:Y214" si="110">W215+W218+W220+W233</f>
        <v>3840.6528271266652</v>
      </c>
      <c r="X214" s="117">
        <f t="shared" si="110"/>
        <v>3954.6812364673829</v>
      </c>
      <c r="Y214" s="117">
        <f t="shared" si="110"/>
        <v>3812.4017376434799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0</v>
      </c>
      <c r="C215" s="122">
        <f t="shared" si="111"/>
        <v>0</v>
      </c>
      <c r="D215" s="122">
        <f t="shared" si="111"/>
        <v>0</v>
      </c>
      <c r="E215" s="122">
        <f t="shared" si="111"/>
        <v>0</v>
      </c>
      <c r="F215" s="122">
        <f t="shared" si="111"/>
        <v>0</v>
      </c>
      <c r="G215" s="122">
        <f t="shared" si="111"/>
        <v>0</v>
      </c>
      <c r="H215" s="122">
        <f t="shared" si="111"/>
        <v>0</v>
      </c>
      <c r="I215" s="122">
        <f t="shared" si="111"/>
        <v>0</v>
      </c>
      <c r="J215" s="122">
        <f t="shared" si="111"/>
        <v>0</v>
      </c>
      <c r="K215" s="122">
        <f t="shared" si="111"/>
        <v>0</v>
      </c>
      <c r="L215" s="122">
        <f t="shared" si="111"/>
        <v>930.79037192893861</v>
      </c>
      <c r="M215" s="122">
        <f t="shared" si="111"/>
        <v>690.20581977619804</v>
      </c>
      <c r="N215" s="122">
        <f t="shared" si="111"/>
        <v>790.60586842096984</v>
      </c>
      <c r="O215" s="122">
        <f t="shared" si="111"/>
        <v>705.76958012066268</v>
      </c>
      <c r="P215" s="122">
        <f t="shared" si="111"/>
        <v>826.84335815400823</v>
      </c>
      <c r="Q215" s="122">
        <f t="shared" si="111"/>
        <v>908.24474430237467</v>
      </c>
      <c r="R215" s="122">
        <f t="shared" ref="R215:V215" si="112">SUM(R216:R217)</f>
        <v>842.30087145725463</v>
      </c>
      <c r="S215" s="122">
        <f t="shared" si="112"/>
        <v>1087.3861649191456</v>
      </c>
      <c r="T215" s="122">
        <f t="shared" si="112"/>
        <v>1063.8061865706393</v>
      </c>
      <c r="U215" s="122">
        <f t="shared" si="112"/>
        <v>1349.079151464889</v>
      </c>
      <c r="V215" s="122">
        <f t="shared" si="112"/>
        <v>1293.734394300961</v>
      </c>
      <c r="W215" s="122">
        <f t="shared" ref="W215:Y215" si="113">SUM(W216:W217)</f>
        <v>1649.5241062620285</v>
      </c>
      <c r="X215" s="122">
        <f t="shared" si="113"/>
        <v>1601.1247222303632</v>
      </c>
      <c r="Y215" s="122">
        <f t="shared" si="113"/>
        <v>1587.0183224694924</v>
      </c>
      <c r="DA215" s="130" t="s">
        <v>2319</v>
      </c>
    </row>
    <row r="216" spans="1:105" ht="12" customHeight="1" x14ac:dyDescent="0.25">
      <c r="A216" s="97" t="s">
        <v>199</v>
      </c>
      <c r="B216" s="98">
        <v>0</v>
      </c>
      <c r="C216" s="98">
        <v>0</v>
      </c>
      <c r="D216" s="98">
        <v>0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98">
        <v>0</v>
      </c>
      <c r="K216" s="98">
        <v>0</v>
      </c>
      <c r="L216" s="98">
        <v>924.12534878729321</v>
      </c>
      <c r="M216" s="98">
        <v>685.3923342655047</v>
      </c>
      <c r="N216" s="98">
        <v>786.50810504707283</v>
      </c>
      <c r="O216" s="98">
        <v>701.31145241601735</v>
      </c>
      <c r="P216" s="98">
        <v>821.71969497764917</v>
      </c>
      <c r="Q216" s="98">
        <v>902.52487646381803</v>
      </c>
      <c r="R216" s="98">
        <v>837.01986754966867</v>
      </c>
      <c r="S216" s="98">
        <v>1080.6009054740014</v>
      </c>
      <c r="T216" s="98">
        <v>1049.4435075885322</v>
      </c>
      <c r="U216" s="98">
        <v>1335.7574094401759</v>
      </c>
      <c r="V216" s="98">
        <v>1283.5706629918843</v>
      </c>
      <c r="W216" s="98">
        <v>1635.8573609988339</v>
      </c>
      <c r="X216" s="98">
        <v>1591.1436457458306</v>
      </c>
      <c r="Y216" s="98">
        <v>1577.1136574790937</v>
      </c>
      <c r="DA216" s="63" t="s">
        <v>2320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6.6650231416453698</v>
      </c>
      <c r="M217" s="98">
        <v>4.8134855106932983</v>
      </c>
      <c r="N217" s="98">
        <v>4.0977633738970436</v>
      </c>
      <c r="O217" s="98">
        <v>4.4581277046452961</v>
      </c>
      <c r="P217" s="98">
        <v>5.1236631763590283</v>
      </c>
      <c r="Q217" s="98">
        <v>5.7198678385566506</v>
      </c>
      <c r="R217" s="98">
        <v>5.2810039075859132</v>
      </c>
      <c r="S217" s="98">
        <v>6.7852594451442174</v>
      </c>
      <c r="T217" s="98">
        <v>14.362678982107209</v>
      </c>
      <c r="U217" s="98">
        <v>13.321742024713094</v>
      </c>
      <c r="V217" s="98">
        <v>10.163731309076709</v>
      </c>
      <c r="W217" s="98">
        <v>13.666745263194551</v>
      </c>
      <c r="X217" s="98">
        <v>9.9810764845326236</v>
      </c>
      <c r="Y217" s="98">
        <v>9.9046649903987358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</v>
      </c>
      <c r="C218" s="122">
        <f t="shared" si="114"/>
        <v>0</v>
      </c>
      <c r="D218" s="122">
        <f t="shared" si="114"/>
        <v>0</v>
      </c>
      <c r="E218" s="122">
        <f t="shared" si="114"/>
        <v>0</v>
      </c>
      <c r="F218" s="122">
        <f t="shared" si="114"/>
        <v>0</v>
      </c>
      <c r="G218" s="122">
        <f t="shared" si="114"/>
        <v>0</v>
      </c>
      <c r="H218" s="122">
        <f t="shared" si="114"/>
        <v>0</v>
      </c>
      <c r="I218" s="122">
        <f t="shared" si="114"/>
        <v>0</v>
      </c>
      <c r="J218" s="122">
        <f t="shared" si="114"/>
        <v>0</v>
      </c>
      <c r="K218" s="122">
        <f t="shared" si="114"/>
        <v>0</v>
      </c>
      <c r="L218" s="122">
        <f t="shared" si="114"/>
        <v>54.835767950063897</v>
      </c>
      <c r="M218" s="122">
        <f t="shared" si="114"/>
        <v>330.34848971648142</v>
      </c>
      <c r="N218" s="122">
        <f t="shared" si="114"/>
        <v>636.55389054031639</v>
      </c>
      <c r="O218" s="122">
        <f t="shared" si="114"/>
        <v>515.52348356296045</v>
      </c>
      <c r="P218" s="122">
        <f t="shared" si="114"/>
        <v>506.73479088317316</v>
      </c>
      <c r="Q218" s="122">
        <f t="shared" si="114"/>
        <v>481.11120797220491</v>
      </c>
      <c r="R218" s="122">
        <f t="shared" si="114"/>
        <v>418.6953657851484</v>
      </c>
      <c r="S218" s="122">
        <f t="shared" si="114"/>
        <v>498.11900848606541</v>
      </c>
      <c r="T218" s="122">
        <f t="shared" si="114"/>
        <v>299.61676160796276</v>
      </c>
      <c r="U218" s="122">
        <f t="shared" si="114"/>
        <v>170.88853601013446</v>
      </c>
      <c r="V218" s="122">
        <f t="shared" si="114"/>
        <v>141.48520996911301</v>
      </c>
      <c r="W218" s="122">
        <f t="shared" si="114"/>
        <v>180.14918111362965</v>
      </c>
      <c r="X218" s="122">
        <f t="shared" si="114"/>
        <v>205.58488964819739</v>
      </c>
      <c r="Y218" s="122">
        <f t="shared" si="114"/>
        <v>206.51619230090986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</v>
      </c>
      <c r="C219" s="98">
        <f>RES_hhdet_fech!C86</f>
        <v>0</v>
      </c>
      <c r="D219" s="98">
        <f>RES_hhdet_fech!D86</f>
        <v>0</v>
      </c>
      <c r="E219" s="98">
        <f>RES_hhdet_fech!E86</f>
        <v>0</v>
      </c>
      <c r="F219" s="98">
        <f>RES_hhdet_fech!F86</f>
        <v>0</v>
      </c>
      <c r="G219" s="98">
        <f>RES_hhdet_fech!G86</f>
        <v>0</v>
      </c>
      <c r="H219" s="98">
        <f>RES_hhdet_fech!H86</f>
        <v>0</v>
      </c>
      <c r="I219" s="98">
        <f>RES_hhdet_fech!I86</f>
        <v>0</v>
      </c>
      <c r="J219" s="98">
        <f>RES_hhdet_fech!J86</f>
        <v>0</v>
      </c>
      <c r="K219" s="98">
        <f>RES_hhdet_fech!K86</f>
        <v>0</v>
      </c>
      <c r="L219" s="98">
        <f>RES_hhdet_fech!L86</f>
        <v>54.835767950063897</v>
      </c>
      <c r="M219" s="98">
        <f>RES_hhdet_fech!M86</f>
        <v>330.34848971648142</v>
      </c>
      <c r="N219" s="98">
        <f>RES_hhdet_fech!N86</f>
        <v>636.55389054031639</v>
      </c>
      <c r="O219" s="98">
        <f>RES_hhdet_fech!O86</f>
        <v>515.52348356296045</v>
      </c>
      <c r="P219" s="98">
        <f>RES_hhdet_fech!P86</f>
        <v>506.73479088317316</v>
      </c>
      <c r="Q219" s="98">
        <f>RES_hhdet_fech!Q86</f>
        <v>481.11120797220491</v>
      </c>
      <c r="R219" s="98">
        <f>RES_hhdet_fech!R86</f>
        <v>418.6953657851484</v>
      </c>
      <c r="S219" s="98">
        <f>RES_hhdet_fech!S86</f>
        <v>498.11900848606541</v>
      </c>
      <c r="T219" s="98">
        <f>RES_hhdet_fech!T86</f>
        <v>299.61676160796276</v>
      </c>
      <c r="U219" s="98">
        <f>RES_hhdet_fech!U86</f>
        <v>170.88853601013446</v>
      </c>
      <c r="V219" s="98">
        <f>RES_hhdet_fech!V86</f>
        <v>141.48520996911301</v>
      </c>
      <c r="W219" s="98">
        <f>RES_hhdet_fech!W86</f>
        <v>180.14918111362965</v>
      </c>
      <c r="X219" s="98">
        <f>RES_hhdet_fech!X86</f>
        <v>205.58488964819739</v>
      </c>
      <c r="Y219" s="98">
        <f>RES_hhdet_fech!Y86</f>
        <v>206.51619230090986</v>
      </c>
      <c r="DA219" s="63" t="s">
        <v>2323</v>
      </c>
    </row>
    <row r="220" spans="1:105" ht="12" customHeight="1" x14ac:dyDescent="0.25">
      <c r="A220" s="121" t="s">
        <v>55</v>
      </c>
      <c r="B220" s="122">
        <v>0</v>
      </c>
      <c r="C220" s="122">
        <v>0</v>
      </c>
      <c r="D220" s="122">
        <v>0</v>
      </c>
      <c r="E220" s="122">
        <v>0</v>
      </c>
      <c r="F220" s="122">
        <v>0</v>
      </c>
      <c r="G220" s="122">
        <v>0</v>
      </c>
      <c r="H220" s="122">
        <v>0</v>
      </c>
      <c r="I220" s="122">
        <v>0</v>
      </c>
      <c r="J220" s="122">
        <v>0</v>
      </c>
      <c r="K220" s="122">
        <v>0</v>
      </c>
      <c r="L220" s="122">
        <v>948.25514816427972</v>
      </c>
      <c r="M220" s="122">
        <v>1079.0049283111628</v>
      </c>
      <c r="N220" s="122">
        <v>938.46577988646186</v>
      </c>
      <c r="O220" s="122">
        <v>1071.8061797449566</v>
      </c>
      <c r="P220" s="122">
        <v>1074.9806231342247</v>
      </c>
      <c r="Q220" s="122">
        <v>1158.7917331643787</v>
      </c>
      <c r="R220" s="122">
        <v>1141.0482176018099</v>
      </c>
      <c r="S220" s="122">
        <v>1235.3024972016226</v>
      </c>
      <c r="T220" s="122">
        <v>1541.0771123958309</v>
      </c>
      <c r="U220" s="122">
        <v>1551.4958709493442</v>
      </c>
      <c r="V220" s="122">
        <v>1462.6274574754975</v>
      </c>
      <c r="W220" s="122">
        <v>1279.1400148389059</v>
      </c>
      <c r="X220" s="122">
        <v>1514.1615883924608</v>
      </c>
      <c r="Y220" s="122">
        <v>1371.2179241907627</v>
      </c>
      <c r="DA220" s="130" t="s">
        <v>2324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X221" s="98">
        <v>0</v>
      </c>
      <c r="Y221" s="98">
        <v>0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0</v>
      </c>
      <c r="C229" s="101">
        <v>0</v>
      </c>
      <c r="D229" s="101">
        <v>0</v>
      </c>
      <c r="E229" s="101">
        <v>0</v>
      </c>
      <c r="F229" s="101">
        <v>0</v>
      </c>
      <c r="G229" s="101">
        <v>0</v>
      </c>
      <c r="H229" s="101">
        <v>0</v>
      </c>
      <c r="I229" s="101">
        <v>0</v>
      </c>
      <c r="J229" s="101">
        <v>0</v>
      </c>
      <c r="K229" s="101">
        <v>0</v>
      </c>
      <c r="L229" s="101">
        <v>1542.76540561969</v>
      </c>
      <c r="M229" s="101">
        <v>1540.6633294613653</v>
      </c>
      <c r="N229" s="101">
        <v>1345.55390269331</v>
      </c>
      <c r="O229" s="101">
        <v>1485.4566615256024</v>
      </c>
      <c r="P229" s="101">
        <v>1456.8499540956395</v>
      </c>
      <c r="Q229" s="101">
        <v>1523.0659024993613</v>
      </c>
      <c r="R229" s="101">
        <v>1458.1266762314031</v>
      </c>
      <c r="S229" s="101">
        <v>1503.9174246941977</v>
      </c>
      <c r="T229" s="101">
        <v>1735.7880172135419</v>
      </c>
      <c r="U229" s="101">
        <v>1732.2391238895182</v>
      </c>
      <c r="V229" s="101">
        <v>1642.6585377574579</v>
      </c>
      <c r="W229" s="101">
        <v>1422.5321051847345</v>
      </c>
      <c r="X229" s="101">
        <v>1632.4880163645619</v>
      </c>
      <c r="Y229" s="101">
        <v>1484.198900958276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926.70150671293811</v>
      </c>
      <c r="M230" s="104">
        <v>980.72290236797301</v>
      </c>
      <c r="N230" s="104">
        <v>807.93270881723788</v>
      </c>
      <c r="O230" s="104">
        <v>920.00347202217722</v>
      </c>
      <c r="P230" s="104">
        <v>895.43154657799766</v>
      </c>
      <c r="Q230" s="104">
        <v>955.46519544465207</v>
      </c>
      <c r="R230" s="104">
        <v>919.25388778943807</v>
      </c>
      <c r="S230" s="104">
        <v>988.87488714497226</v>
      </c>
      <c r="T230" s="104">
        <v>1244.1189380238698</v>
      </c>
      <c r="U230" s="104">
        <v>1242.91637967407</v>
      </c>
      <c r="V230" s="104">
        <v>1143.0694214109603</v>
      </c>
      <c r="W230" s="104">
        <v>1007.2396645447475</v>
      </c>
      <c r="X230" s="104">
        <v>1292.0135259324081</v>
      </c>
      <c r="Y230" s="104">
        <v>1157.3032253468953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154.58976208476662</v>
      </c>
      <c r="M231" s="98">
        <v>265.37535927932697</v>
      </c>
      <c r="N231" s="98">
        <v>113.12784732970881</v>
      </c>
      <c r="O231" s="98">
        <v>190.61737320414019</v>
      </c>
      <c r="P231" s="98">
        <v>146.13596407195013</v>
      </c>
      <c r="Q231" s="98">
        <v>181.82846445471401</v>
      </c>
      <c r="R231" s="98">
        <v>145.46204612417671</v>
      </c>
      <c r="S231" s="98">
        <v>197.34401322190703</v>
      </c>
      <c r="T231" s="98">
        <v>427.3730983880597</v>
      </c>
      <c r="U231" s="98">
        <v>379.17104212430621</v>
      </c>
      <c r="V231" s="98">
        <v>238.18243855629063</v>
      </c>
      <c r="W231" s="98">
        <v>245.22230725896958</v>
      </c>
      <c r="X231" s="98">
        <v>635.74460714240865</v>
      </c>
      <c r="Y231" s="98">
        <v>522.73795000018504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772.11174462817155</v>
      </c>
      <c r="M232" s="98">
        <v>715.34754308864603</v>
      </c>
      <c r="N232" s="98">
        <v>694.80486148752902</v>
      </c>
      <c r="O232" s="98">
        <v>729.38609881803688</v>
      </c>
      <c r="P232" s="98">
        <v>749.29558250604737</v>
      </c>
      <c r="Q232" s="98">
        <v>773.6367309899382</v>
      </c>
      <c r="R232" s="98">
        <v>773.79184166526147</v>
      </c>
      <c r="S232" s="98">
        <v>791.53087392306531</v>
      </c>
      <c r="T232" s="98">
        <v>816.74583963581017</v>
      </c>
      <c r="U232" s="98">
        <v>863.74533754976358</v>
      </c>
      <c r="V232" s="98">
        <v>904.88698285466978</v>
      </c>
      <c r="W232" s="98">
        <v>762.01735728577785</v>
      </c>
      <c r="X232" s="98">
        <v>656.26891878999913</v>
      </c>
      <c r="Y232" s="98">
        <v>634.56527534671034</v>
      </c>
      <c r="DA232" s="63" t="s">
        <v>2336</v>
      </c>
    </row>
    <row r="233" spans="1:105" ht="12" customHeight="1" x14ac:dyDescent="0.25">
      <c r="A233" s="121" t="s">
        <v>54</v>
      </c>
      <c r="B233" s="122">
        <v>0</v>
      </c>
      <c r="C233" s="122">
        <v>0</v>
      </c>
      <c r="D233" s="122">
        <v>0</v>
      </c>
      <c r="E233" s="122">
        <v>0</v>
      </c>
      <c r="F233" s="122">
        <v>0</v>
      </c>
      <c r="G233" s="122">
        <v>0</v>
      </c>
      <c r="H233" s="122">
        <v>0</v>
      </c>
      <c r="I233" s="122">
        <v>0</v>
      </c>
      <c r="J233" s="122">
        <v>0</v>
      </c>
      <c r="K233" s="122">
        <v>0</v>
      </c>
      <c r="L233" s="122">
        <v>1009.2980383985781</v>
      </c>
      <c r="M233" s="122">
        <v>960.74841399018214</v>
      </c>
      <c r="N233" s="122">
        <v>844.69581359063943</v>
      </c>
      <c r="O233" s="122">
        <v>993.36341739717056</v>
      </c>
      <c r="P233" s="122">
        <v>928.80560459411618</v>
      </c>
      <c r="Q233" s="122">
        <v>997.79257469744334</v>
      </c>
      <c r="R233" s="122">
        <v>1044.3443466509684</v>
      </c>
      <c r="S233" s="122">
        <v>822.32540950313364</v>
      </c>
      <c r="T233" s="122">
        <v>850.24704558690109</v>
      </c>
      <c r="U233" s="122">
        <v>794.54724650885134</v>
      </c>
      <c r="V233" s="122">
        <v>764.8792830562262</v>
      </c>
      <c r="W233" s="122">
        <v>731.83952491210118</v>
      </c>
      <c r="X233" s="122">
        <v>633.81003619636158</v>
      </c>
      <c r="Y233" s="122">
        <v>647.64929868231491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1054.9374701194524</v>
      </c>
      <c r="M235" s="98">
        <v>985.85235779498714</v>
      </c>
      <c r="N235" s="98">
        <v>989.24511199724509</v>
      </c>
      <c r="O235" s="98">
        <v>1079.5340682497913</v>
      </c>
      <c r="P235" s="98">
        <v>1010.7625637495991</v>
      </c>
      <c r="Q235" s="98">
        <v>1066.6855043099056</v>
      </c>
      <c r="R235" s="98">
        <v>1016.2643259484311</v>
      </c>
      <c r="S235" s="98">
        <v>949.17645936247334</v>
      </c>
      <c r="T235" s="98">
        <v>914.40215679852145</v>
      </c>
      <c r="U235" s="98">
        <v>836.39348968512638</v>
      </c>
      <c r="V235" s="98">
        <v>823.71766491279664</v>
      </c>
      <c r="W235" s="98">
        <v>805.827553763482</v>
      </c>
      <c r="X235" s="98">
        <v>652.26630613741816</v>
      </c>
      <c r="Y235" s="98">
        <v>691.57125648406009</v>
      </c>
      <c r="DA235" s="63" t="s">
        <v>2339</v>
      </c>
    </row>
    <row r="236" spans="1:105" ht="12" customHeight="1" x14ac:dyDescent="0.25">
      <c r="A236" s="109" t="s">
        <v>120</v>
      </c>
      <c r="B236" s="33">
        <v>0</v>
      </c>
      <c r="C236" s="33">
        <v>0</v>
      </c>
      <c r="D236" s="33">
        <v>0</v>
      </c>
      <c r="E236" s="33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936.34621948501081</v>
      </c>
      <c r="M236" s="33">
        <v>917.48010224417646</v>
      </c>
      <c r="N236" s="33">
        <v>558.06944928818314</v>
      </c>
      <c r="O236" s="33">
        <v>820.31311666592626</v>
      </c>
      <c r="P236" s="33">
        <v>765.72929671477107</v>
      </c>
      <c r="Q236" s="33">
        <v>856.79578495232647</v>
      </c>
      <c r="R236" s="33">
        <v>1108.2600544379761</v>
      </c>
      <c r="S236" s="33">
        <v>458.92338278520532</v>
      </c>
      <c r="T236" s="33">
        <v>631.84139514900471</v>
      </c>
      <c r="U236" s="33">
        <v>651.8395288568704</v>
      </c>
      <c r="V236" s="33">
        <v>574.02729980216566</v>
      </c>
      <c r="W236" s="33">
        <v>491.19473283054793</v>
      </c>
      <c r="X236" s="33">
        <v>573.23439585025244</v>
      </c>
      <c r="Y236" s="33">
        <v>505.45051929005041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0</v>
      </c>
      <c r="C238" s="117">
        <f t="shared" si="115"/>
        <v>0</v>
      </c>
      <c r="D238" s="117">
        <f t="shared" si="115"/>
        <v>0</v>
      </c>
      <c r="E238" s="117">
        <f t="shared" si="115"/>
        <v>0</v>
      </c>
      <c r="F238" s="117">
        <f t="shared" si="115"/>
        <v>0</v>
      </c>
      <c r="G238" s="117">
        <f t="shared" si="115"/>
        <v>0</v>
      </c>
      <c r="H238" s="117">
        <f t="shared" si="115"/>
        <v>0</v>
      </c>
      <c r="I238" s="117">
        <f t="shared" si="115"/>
        <v>0</v>
      </c>
      <c r="J238" s="117">
        <f t="shared" si="115"/>
        <v>0</v>
      </c>
      <c r="K238" s="117">
        <f t="shared" si="115"/>
        <v>0</v>
      </c>
      <c r="L238" s="117">
        <f t="shared" si="115"/>
        <v>2433.7936543646065</v>
      </c>
      <c r="M238" s="117">
        <f t="shared" si="115"/>
        <v>3268.3447710104042</v>
      </c>
      <c r="N238" s="117">
        <f t="shared" si="115"/>
        <v>4330.8222656355692</v>
      </c>
      <c r="O238" s="117">
        <f t="shared" si="115"/>
        <v>4007.4655040104103</v>
      </c>
      <c r="P238" s="117">
        <f t="shared" si="115"/>
        <v>4033.5079630407772</v>
      </c>
      <c r="Q238" s="117">
        <f t="shared" si="115"/>
        <v>4101.8459110477197</v>
      </c>
      <c r="R238" s="117">
        <f t="shared" ref="R238:V238" si="116">R239+R242+R244+R257</f>
        <v>3839.8434077704319</v>
      </c>
      <c r="S238" s="117">
        <f t="shared" si="116"/>
        <v>4246.641417849848</v>
      </c>
      <c r="T238" s="117">
        <f t="shared" si="116"/>
        <v>3675.3322351596821</v>
      </c>
      <c r="U238" s="117">
        <f t="shared" si="116"/>
        <v>3414.9661629972256</v>
      </c>
      <c r="V238" s="117">
        <f t="shared" si="116"/>
        <v>3202.9121828027273</v>
      </c>
      <c r="W238" s="117">
        <f t="shared" ref="W238:Y238" si="117">W239+W242+W244+W257</f>
        <v>3517.2113040145041</v>
      </c>
      <c r="X238" s="117">
        <f t="shared" si="117"/>
        <v>3693.522076161084</v>
      </c>
      <c r="Y238" s="117">
        <f t="shared" si="117"/>
        <v>3602.3588013723192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0</v>
      </c>
      <c r="C239" s="122">
        <f t="shared" si="118"/>
        <v>0</v>
      </c>
      <c r="D239" s="122">
        <f t="shared" si="118"/>
        <v>0</v>
      </c>
      <c r="E239" s="122">
        <f t="shared" si="118"/>
        <v>0</v>
      </c>
      <c r="F239" s="122">
        <f t="shared" si="118"/>
        <v>0</v>
      </c>
      <c r="G239" s="122">
        <f t="shared" si="118"/>
        <v>0</v>
      </c>
      <c r="H239" s="122">
        <f t="shared" si="118"/>
        <v>0</v>
      </c>
      <c r="I239" s="122">
        <f t="shared" si="118"/>
        <v>0</v>
      </c>
      <c r="J239" s="122">
        <f t="shared" si="118"/>
        <v>0</v>
      </c>
      <c r="K239" s="122">
        <f t="shared" si="118"/>
        <v>0</v>
      </c>
      <c r="L239" s="122">
        <f t="shared" si="118"/>
        <v>721.93054653494903</v>
      </c>
      <c r="M239" s="122">
        <f t="shared" si="118"/>
        <v>537.20905376473536</v>
      </c>
      <c r="N239" s="122">
        <f t="shared" si="118"/>
        <v>617.16102545807269</v>
      </c>
      <c r="O239" s="122">
        <f t="shared" si="118"/>
        <v>551.33961007529695</v>
      </c>
      <c r="P239" s="122">
        <f t="shared" si="118"/>
        <v>647.60796267541616</v>
      </c>
      <c r="Q239" s="122">
        <f t="shared" si="118"/>
        <v>711.44155998643566</v>
      </c>
      <c r="R239" s="122">
        <f t="shared" ref="R239:V239" si="119">SUM(R240:R241)</f>
        <v>660.77849236142652</v>
      </c>
      <c r="S239" s="122">
        <f t="shared" si="119"/>
        <v>853.22015656608539</v>
      </c>
      <c r="T239" s="122">
        <f t="shared" si="119"/>
        <v>839.57532004221753</v>
      </c>
      <c r="U239" s="122">
        <f t="shared" si="119"/>
        <v>1067.0919000444683</v>
      </c>
      <c r="V239" s="122">
        <f t="shared" si="119"/>
        <v>1023.5825426929281</v>
      </c>
      <c r="W239" s="122">
        <f t="shared" ref="W239:Y239" si="120">SUM(W240:W241)</f>
        <v>1306.157025496336</v>
      </c>
      <c r="X239" s="122">
        <f t="shared" si="120"/>
        <v>1267.6974192265739</v>
      </c>
      <c r="Y239" s="122">
        <f t="shared" si="120"/>
        <v>1256.5633212952278</v>
      </c>
      <c r="DA239" s="130" t="s">
        <v>2487</v>
      </c>
    </row>
    <row r="240" spans="1:105" ht="12" customHeight="1" x14ac:dyDescent="0.25">
      <c r="A240" s="97" t="s">
        <v>199</v>
      </c>
      <c r="B240" s="98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715.26552339330362</v>
      </c>
      <c r="M240" s="98">
        <v>532.39556825404202</v>
      </c>
      <c r="N240" s="98">
        <v>613.06326208417568</v>
      </c>
      <c r="O240" s="98">
        <v>546.88148237065161</v>
      </c>
      <c r="P240" s="98">
        <v>642.4842994990571</v>
      </c>
      <c r="Q240" s="98">
        <v>705.72169214787903</v>
      </c>
      <c r="R240" s="98">
        <v>655.49748845384056</v>
      </c>
      <c r="S240" s="98">
        <v>846.43489712094117</v>
      </c>
      <c r="T240" s="98">
        <v>825.21264106011029</v>
      </c>
      <c r="U240" s="98">
        <v>1053.7701580197552</v>
      </c>
      <c r="V240" s="98">
        <v>1013.4188113838513</v>
      </c>
      <c r="W240" s="98">
        <v>1292.4902802331414</v>
      </c>
      <c r="X240" s="98">
        <v>1257.7163427420412</v>
      </c>
      <c r="Y240" s="98">
        <v>1246.658656304829</v>
      </c>
      <c r="DA240" s="63" t="s">
        <v>2488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6.6650231416453698</v>
      </c>
      <c r="M241" s="98">
        <v>4.8134855106932983</v>
      </c>
      <c r="N241" s="98">
        <v>4.0977633738970436</v>
      </c>
      <c r="O241" s="98">
        <v>4.4581277046452961</v>
      </c>
      <c r="P241" s="98">
        <v>5.1236631763590283</v>
      </c>
      <c r="Q241" s="98">
        <v>5.7198678385566506</v>
      </c>
      <c r="R241" s="98">
        <v>5.2810039075859132</v>
      </c>
      <c r="S241" s="98">
        <v>6.7852594451442174</v>
      </c>
      <c r="T241" s="98">
        <v>14.362678982107209</v>
      </c>
      <c r="U241" s="98">
        <v>13.321742024713094</v>
      </c>
      <c r="V241" s="98">
        <v>10.163731309076709</v>
      </c>
      <c r="W241" s="98">
        <v>13.666745263194551</v>
      </c>
      <c r="X241" s="98">
        <v>9.9810764845326236</v>
      </c>
      <c r="Y241" s="98">
        <v>9.9046649903987358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0</v>
      </c>
      <c r="C242" s="122">
        <f t="shared" si="121"/>
        <v>0</v>
      </c>
      <c r="D242" s="122">
        <f t="shared" si="121"/>
        <v>0</v>
      </c>
      <c r="E242" s="122">
        <f t="shared" si="121"/>
        <v>0</v>
      </c>
      <c r="F242" s="122">
        <f t="shared" si="121"/>
        <v>0</v>
      </c>
      <c r="G242" s="122">
        <f t="shared" si="121"/>
        <v>0</v>
      </c>
      <c r="H242" s="122">
        <f t="shared" si="121"/>
        <v>0</v>
      </c>
      <c r="I242" s="122">
        <f t="shared" si="121"/>
        <v>0</v>
      </c>
      <c r="J242" s="122">
        <f t="shared" si="121"/>
        <v>0</v>
      </c>
      <c r="K242" s="122">
        <f t="shared" si="121"/>
        <v>0</v>
      </c>
      <c r="L242" s="122">
        <f t="shared" si="121"/>
        <v>199.98729739389566</v>
      </c>
      <c r="M242" s="122">
        <f t="shared" si="121"/>
        <v>1247.3611918300096</v>
      </c>
      <c r="N242" s="122">
        <f t="shared" si="121"/>
        <v>2428.812701612705</v>
      </c>
      <c r="O242" s="122">
        <f t="shared" si="121"/>
        <v>1990.1979764301134</v>
      </c>
      <c r="P242" s="122">
        <f t="shared" si="121"/>
        <v>1964.1737851412408</v>
      </c>
      <c r="Q242" s="122">
        <f t="shared" si="121"/>
        <v>1877.5628219927778</v>
      </c>
      <c r="R242" s="122">
        <f t="shared" si="121"/>
        <v>1645.491622123837</v>
      </c>
      <c r="S242" s="122">
        <f t="shared" si="121"/>
        <v>1979.9968049294757</v>
      </c>
      <c r="T242" s="122">
        <f t="shared" si="121"/>
        <v>1218.3405375830807</v>
      </c>
      <c r="U242" s="122">
        <f t="shared" si="121"/>
        <v>737.01409937862638</v>
      </c>
      <c r="V242" s="122">
        <f t="shared" si="121"/>
        <v>631.89596899596654</v>
      </c>
      <c r="W242" s="122">
        <f t="shared" si="121"/>
        <v>823.28788782907679</v>
      </c>
      <c r="X242" s="122">
        <f t="shared" si="121"/>
        <v>944.87191663751082</v>
      </c>
      <c r="Y242" s="122">
        <f t="shared" si="121"/>
        <v>953.0426766960785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0</v>
      </c>
      <c r="C243" s="98">
        <f>RES_hhdet_tesh!C86</f>
        <v>0</v>
      </c>
      <c r="D243" s="98">
        <f>RES_hhdet_tesh!D86</f>
        <v>0</v>
      </c>
      <c r="E243" s="98">
        <f>RES_hhdet_tesh!E86</f>
        <v>0</v>
      </c>
      <c r="F243" s="98">
        <f>RES_hhdet_tesh!F86</f>
        <v>0</v>
      </c>
      <c r="G243" s="98">
        <f>RES_hhdet_tesh!G86</f>
        <v>0</v>
      </c>
      <c r="H243" s="98">
        <f>RES_hhdet_tesh!H86</f>
        <v>0</v>
      </c>
      <c r="I243" s="98">
        <f>RES_hhdet_tesh!I86</f>
        <v>0</v>
      </c>
      <c r="J243" s="98">
        <f>RES_hhdet_tesh!J86</f>
        <v>0</v>
      </c>
      <c r="K243" s="98">
        <f>RES_hhdet_tesh!K86</f>
        <v>0</v>
      </c>
      <c r="L243" s="98">
        <f>RES_hhdet_tesh!L86</f>
        <v>199.98729739389566</v>
      </c>
      <c r="M243" s="98">
        <f>RES_hhdet_tesh!M86</f>
        <v>1247.3611918300096</v>
      </c>
      <c r="N243" s="98">
        <f>RES_hhdet_tesh!N86</f>
        <v>2428.812701612705</v>
      </c>
      <c r="O243" s="98">
        <f>RES_hhdet_tesh!O86</f>
        <v>1990.1979764301134</v>
      </c>
      <c r="P243" s="98">
        <f>RES_hhdet_tesh!P86</f>
        <v>1964.1737851412408</v>
      </c>
      <c r="Q243" s="98">
        <f>RES_hhdet_tesh!Q86</f>
        <v>1877.5628219927778</v>
      </c>
      <c r="R243" s="98">
        <f>RES_hhdet_tesh!R86</f>
        <v>1645.491622123837</v>
      </c>
      <c r="S243" s="98">
        <f>RES_hhdet_tesh!S86</f>
        <v>1979.9968049294757</v>
      </c>
      <c r="T243" s="98">
        <f>RES_hhdet_tesh!T86</f>
        <v>1218.3405375830807</v>
      </c>
      <c r="U243" s="98">
        <f>RES_hhdet_tesh!U86</f>
        <v>737.01409937862638</v>
      </c>
      <c r="V243" s="98">
        <f>RES_hhdet_tesh!V86</f>
        <v>631.89596899596654</v>
      </c>
      <c r="W243" s="98">
        <f>RES_hhdet_tesh!W86</f>
        <v>823.28788782907679</v>
      </c>
      <c r="X243" s="98">
        <f>RES_hhdet_tesh!X86</f>
        <v>944.87191663751082</v>
      </c>
      <c r="Y243" s="98">
        <f>RES_hhdet_tesh!Y86</f>
        <v>953.0426766960785</v>
      </c>
      <c r="DA243" s="63" t="s">
        <v>2491</v>
      </c>
    </row>
    <row r="244" spans="1:105" ht="12" customHeight="1" x14ac:dyDescent="0.25">
      <c r="A244" s="121" t="s">
        <v>55</v>
      </c>
      <c r="B244" s="122">
        <v>0</v>
      </c>
      <c r="C244" s="122">
        <v>0</v>
      </c>
      <c r="D244" s="122">
        <v>0</v>
      </c>
      <c r="E244" s="122">
        <v>0</v>
      </c>
      <c r="F244" s="122">
        <v>0</v>
      </c>
      <c r="G244" s="122">
        <v>0</v>
      </c>
      <c r="H244" s="122">
        <v>0</v>
      </c>
      <c r="I244" s="122">
        <v>0</v>
      </c>
      <c r="J244" s="122">
        <v>0</v>
      </c>
      <c r="K244" s="122">
        <v>0</v>
      </c>
      <c r="L244" s="122">
        <v>857.37004151002589</v>
      </c>
      <c r="M244" s="122">
        <v>861.59411468667849</v>
      </c>
      <c r="N244" s="122">
        <v>757.00087141203051</v>
      </c>
      <c r="O244" s="122">
        <v>835.71974750345271</v>
      </c>
      <c r="P244" s="122">
        <v>831.62686132745819</v>
      </c>
      <c r="Q244" s="122">
        <v>877.24124017276904</v>
      </c>
      <c r="R244" s="122">
        <v>858.01715307225322</v>
      </c>
      <c r="S244" s="122">
        <v>906.56407442344482</v>
      </c>
      <c r="T244" s="122">
        <v>1082.5688896386177</v>
      </c>
      <c r="U244" s="122">
        <v>1104.8003739658191</v>
      </c>
      <c r="V244" s="122">
        <v>1059.8397264005778</v>
      </c>
      <c r="W244" s="122">
        <v>923.28567670956988</v>
      </c>
      <c r="X244" s="122">
        <v>1069.2792436006268</v>
      </c>
      <c r="Y244" s="122">
        <v>975.44532507828046</v>
      </c>
      <c r="DA244" s="130" t="s">
        <v>2492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0</v>
      </c>
      <c r="C253" s="101">
        <v>0</v>
      </c>
      <c r="D253" s="101">
        <v>0</v>
      </c>
      <c r="E253" s="101">
        <v>0</v>
      </c>
      <c r="F253" s="101">
        <v>0</v>
      </c>
      <c r="G253" s="101">
        <v>0</v>
      </c>
      <c r="H253" s="101">
        <v>0</v>
      </c>
      <c r="I253" s="101">
        <v>0</v>
      </c>
      <c r="J253" s="101">
        <v>0</v>
      </c>
      <c r="K253" s="101">
        <v>0</v>
      </c>
      <c r="L253" s="101">
        <v>852.58631162921665</v>
      </c>
      <c r="M253" s="101">
        <v>858.92804859830255</v>
      </c>
      <c r="N253" s="101">
        <v>755.40678670377292</v>
      </c>
      <c r="O253" s="101">
        <v>837.42234302642316</v>
      </c>
      <c r="P253" s="101">
        <v>833.55212667543003</v>
      </c>
      <c r="Q253" s="101">
        <v>880.59069164458447</v>
      </c>
      <c r="R253" s="101">
        <v>860.00984399123615</v>
      </c>
      <c r="S253" s="101">
        <v>905.88551368416995</v>
      </c>
      <c r="T253" s="101">
        <v>1081.4147497603651</v>
      </c>
      <c r="U253" s="101">
        <v>1104.7618131975591</v>
      </c>
      <c r="V253" s="101">
        <v>1060.9734644533282</v>
      </c>
      <c r="W253" s="101">
        <v>925.01700455487276</v>
      </c>
      <c r="X253" s="101">
        <v>1069.6774679483203</v>
      </c>
      <c r="Y253" s="101">
        <v>975.8542051974631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857.54347299814242</v>
      </c>
      <c r="M254" s="104">
        <v>862.16169100676973</v>
      </c>
      <c r="N254" s="104">
        <v>757.51201570943397</v>
      </c>
      <c r="O254" s="104">
        <v>835.09492383727218</v>
      </c>
      <c r="P254" s="104">
        <v>830.72163122038558</v>
      </c>
      <c r="Q254" s="104">
        <v>875.37168029629527</v>
      </c>
      <c r="R254" s="104">
        <v>856.62327867028591</v>
      </c>
      <c r="S254" s="104">
        <v>907.18658674179881</v>
      </c>
      <c r="T254" s="104">
        <v>1084.3290954757622</v>
      </c>
      <c r="U254" s="104">
        <v>1104.8662080263402</v>
      </c>
      <c r="V254" s="104">
        <v>1057.8273232922859</v>
      </c>
      <c r="W254" s="104">
        <v>920.00272960644531</v>
      </c>
      <c r="X254" s="104">
        <v>1068.5316103898499</v>
      </c>
      <c r="Y254" s="104">
        <v>974.67116406409275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85.431728369970884</v>
      </c>
      <c r="M255" s="98">
        <v>146.81414791812367</v>
      </c>
      <c r="N255" s="98">
        <v>62.707154221904851</v>
      </c>
      <c r="O255" s="98">
        <v>105.70882501923525</v>
      </c>
      <c r="P255" s="98">
        <v>81.426048714338009</v>
      </c>
      <c r="Q255" s="98">
        <v>101.73494930635711</v>
      </c>
      <c r="R255" s="98">
        <v>82.831437005024455</v>
      </c>
      <c r="S255" s="98">
        <v>115.65571281873353</v>
      </c>
      <c r="T255" s="98">
        <v>267.58325583995207</v>
      </c>
      <c r="U255" s="98">
        <v>241.12087047657673</v>
      </c>
      <c r="V255" s="98">
        <v>152.94034043761613</v>
      </c>
      <c r="W255" s="98">
        <v>157.98537232066747</v>
      </c>
      <c r="X255" s="98">
        <v>412.26269159985065</v>
      </c>
      <c r="Y255" s="98">
        <v>340.1058887173823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772.11174462817155</v>
      </c>
      <c r="M256" s="98">
        <v>715.34754308864603</v>
      </c>
      <c r="N256" s="98">
        <v>694.80486148752902</v>
      </c>
      <c r="O256" s="98">
        <v>729.38609881803688</v>
      </c>
      <c r="P256" s="98">
        <v>749.29558250604737</v>
      </c>
      <c r="Q256" s="98">
        <v>773.6367309899382</v>
      </c>
      <c r="R256" s="98">
        <v>773.79184166526147</v>
      </c>
      <c r="S256" s="98">
        <v>791.53087392306531</v>
      </c>
      <c r="T256" s="98">
        <v>816.74583963581017</v>
      </c>
      <c r="U256" s="98">
        <v>863.74533754976358</v>
      </c>
      <c r="V256" s="98">
        <v>904.88698285466978</v>
      </c>
      <c r="W256" s="98">
        <v>762.01735728577785</v>
      </c>
      <c r="X256" s="98">
        <v>656.26891878999913</v>
      </c>
      <c r="Y256" s="98">
        <v>634.56527534671034</v>
      </c>
      <c r="DA256" s="63" t="s">
        <v>2504</v>
      </c>
    </row>
    <row r="257" spans="1:105" ht="12" customHeight="1" x14ac:dyDescent="0.25">
      <c r="A257" s="121" t="s">
        <v>54</v>
      </c>
      <c r="B257" s="122">
        <v>0</v>
      </c>
      <c r="C257" s="122">
        <v>0</v>
      </c>
      <c r="D257" s="122">
        <v>0</v>
      </c>
      <c r="E257" s="122">
        <v>0</v>
      </c>
      <c r="F257" s="122">
        <v>0</v>
      </c>
      <c r="G257" s="122">
        <v>0</v>
      </c>
      <c r="H257" s="122">
        <v>0</v>
      </c>
      <c r="I257" s="122">
        <v>0</v>
      </c>
      <c r="J257" s="122">
        <v>0</v>
      </c>
      <c r="K257" s="122">
        <v>0</v>
      </c>
      <c r="L257" s="122">
        <v>654.50576892573599</v>
      </c>
      <c r="M257" s="122">
        <v>622.18041072898075</v>
      </c>
      <c r="N257" s="122">
        <v>527.84766715276101</v>
      </c>
      <c r="O257" s="122">
        <v>630.20817000154727</v>
      </c>
      <c r="P257" s="122">
        <v>590.09935389666157</v>
      </c>
      <c r="Q257" s="122">
        <v>635.60028889573721</v>
      </c>
      <c r="R257" s="122">
        <v>675.55614021291512</v>
      </c>
      <c r="S257" s="122">
        <v>506.8603819308421</v>
      </c>
      <c r="T257" s="122">
        <v>534.84748789576599</v>
      </c>
      <c r="U257" s="122">
        <v>506.05978960831237</v>
      </c>
      <c r="V257" s="122">
        <v>487.59394471325521</v>
      </c>
      <c r="W257" s="122">
        <v>464.48071397952111</v>
      </c>
      <c r="X257" s="122">
        <v>411.67349669637258</v>
      </c>
      <c r="Y257" s="122">
        <v>417.30747830273259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617.60400312770173</v>
      </c>
      <c r="M259" s="98">
        <v>577.24428002966681</v>
      </c>
      <c r="N259" s="98">
        <v>579.31412636264258</v>
      </c>
      <c r="O259" s="98">
        <v>632.21175816493974</v>
      </c>
      <c r="P259" s="98">
        <v>592.02802422785976</v>
      </c>
      <c r="Q259" s="98">
        <v>624.94958359728093</v>
      </c>
      <c r="R259" s="98">
        <v>596.43034047574486</v>
      </c>
      <c r="S259" s="98">
        <v>559.14133546865526</v>
      </c>
      <c r="T259" s="98">
        <v>542.7677373569727</v>
      </c>
      <c r="U259" s="98">
        <v>498.47680944346064</v>
      </c>
      <c r="V259" s="98">
        <v>492.16718931056676</v>
      </c>
      <c r="W259" s="98">
        <v>482.12688359932719</v>
      </c>
      <c r="X259" s="98">
        <v>390.99784868444141</v>
      </c>
      <c r="Y259" s="98">
        <v>415.04727446146518</v>
      </c>
      <c r="DA259" s="63" t="s">
        <v>2507</v>
      </c>
    </row>
    <row r="260" spans="1:105" ht="12" customHeight="1" x14ac:dyDescent="0.25">
      <c r="A260" s="109" t="s">
        <v>120</v>
      </c>
      <c r="B260" s="33">
        <v>0</v>
      </c>
      <c r="C260" s="33">
        <v>0</v>
      </c>
      <c r="D260" s="33">
        <v>0</v>
      </c>
      <c r="E260" s="33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713.49096735137232</v>
      </c>
      <c r="M260" s="33">
        <v>699.63081162515505</v>
      </c>
      <c r="N260" s="33">
        <v>425.79498167134267</v>
      </c>
      <c r="O260" s="33">
        <v>626.18450845569669</v>
      </c>
      <c r="P260" s="33">
        <v>586.26172448764987</v>
      </c>
      <c r="Q260" s="33">
        <v>657.39810275052764</v>
      </c>
      <c r="R260" s="33">
        <v>855.66218600216473</v>
      </c>
      <c r="S260" s="33">
        <v>357.08626105872958</v>
      </c>
      <c r="T260" s="33">
        <v>507.88428570445018</v>
      </c>
      <c r="U260" s="33">
        <v>531.9199316470548</v>
      </c>
      <c r="V260" s="33">
        <v>472.75987256914931</v>
      </c>
      <c r="W260" s="33">
        <v>407.08685060570576</v>
      </c>
      <c r="X260" s="33">
        <v>479.53339590099966</v>
      </c>
      <c r="Y260" s="33">
        <v>424.62496239250476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147.41512799131823</v>
      </c>
      <c r="M262" s="117">
        <f t="shared" si="122"/>
        <v>141.72086107625279</v>
      </c>
      <c r="N262" s="117">
        <f t="shared" si="122"/>
        <v>149.3817931869041</v>
      </c>
      <c r="O262" s="117">
        <f t="shared" si="122"/>
        <v>163.70821391292122</v>
      </c>
      <c r="P262" s="117">
        <f t="shared" si="122"/>
        <v>152.8082591366867</v>
      </c>
      <c r="Q262" s="117">
        <f t="shared" si="122"/>
        <v>162.77447792420594</v>
      </c>
      <c r="R262" s="117">
        <f t="shared" ref="R262:V262" si="123">R263+R266+R268+R281</f>
        <v>160.39044063093621</v>
      </c>
      <c r="S262" s="117">
        <f t="shared" si="123"/>
        <v>159.82541324199968</v>
      </c>
      <c r="T262" s="117">
        <f t="shared" si="123"/>
        <v>160.55399601616034</v>
      </c>
      <c r="U262" s="117">
        <f t="shared" si="123"/>
        <v>146.91515371928372</v>
      </c>
      <c r="V262" s="117">
        <f t="shared" si="123"/>
        <v>143.02275274381591</v>
      </c>
      <c r="W262" s="117">
        <f t="shared" ref="W262:Y262" si="124">W263+W266+W268+W281</f>
        <v>140.00592538098002</v>
      </c>
      <c r="X262" s="117">
        <f t="shared" si="124"/>
        <v>113.56704856241419</v>
      </c>
      <c r="Y262" s="117">
        <f t="shared" si="124"/>
        <v>120.02449822816395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147.41512799131823</v>
      </c>
      <c r="M281" s="122">
        <v>141.72086107625279</v>
      </c>
      <c r="N281" s="122">
        <v>149.3817931869041</v>
      </c>
      <c r="O281" s="122">
        <v>163.70821391292122</v>
      </c>
      <c r="P281" s="122">
        <v>152.8082591366867</v>
      </c>
      <c r="Q281" s="122">
        <v>162.77447792420594</v>
      </c>
      <c r="R281" s="122">
        <v>160.39044063093621</v>
      </c>
      <c r="S281" s="122">
        <v>159.82541324199968</v>
      </c>
      <c r="T281" s="122">
        <v>160.55399601616034</v>
      </c>
      <c r="U281" s="122">
        <v>146.91515371928372</v>
      </c>
      <c r="V281" s="122">
        <v>143.02275274381591</v>
      </c>
      <c r="W281" s="122">
        <v>140.00592538098002</v>
      </c>
      <c r="X281" s="122">
        <v>113.56704856241419</v>
      </c>
      <c r="Y281" s="122">
        <v>120.02449822816395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239.63959571233482</v>
      </c>
      <c r="M283" s="98">
        <v>223.94622159670931</v>
      </c>
      <c r="N283" s="98">
        <v>224.71691964129425</v>
      </c>
      <c r="O283" s="98">
        <v>245.22695894362263</v>
      </c>
      <c r="P283" s="98">
        <v>229.60482398135895</v>
      </c>
      <c r="Q283" s="98">
        <v>242.30827915903814</v>
      </c>
      <c r="R283" s="98">
        <v>230.85460428244562</v>
      </c>
      <c r="S283" s="98">
        <v>215.6149245087795</v>
      </c>
      <c r="T283" s="98">
        <v>207.71559393835213</v>
      </c>
      <c r="U283" s="98">
        <v>189.99514511687337</v>
      </c>
      <c r="V283" s="98">
        <v>187.11570476159091</v>
      </c>
      <c r="W283" s="98">
        <v>183.05178711291259</v>
      </c>
      <c r="X283" s="98">
        <v>148.1688141021759</v>
      </c>
      <c r="Y283" s="98">
        <v>157.09732662291907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0</v>
      </c>
      <c r="C286" s="118">
        <f t="shared" si="129"/>
        <v>0</v>
      </c>
      <c r="D286" s="118">
        <f t="shared" si="129"/>
        <v>0</v>
      </c>
      <c r="E286" s="118">
        <f t="shared" si="129"/>
        <v>0</v>
      </c>
      <c r="F286" s="118">
        <f t="shared" si="129"/>
        <v>0</v>
      </c>
      <c r="G286" s="118">
        <f t="shared" si="129"/>
        <v>0</v>
      </c>
      <c r="H286" s="118">
        <f t="shared" si="129"/>
        <v>0</v>
      </c>
      <c r="I286" s="118">
        <f t="shared" si="129"/>
        <v>0</v>
      </c>
      <c r="J286" s="118">
        <f t="shared" si="129"/>
        <v>0</v>
      </c>
      <c r="K286" s="118">
        <f t="shared" si="129"/>
        <v>0</v>
      </c>
      <c r="L286" s="118">
        <f t="shared" si="129"/>
        <v>27.857744492026995</v>
      </c>
      <c r="M286" s="118">
        <f t="shared" si="129"/>
        <v>28.853048064935976</v>
      </c>
      <c r="N286" s="118">
        <f t="shared" si="129"/>
        <v>30.132670640662859</v>
      </c>
      <c r="O286" s="118">
        <f t="shared" si="129"/>
        <v>30.695183604581125</v>
      </c>
      <c r="P286" s="118">
        <f t="shared" si="129"/>
        <v>30.990754130784246</v>
      </c>
      <c r="Q286" s="118">
        <f t="shared" si="129"/>
        <v>32.692361248801312</v>
      </c>
      <c r="R286" s="118">
        <f t="shared" ref="R286:V286" si="130">R287+R290+R292+R305</f>
        <v>31.580641989862094</v>
      </c>
      <c r="S286" s="118">
        <f t="shared" si="130"/>
        <v>33.17771587130364</v>
      </c>
      <c r="T286" s="118">
        <f t="shared" si="130"/>
        <v>33.937864798989061</v>
      </c>
      <c r="U286" s="118">
        <f t="shared" si="130"/>
        <v>34.651918396879623</v>
      </c>
      <c r="V286" s="118">
        <f t="shared" si="130"/>
        <v>32.547551425584501</v>
      </c>
      <c r="W286" s="118">
        <f t="shared" ref="W286:Y286" si="131">W287+W290+W292+W305</f>
        <v>33.967127668635278</v>
      </c>
      <c r="X286" s="118">
        <f t="shared" si="131"/>
        <v>34.783031792204618</v>
      </c>
      <c r="Y286" s="118">
        <f t="shared" si="131"/>
        <v>33.210806058715107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0</v>
      </c>
      <c r="C287" s="123">
        <f t="shared" si="132"/>
        <v>0</v>
      </c>
      <c r="D287" s="123">
        <f t="shared" si="132"/>
        <v>0</v>
      </c>
      <c r="E287" s="123">
        <f t="shared" si="132"/>
        <v>0</v>
      </c>
      <c r="F287" s="123">
        <f t="shared" si="132"/>
        <v>0</v>
      </c>
      <c r="G287" s="123">
        <f t="shared" si="132"/>
        <v>0</v>
      </c>
      <c r="H287" s="123">
        <f t="shared" si="132"/>
        <v>0</v>
      </c>
      <c r="I287" s="123">
        <f t="shared" si="132"/>
        <v>0</v>
      </c>
      <c r="J287" s="123">
        <f t="shared" si="132"/>
        <v>0</v>
      </c>
      <c r="K287" s="123">
        <f t="shared" si="132"/>
        <v>0</v>
      </c>
      <c r="L287" s="123">
        <f t="shared" si="132"/>
        <v>8.8101054950609257</v>
      </c>
      <c r="M287" s="123">
        <f t="shared" si="132"/>
        <v>6.5073659117333538</v>
      </c>
      <c r="N287" s="123">
        <f t="shared" si="132"/>
        <v>7.4207730704621211</v>
      </c>
      <c r="O287" s="123">
        <f t="shared" si="132"/>
        <v>6.5918067783215539</v>
      </c>
      <c r="P287" s="123">
        <f t="shared" si="132"/>
        <v>7.6780645816257485</v>
      </c>
      <c r="Q287" s="123">
        <f t="shared" si="132"/>
        <v>8.3737071424650065</v>
      </c>
      <c r="R287" s="123">
        <f t="shared" ref="R287:V287" si="133">SUM(R288:R289)</f>
        <v>7.7183405011355903</v>
      </c>
      <c r="S287" s="123">
        <f t="shared" si="133"/>
        <v>9.9027371300377975</v>
      </c>
      <c r="T287" s="123">
        <f t="shared" si="133"/>
        <v>9.6153774172750364</v>
      </c>
      <c r="U287" s="123">
        <f t="shared" si="133"/>
        <v>12.092097778888762</v>
      </c>
      <c r="V287" s="123">
        <f t="shared" si="133"/>
        <v>11.4963234393195</v>
      </c>
      <c r="W287" s="123">
        <f t="shared" ref="W287:Y287" si="134">SUM(W288:W289)</f>
        <v>14.588560443202478</v>
      </c>
      <c r="X287" s="123">
        <f t="shared" si="134"/>
        <v>14.082543898372892</v>
      </c>
      <c r="Y287" s="123">
        <f t="shared" si="134"/>
        <v>13.824922278977981</v>
      </c>
      <c r="DA287" s="130" t="s">
        <v>2823</v>
      </c>
    </row>
    <row r="288" spans="1:105" ht="12" customHeight="1" x14ac:dyDescent="0.25">
      <c r="A288" s="97" t="s">
        <v>199</v>
      </c>
      <c r="B288" s="99">
        <v>0</v>
      </c>
      <c r="C288" s="99">
        <v>0</v>
      </c>
      <c r="D288" s="99">
        <v>0</v>
      </c>
      <c r="E288" s="99">
        <v>0</v>
      </c>
      <c r="F288" s="99">
        <v>0</v>
      </c>
      <c r="G288" s="99">
        <v>0</v>
      </c>
      <c r="H288" s="99">
        <v>0</v>
      </c>
      <c r="I288" s="99">
        <v>0</v>
      </c>
      <c r="J288" s="99">
        <v>0</v>
      </c>
      <c r="K288" s="99">
        <v>0</v>
      </c>
      <c r="L288" s="99">
        <v>8.747019800606191</v>
      </c>
      <c r="M288" s="99">
        <v>6.4619836349813777</v>
      </c>
      <c r="N288" s="99">
        <v>7.3823107046882948</v>
      </c>
      <c r="O288" s="99">
        <v>6.5501683778437663</v>
      </c>
      <c r="P288" s="99">
        <v>7.6304862629821644</v>
      </c>
      <c r="Q288" s="99">
        <v>8.3209719095069925</v>
      </c>
      <c r="R288" s="99">
        <v>7.6699485455674381</v>
      </c>
      <c r="S288" s="99">
        <v>9.840944325593421</v>
      </c>
      <c r="T288" s="99">
        <v>9.485558112894676</v>
      </c>
      <c r="U288" s="99">
        <v>11.972692029438816</v>
      </c>
      <c r="V288" s="99">
        <v>11.406006954734874</v>
      </c>
      <c r="W288" s="99">
        <v>14.467690345834956</v>
      </c>
      <c r="X288" s="99">
        <v>13.994756266469583</v>
      </c>
      <c r="Y288" s="99">
        <v>13.738640210426622</v>
      </c>
      <c r="DA288" s="63" t="s">
        <v>2824</v>
      </c>
    </row>
    <row r="289" spans="1:105" ht="12" customHeight="1" x14ac:dyDescent="0.25">
      <c r="A289" s="97" t="s">
        <v>53</v>
      </c>
      <c r="B289" s="99">
        <v>0</v>
      </c>
      <c r="C289" s="99">
        <v>0</v>
      </c>
      <c r="D289" s="99">
        <v>0</v>
      </c>
      <c r="E289" s="99">
        <v>0</v>
      </c>
      <c r="F289" s="99">
        <v>0</v>
      </c>
      <c r="G289" s="99">
        <v>0</v>
      </c>
      <c r="H289" s="99">
        <v>0</v>
      </c>
      <c r="I289" s="99">
        <v>0</v>
      </c>
      <c r="J289" s="99">
        <v>0</v>
      </c>
      <c r="K289" s="99">
        <v>0</v>
      </c>
      <c r="L289" s="99">
        <v>6.3085694454734928E-2</v>
      </c>
      <c r="M289" s="99">
        <v>4.538227675197614E-2</v>
      </c>
      <c r="N289" s="99">
        <v>3.8462365773826626E-2</v>
      </c>
      <c r="O289" s="99">
        <v>4.1638400477787343E-2</v>
      </c>
      <c r="P289" s="99">
        <v>4.7578318643583861E-2</v>
      </c>
      <c r="Q289" s="99">
        <v>5.2735232958014133E-2</v>
      </c>
      <c r="R289" s="99">
        <v>4.8391955568152595E-2</v>
      </c>
      <c r="S289" s="99">
        <v>6.1792804444376508E-2</v>
      </c>
      <c r="T289" s="99">
        <v>0.12981930438036055</v>
      </c>
      <c r="U289" s="99">
        <v>0.119405749449946</v>
      </c>
      <c r="V289" s="99">
        <v>9.0316484584626655E-2</v>
      </c>
      <c r="W289" s="99">
        <v>0.12087009736752126</v>
      </c>
      <c r="X289" s="99">
        <v>8.7787631903309668E-2</v>
      </c>
      <c r="Y289" s="99">
        <v>8.6282068551359767E-2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</v>
      </c>
      <c r="C290" s="123">
        <f t="shared" si="135"/>
        <v>0</v>
      </c>
      <c r="D290" s="123">
        <f t="shared" si="135"/>
        <v>0</v>
      </c>
      <c r="E290" s="123">
        <f t="shared" si="135"/>
        <v>0</v>
      </c>
      <c r="F290" s="123">
        <f t="shared" si="135"/>
        <v>0</v>
      </c>
      <c r="G290" s="123">
        <f t="shared" si="135"/>
        <v>0</v>
      </c>
      <c r="H290" s="123">
        <f t="shared" si="135"/>
        <v>0</v>
      </c>
      <c r="I290" s="123">
        <f t="shared" si="135"/>
        <v>0</v>
      </c>
      <c r="J290" s="123">
        <f t="shared" si="135"/>
        <v>0</v>
      </c>
      <c r="K290" s="123">
        <f t="shared" si="135"/>
        <v>0</v>
      </c>
      <c r="L290" s="123">
        <f t="shared" si="135"/>
        <v>0.51903083133699068</v>
      </c>
      <c r="M290" s="123">
        <f t="shared" si="135"/>
        <v>3.1145760284528983</v>
      </c>
      <c r="N290" s="123">
        <f t="shared" si="135"/>
        <v>5.9748126816385545</v>
      </c>
      <c r="O290" s="123">
        <f t="shared" si="135"/>
        <v>4.8149300976577658</v>
      </c>
      <c r="P290" s="123">
        <f t="shared" si="135"/>
        <v>4.7055375262903558</v>
      </c>
      <c r="Q290" s="123">
        <f t="shared" si="135"/>
        <v>4.4356814435642713</v>
      </c>
      <c r="R290" s="123">
        <f t="shared" si="135"/>
        <v>3.8366734606201724</v>
      </c>
      <c r="S290" s="123">
        <f t="shared" si="135"/>
        <v>4.5363291898047597</v>
      </c>
      <c r="T290" s="123">
        <f t="shared" si="135"/>
        <v>2.7081326277011479</v>
      </c>
      <c r="U290" s="123">
        <f t="shared" si="135"/>
        <v>1.5317121196943195</v>
      </c>
      <c r="V290" s="123">
        <f t="shared" si="135"/>
        <v>1.2572594056787278</v>
      </c>
      <c r="W290" s="123">
        <f t="shared" si="135"/>
        <v>1.5932578417572623</v>
      </c>
      <c r="X290" s="123">
        <f t="shared" si="135"/>
        <v>1.8082028171296596</v>
      </c>
      <c r="Y290" s="123">
        <f t="shared" si="135"/>
        <v>1.7990153405840301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</v>
      </c>
      <c r="C291" s="99">
        <f>RES_hhdet_fecs!C86</f>
        <v>0</v>
      </c>
      <c r="D291" s="99">
        <f>RES_hhdet_fecs!D86</f>
        <v>0</v>
      </c>
      <c r="E291" s="99">
        <f>RES_hhdet_fecs!E86</f>
        <v>0</v>
      </c>
      <c r="F291" s="99">
        <f>RES_hhdet_fecs!F86</f>
        <v>0</v>
      </c>
      <c r="G291" s="99">
        <f>RES_hhdet_fecs!G86</f>
        <v>0</v>
      </c>
      <c r="H291" s="99">
        <f>RES_hhdet_fecs!H86</f>
        <v>0</v>
      </c>
      <c r="I291" s="99">
        <f>RES_hhdet_fecs!I86</f>
        <v>0</v>
      </c>
      <c r="J291" s="99">
        <f>RES_hhdet_fecs!J86</f>
        <v>0</v>
      </c>
      <c r="K291" s="99">
        <f>RES_hhdet_fecs!K86</f>
        <v>0</v>
      </c>
      <c r="L291" s="99">
        <f>RES_hhdet_fecs!L86</f>
        <v>0.51903083133699068</v>
      </c>
      <c r="M291" s="99">
        <f>RES_hhdet_fecs!M86</f>
        <v>3.1145760284528983</v>
      </c>
      <c r="N291" s="99">
        <f>RES_hhdet_fecs!N86</f>
        <v>5.9748126816385545</v>
      </c>
      <c r="O291" s="99">
        <f>RES_hhdet_fecs!O86</f>
        <v>4.8149300976577658</v>
      </c>
      <c r="P291" s="99">
        <f>RES_hhdet_fecs!P86</f>
        <v>4.7055375262903558</v>
      </c>
      <c r="Q291" s="99">
        <f>RES_hhdet_fecs!Q86</f>
        <v>4.4356814435642713</v>
      </c>
      <c r="R291" s="99">
        <f>RES_hhdet_fecs!R86</f>
        <v>3.8366734606201724</v>
      </c>
      <c r="S291" s="99">
        <f>RES_hhdet_fecs!S86</f>
        <v>4.5363291898047597</v>
      </c>
      <c r="T291" s="99">
        <f>RES_hhdet_fecs!T86</f>
        <v>2.7081326277011479</v>
      </c>
      <c r="U291" s="99">
        <f>RES_hhdet_fecs!U86</f>
        <v>1.5317121196943195</v>
      </c>
      <c r="V291" s="99">
        <f>RES_hhdet_fecs!V86</f>
        <v>1.2572594056787278</v>
      </c>
      <c r="W291" s="99">
        <f>RES_hhdet_fecs!W86</f>
        <v>1.5932578417572623</v>
      </c>
      <c r="X291" s="99">
        <f>RES_hhdet_fecs!X86</f>
        <v>1.8082028171296596</v>
      </c>
      <c r="Y291" s="99">
        <f>RES_hhdet_fecs!Y86</f>
        <v>1.7990153405840301</v>
      </c>
      <c r="DA291" s="63" t="s">
        <v>2827</v>
      </c>
    </row>
    <row r="292" spans="1:105" ht="12" customHeight="1" x14ac:dyDescent="0.25">
      <c r="A292" s="121" t="s">
        <v>55</v>
      </c>
      <c r="B292" s="123">
        <v>0</v>
      </c>
      <c r="C292" s="123">
        <v>0</v>
      </c>
      <c r="D292" s="123">
        <v>0</v>
      </c>
      <c r="E292" s="123">
        <v>0</v>
      </c>
      <c r="F292" s="123">
        <v>0</v>
      </c>
      <c r="G292" s="123">
        <v>0</v>
      </c>
      <c r="H292" s="123">
        <v>0</v>
      </c>
      <c r="I292" s="123">
        <v>0</v>
      </c>
      <c r="J292" s="123">
        <v>0</v>
      </c>
      <c r="K292" s="123">
        <v>0</v>
      </c>
      <c r="L292" s="123">
        <v>8.9754128786795597</v>
      </c>
      <c r="M292" s="123">
        <v>10.173023303919829</v>
      </c>
      <c r="N292" s="123">
        <v>8.8086135773830705</v>
      </c>
      <c r="O292" s="123">
        <v>10.010546557534875</v>
      </c>
      <c r="P292" s="123">
        <v>9.9822663712847017</v>
      </c>
      <c r="Q292" s="123">
        <v>10.683665029166955</v>
      </c>
      <c r="R292" s="123">
        <v>10.455882179520655</v>
      </c>
      <c r="S292" s="123">
        <v>11.249799105892171</v>
      </c>
      <c r="T292" s="123">
        <v>13.929264796418197</v>
      </c>
      <c r="U292" s="123">
        <v>13.90640404952542</v>
      </c>
      <c r="V292" s="123">
        <v>12.997133257366441</v>
      </c>
      <c r="W292" s="123">
        <v>11.312845535845721</v>
      </c>
      <c r="X292" s="123">
        <v>13.317667725512113</v>
      </c>
      <c r="Y292" s="123">
        <v>11.945029846902242</v>
      </c>
      <c r="DA292" s="130" t="s">
        <v>2828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0</v>
      </c>
      <c r="C301" s="102">
        <v>0</v>
      </c>
      <c r="D301" s="102">
        <v>0</v>
      </c>
      <c r="E301" s="102">
        <v>0</v>
      </c>
      <c r="F301" s="102">
        <v>0</v>
      </c>
      <c r="G301" s="102">
        <v>0</v>
      </c>
      <c r="H301" s="102">
        <v>0</v>
      </c>
      <c r="I301" s="102">
        <v>0</v>
      </c>
      <c r="J301" s="102">
        <v>0</v>
      </c>
      <c r="K301" s="102">
        <v>0</v>
      </c>
      <c r="L301" s="102">
        <v>14.602564001035462</v>
      </c>
      <c r="M301" s="102">
        <v>14.525609237611706</v>
      </c>
      <c r="N301" s="102">
        <v>12.629618074938239</v>
      </c>
      <c r="O301" s="102">
        <v>13.873994524775775</v>
      </c>
      <c r="P301" s="102">
        <v>13.528303665954294</v>
      </c>
      <c r="Q301" s="102">
        <v>14.042148777860501</v>
      </c>
      <c r="R301" s="102">
        <v>13.361399189190083</v>
      </c>
      <c r="S301" s="102">
        <v>13.696053345627623</v>
      </c>
      <c r="T301" s="102">
        <v>15.689189546542863</v>
      </c>
      <c r="U301" s="102">
        <v>15.526446198315449</v>
      </c>
      <c r="V301" s="102">
        <v>14.596917213925641</v>
      </c>
      <c r="W301" s="102">
        <v>12.581019895435816</v>
      </c>
      <c r="X301" s="102">
        <v>14.358396841188728</v>
      </c>
      <c r="Y301" s="102">
        <v>12.929236015601921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8.7714036186831148</v>
      </c>
      <c r="M302" s="105">
        <v>9.2464053487623588</v>
      </c>
      <c r="N302" s="105">
        <v>7.5834060026785535</v>
      </c>
      <c r="O302" s="105">
        <v>8.5927267110582033</v>
      </c>
      <c r="P302" s="105">
        <v>8.3149742635657926</v>
      </c>
      <c r="Q302" s="105">
        <v>8.8090636160157825</v>
      </c>
      <c r="R302" s="105">
        <v>8.4234918345464838</v>
      </c>
      <c r="S302" s="105">
        <v>9.0056029567201605</v>
      </c>
      <c r="T302" s="105">
        <v>11.245162222305394</v>
      </c>
      <c r="U302" s="105">
        <v>11.140537141710057</v>
      </c>
      <c r="V302" s="105">
        <v>10.157491243971052</v>
      </c>
      <c r="W302" s="105">
        <v>8.9081309398383848</v>
      </c>
      <c r="X302" s="105">
        <v>11.363785059098527</v>
      </c>
      <c r="Y302" s="105">
        <v>10.081564224624087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1.4632211005800371</v>
      </c>
      <c r="M303" s="99">
        <v>2.5019994287330647</v>
      </c>
      <c r="N303" s="99">
        <v>1.061838921914821</v>
      </c>
      <c r="O303" s="99">
        <v>1.7803443618781067</v>
      </c>
      <c r="P303" s="99">
        <v>1.357018060044187</v>
      </c>
      <c r="Q303" s="99">
        <v>1.6763965011186275</v>
      </c>
      <c r="R303" s="99">
        <v>1.3329270335858403</v>
      </c>
      <c r="S303" s="99">
        <v>1.7971958354542428</v>
      </c>
      <c r="T303" s="99">
        <v>3.8628781171489646</v>
      </c>
      <c r="U303" s="99">
        <v>3.3985947461360562</v>
      </c>
      <c r="V303" s="99">
        <v>2.116525898415567</v>
      </c>
      <c r="W303" s="99">
        <v>2.1687712461358641</v>
      </c>
      <c r="X303" s="99">
        <v>5.5916326904036726</v>
      </c>
      <c r="Y303" s="99">
        <v>4.5537039041738971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7.3081825181030791</v>
      </c>
      <c r="M304" s="99">
        <v>6.7444059200292941</v>
      </c>
      <c r="N304" s="99">
        <v>6.5215670807637318</v>
      </c>
      <c r="O304" s="99">
        <v>6.8123823491800959</v>
      </c>
      <c r="P304" s="99">
        <v>6.9579562035216034</v>
      </c>
      <c r="Q304" s="99">
        <v>7.1326671148971572</v>
      </c>
      <c r="R304" s="99">
        <v>7.090564800960645</v>
      </c>
      <c r="S304" s="99">
        <v>7.2084071212659184</v>
      </c>
      <c r="T304" s="99">
        <v>7.3822841051564305</v>
      </c>
      <c r="U304" s="99">
        <v>7.7419423955739983</v>
      </c>
      <c r="V304" s="99">
        <v>8.0409653455554846</v>
      </c>
      <c r="W304" s="99">
        <v>6.7393596937025206</v>
      </c>
      <c r="X304" s="99">
        <v>5.7721523686948517</v>
      </c>
      <c r="Y304" s="99">
        <v>5.5278603204501913</v>
      </c>
      <c r="DA304" s="63" t="s">
        <v>2840</v>
      </c>
    </row>
    <row r="305" spans="1:105" ht="12" customHeight="1" x14ac:dyDescent="0.25">
      <c r="A305" s="121" t="s">
        <v>54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9.5531952869495189</v>
      </c>
      <c r="M305" s="123">
        <v>9.0580828208298971</v>
      </c>
      <c r="N305" s="123">
        <v>7.9284713111791145</v>
      </c>
      <c r="O305" s="123">
        <v>9.2779001710669302</v>
      </c>
      <c r="P305" s="123">
        <v>8.6248856515834404</v>
      </c>
      <c r="Q305" s="123">
        <v>9.1993076336050805</v>
      </c>
      <c r="R305" s="123">
        <v>9.5697458485856739</v>
      </c>
      <c r="S305" s="123">
        <v>7.4888504455689162</v>
      </c>
      <c r="T305" s="123">
        <v>7.6850899575946743</v>
      </c>
      <c r="U305" s="123">
        <v>7.1217044487711165</v>
      </c>
      <c r="V305" s="123">
        <v>6.7968353232198337</v>
      </c>
      <c r="W305" s="123">
        <v>6.47246384782982</v>
      </c>
      <c r="X305" s="123">
        <v>5.5746173511899508</v>
      </c>
      <c r="Y305" s="123">
        <v>5.6418385922508589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9.9851810705607722</v>
      </c>
      <c r="M307" s="99">
        <v>9.2947666381561955</v>
      </c>
      <c r="N307" s="99">
        <v>9.2852377909325572</v>
      </c>
      <c r="O307" s="99">
        <v>10.082724148158112</v>
      </c>
      <c r="P307" s="99">
        <v>9.3859376925823028</v>
      </c>
      <c r="Q307" s="99">
        <v>9.8344769757677213</v>
      </c>
      <c r="R307" s="99">
        <v>9.3124373636898241</v>
      </c>
      <c r="S307" s="99">
        <v>8.6440726122218869</v>
      </c>
      <c r="T307" s="99">
        <v>8.2649658930181999</v>
      </c>
      <c r="U307" s="99">
        <v>7.496781673570883</v>
      </c>
      <c r="V307" s="99">
        <v>7.3196822626295361</v>
      </c>
      <c r="W307" s="99">
        <v>7.1268215664434313</v>
      </c>
      <c r="X307" s="99">
        <v>5.7369477605806036</v>
      </c>
      <c r="Y307" s="99">
        <v>6.0244539939462918</v>
      </c>
      <c r="DA307" s="63" t="s">
        <v>2843</v>
      </c>
    </row>
    <row r="308" spans="1:105" ht="12" customHeight="1" x14ac:dyDescent="0.25">
      <c r="A308" s="109" t="s">
        <v>120</v>
      </c>
      <c r="B308" s="110">
        <v>0</v>
      </c>
      <c r="C308" s="110">
        <v>0</v>
      </c>
      <c r="D308" s="110">
        <v>0</v>
      </c>
      <c r="E308" s="110">
        <v>0</v>
      </c>
      <c r="F308" s="110">
        <v>0</v>
      </c>
      <c r="G308" s="110">
        <v>0</v>
      </c>
      <c r="H308" s="110">
        <v>0</v>
      </c>
      <c r="I308" s="110">
        <v>0</v>
      </c>
      <c r="J308" s="110">
        <v>0</v>
      </c>
      <c r="K308" s="110">
        <v>0</v>
      </c>
      <c r="L308" s="110">
        <v>8.8626926345067663</v>
      </c>
      <c r="M308" s="110">
        <v>8.6501425675797776</v>
      </c>
      <c r="N308" s="110">
        <v>5.2381431837795009</v>
      </c>
      <c r="O308" s="110">
        <v>7.6616302474528011</v>
      </c>
      <c r="P308" s="110">
        <v>7.110559617174542</v>
      </c>
      <c r="Q308" s="110">
        <v>7.8993652637098446</v>
      </c>
      <c r="R308" s="110">
        <v>10.155431098106687</v>
      </c>
      <c r="S308" s="110">
        <v>4.1793778228615981</v>
      </c>
      <c r="T308" s="110">
        <v>5.7109965695916465</v>
      </c>
      <c r="U308" s="110">
        <v>5.8425832987807453</v>
      </c>
      <c r="V308" s="110">
        <v>5.100895153282714</v>
      </c>
      <c r="W308" s="110">
        <v>4.3441766155934207</v>
      </c>
      <c r="X308" s="110">
        <v>5.041829928385174</v>
      </c>
      <c r="Y308" s="110">
        <v>4.4031086762631473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0</v>
      </c>
      <c r="C310" s="118">
        <f t="shared" si="136"/>
        <v>0</v>
      </c>
      <c r="D310" s="118">
        <f t="shared" si="136"/>
        <v>0</v>
      </c>
      <c r="E310" s="118">
        <f t="shared" si="136"/>
        <v>0</v>
      </c>
      <c r="F310" s="118">
        <f t="shared" si="136"/>
        <v>0</v>
      </c>
      <c r="G310" s="118">
        <f t="shared" si="136"/>
        <v>0</v>
      </c>
      <c r="H310" s="118">
        <f t="shared" si="136"/>
        <v>0</v>
      </c>
      <c r="I310" s="118">
        <f t="shared" si="136"/>
        <v>0</v>
      </c>
      <c r="J310" s="118">
        <f t="shared" si="136"/>
        <v>0</v>
      </c>
      <c r="K310" s="118">
        <f t="shared" si="136"/>
        <v>0</v>
      </c>
      <c r="L310" s="118">
        <f t="shared" si="136"/>
        <v>23.036313540423066</v>
      </c>
      <c r="M310" s="118">
        <f t="shared" si="136"/>
        <v>30.814453806780993</v>
      </c>
      <c r="N310" s="118">
        <f t="shared" si="136"/>
        <v>40.649899685128318</v>
      </c>
      <c r="O310" s="118">
        <f t="shared" si="136"/>
        <v>37.429267309465658</v>
      </c>
      <c r="P310" s="118">
        <f t="shared" si="136"/>
        <v>37.455141080011444</v>
      </c>
      <c r="Q310" s="118">
        <f t="shared" si="136"/>
        <v>37.817621977007647</v>
      </c>
      <c r="R310" s="118">
        <f t="shared" ref="R310:V310" si="137">R311+R314+R316+R329</f>
        <v>35.186024253943884</v>
      </c>
      <c r="S310" s="118">
        <f t="shared" si="137"/>
        <v>38.673817088361609</v>
      </c>
      <c r="T310" s="118">
        <f t="shared" si="137"/>
        <v>33.220061154993807</v>
      </c>
      <c r="U310" s="118">
        <f t="shared" si="137"/>
        <v>30.609104521198848</v>
      </c>
      <c r="V310" s="118">
        <f t="shared" si="137"/>
        <v>28.46157183687826</v>
      </c>
      <c r="W310" s="118">
        <f t="shared" ref="W310:Y310" si="138">W311+W314+W316+W329</f>
        <v>31.106577651905972</v>
      </c>
      <c r="X310" s="118">
        <f t="shared" si="138"/>
        <v>32.486030635197615</v>
      </c>
      <c r="Y310" s="118">
        <f t="shared" si="138"/>
        <v>31.381068349903664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0</v>
      </c>
      <c r="C311" s="123">
        <f t="shared" si="139"/>
        <v>0</v>
      </c>
      <c r="D311" s="123">
        <f t="shared" si="139"/>
        <v>0</v>
      </c>
      <c r="E311" s="123">
        <f t="shared" si="139"/>
        <v>0</v>
      </c>
      <c r="F311" s="123">
        <f t="shared" si="139"/>
        <v>0</v>
      </c>
      <c r="G311" s="123">
        <f t="shared" si="139"/>
        <v>0</v>
      </c>
      <c r="H311" s="123">
        <f t="shared" si="139"/>
        <v>0</v>
      </c>
      <c r="I311" s="123">
        <f t="shared" si="139"/>
        <v>0</v>
      </c>
      <c r="J311" s="123">
        <f t="shared" si="139"/>
        <v>0</v>
      </c>
      <c r="K311" s="123">
        <f t="shared" si="139"/>
        <v>0</v>
      </c>
      <c r="L311" s="123">
        <f t="shared" si="139"/>
        <v>6.833208063700801</v>
      </c>
      <c r="M311" s="123">
        <f t="shared" si="139"/>
        <v>5.0648890284302466</v>
      </c>
      <c r="N311" s="123">
        <f t="shared" si="139"/>
        <v>5.7927876591721228</v>
      </c>
      <c r="O311" s="123">
        <f t="shared" si="139"/>
        <v>5.1494486036507245</v>
      </c>
      <c r="P311" s="123">
        <f t="shared" si="139"/>
        <v>6.0136853153155103</v>
      </c>
      <c r="Q311" s="123">
        <f t="shared" si="139"/>
        <v>6.5592488254702328</v>
      </c>
      <c r="R311" s="123">
        <f t="shared" ref="R311:V311" si="140">SUM(R312:R313)</f>
        <v>6.0549781826164653</v>
      </c>
      <c r="S311" s="123">
        <f t="shared" si="140"/>
        <v>7.7702063876745129</v>
      </c>
      <c r="T311" s="123">
        <f t="shared" si="140"/>
        <v>7.5886319090318084</v>
      </c>
      <c r="U311" s="123">
        <f t="shared" si="140"/>
        <v>9.5645830568108998</v>
      </c>
      <c r="V311" s="123">
        <f t="shared" si="140"/>
        <v>9.0957124039337458</v>
      </c>
      <c r="W311" s="123">
        <f t="shared" ref="W311:Y311" si="141">SUM(W312:W313)</f>
        <v>11.551786750147658</v>
      </c>
      <c r="X311" s="123">
        <f t="shared" si="141"/>
        <v>11.149914999278687</v>
      </c>
      <c r="Y311" s="123">
        <f t="shared" si="141"/>
        <v>10.946244293190826</v>
      </c>
      <c r="DA311" s="130" t="s">
        <v>2991</v>
      </c>
    </row>
    <row r="312" spans="1:105" ht="12" customHeight="1" x14ac:dyDescent="0.25">
      <c r="A312" s="97" t="s">
        <v>199</v>
      </c>
      <c r="B312" s="99">
        <v>0</v>
      </c>
      <c r="C312" s="99">
        <v>0</v>
      </c>
      <c r="D312" s="99">
        <v>0</v>
      </c>
      <c r="E312" s="99">
        <v>0</v>
      </c>
      <c r="F312" s="99">
        <v>0</v>
      </c>
      <c r="G312" s="99">
        <v>0</v>
      </c>
      <c r="H312" s="99">
        <v>0</v>
      </c>
      <c r="I312" s="99">
        <v>0</v>
      </c>
      <c r="J312" s="99">
        <v>0</v>
      </c>
      <c r="K312" s="99">
        <v>0</v>
      </c>
      <c r="L312" s="99">
        <v>6.7701223692460664</v>
      </c>
      <c r="M312" s="99">
        <v>5.0195067516782705</v>
      </c>
      <c r="N312" s="99">
        <v>5.7543252933982965</v>
      </c>
      <c r="O312" s="99">
        <v>5.1078102031729369</v>
      </c>
      <c r="P312" s="99">
        <v>5.9661069966719262</v>
      </c>
      <c r="Q312" s="99">
        <v>6.5065135925122188</v>
      </c>
      <c r="R312" s="99">
        <v>6.006586227048313</v>
      </c>
      <c r="S312" s="99">
        <v>7.7084135832301364</v>
      </c>
      <c r="T312" s="99">
        <v>7.458812604651448</v>
      </c>
      <c r="U312" s="99">
        <v>9.4451773073609537</v>
      </c>
      <c r="V312" s="99">
        <v>9.0053959193491195</v>
      </c>
      <c r="W312" s="99">
        <v>11.430916652780136</v>
      </c>
      <c r="X312" s="99">
        <v>11.062127367375378</v>
      </c>
      <c r="Y312" s="99">
        <v>10.859962224639467</v>
      </c>
      <c r="DA312" s="63" t="s">
        <v>2992</v>
      </c>
    </row>
    <row r="313" spans="1:105" ht="12" customHeight="1" x14ac:dyDescent="0.25">
      <c r="A313" s="97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6.3085694454734928E-2</v>
      </c>
      <c r="M313" s="99">
        <v>4.538227675197614E-2</v>
      </c>
      <c r="N313" s="99">
        <v>3.8462365773826626E-2</v>
      </c>
      <c r="O313" s="99">
        <v>4.1638400477787343E-2</v>
      </c>
      <c r="P313" s="99">
        <v>4.7578318643583861E-2</v>
      </c>
      <c r="Q313" s="99">
        <v>5.2735232958014133E-2</v>
      </c>
      <c r="R313" s="99">
        <v>4.8391955568152595E-2</v>
      </c>
      <c r="S313" s="99">
        <v>6.1792804444376508E-2</v>
      </c>
      <c r="T313" s="99">
        <v>0.12981930438036055</v>
      </c>
      <c r="U313" s="99">
        <v>0.119405749449946</v>
      </c>
      <c r="V313" s="99">
        <v>9.0316484584626655E-2</v>
      </c>
      <c r="W313" s="99">
        <v>0.12087009736752126</v>
      </c>
      <c r="X313" s="99">
        <v>8.7787631903309668E-2</v>
      </c>
      <c r="Y313" s="99">
        <v>8.6282068551359767E-2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</v>
      </c>
      <c r="C314" s="123">
        <f t="shared" si="142"/>
        <v>0</v>
      </c>
      <c r="D314" s="123">
        <f t="shared" si="142"/>
        <v>0</v>
      </c>
      <c r="E314" s="123">
        <f t="shared" si="142"/>
        <v>0</v>
      </c>
      <c r="F314" s="123">
        <f t="shared" si="142"/>
        <v>0</v>
      </c>
      <c r="G314" s="123">
        <f t="shared" si="142"/>
        <v>0</v>
      </c>
      <c r="H314" s="123">
        <f t="shared" si="142"/>
        <v>0</v>
      </c>
      <c r="I314" s="123">
        <f t="shared" si="142"/>
        <v>0</v>
      </c>
      <c r="J314" s="123">
        <f t="shared" si="142"/>
        <v>0</v>
      </c>
      <c r="K314" s="123">
        <f t="shared" si="142"/>
        <v>0</v>
      </c>
      <c r="L314" s="123">
        <f t="shared" si="142"/>
        <v>1.8929172892721509</v>
      </c>
      <c r="M314" s="123">
        <f t="shared" si="142"/>
        <v>11.760311876196111</v>
      </c>
      <c r="N314" s="123">
        <f t="shared" si="142"/>
        <v>22.797285739001047</v>
      </c>
      <c r="O314" s="123">
        <f t="shared" si="142"/>
        <v>18.588220406142973</v>
      </c>
      <c r="P314" s="123">
        <f t="shared" si="142"/>
        <v>18.239311017168188</v>
      </c>
      <c r="Q314" s="123">
        <f t="shared" si="142"/>
        <v>17.310489613704195</v>
      </c>
      <c r="R314" s="123">
        <f t="shared" si="142"/>
        <v>15.078299289118378</v>
      </c>
      <c r="S314" s="123">
        <f t="shared" si="142"/>
        <v>18.031669438234267</v>
      </c>
      <c r="T314" s="123">
        <f t="shared" si="142"/>
        <v>11.012160146757324</v>
      </c>
      <c r="U314" s="123">
        <f t="shared" si="142"/>
        <v>6.60602199984256</v>
      </c>
      <c r="V314" s="123">
        <f t="shared" si="142"/>
        <v>5.6151250763531184</v>
      </c>
      <c r="W314" s="123">
        <f t="shared" si="142"/>
        <v>7.2812425524159607</v>
      </c>
      <c r="X314" s="123">
        <f t="shared" si="142"/>
        <v>8.3105332518081223</v>
      </c>
      <c r="Y314" s="123">
        <f t="shared" si="142"/>
        <v>8.3021983724612642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</v>
      </c>
      <c r="C315" s="99">
        <f>RES_hhdet_tess!C86</f>
        <v>0</v>
      </c>
      <c r="D315" s="99">
        <f>RES_hhdet_tess!D86</f>
        <v>0</v>
      </c>
      <c r="E315" s="99">
        <f>RES_hhdet_tess!E86</f>
        <v>0</v>
      </c>
      <c r="F315" s="99">
        <f>RES_hhdet_tess!F86</f>
        <v>0</v>
      </c>
      <c r="G315" s="99">
        <f>RES_hhdet_tess!G86</f>
        <v>0</v>
      </c>
      <c r="H315" s="99">
        <f>RES_hhdet_tess!H86</f>
        <v>0</v>
      </c>
      <c r="I315" s="99">
        <f>RES_hhdet_tess!I86</f>
        <v>0</v>
      </c>
      <c r="J315" s="99">
        <f>RES_hhdet_tess!J86</f>
        <v>0</v>
      </c>
      <c r="K315" s="99">
        <f>RES_hhdet_tess!K86</f>
        <v>0</v>
      </c>
      <c r="L315" s="99">
        <f>RES_hhdet_tess!L86</f>
        <v>1.8929172892721509</v>
      </c>
      <c r="M315" s="99">
        <f>RES_hhdet_tess!M86</f>
        <v>11.760311876196111</v>
      </c>
      <c r="N315" s="99">
        <f>RES_hhdet_tess!N86</f>
        <v>22.797285739001047</v>
      </c>
      <c r="O315" s="99">
        <f>RES_hhdet_tess!O86</f>
        <v>18.588220406142973</v>
      </c>
      <c r="P315" s="99">
        <f>RES_hhdet_tess!P86</f>
        <v>18.239311017168188</v>
      </c>
      <c r="Q315" s="99">
        <f>RES_hhdet_tess!Q86</f>
        <v>17.310489613704195</v>
      </c>
      <c r="R315" s="99">
        <f>RES_hhdet_tess!R86</f>
        <v>15.078299289118378</v>
      </c>
      <c r="S315" s="99">
        <f>RES_hhdet_tess!S86</f>
        <v>18.031669438234267</v>
      </c>
      <c r="T315" s="99">
        <f>RES_hhdet_tess!T86</f>
        <v>11.012160146757324</v>
      </c>
      <c r="U315" s="99">
        <f>RES_hhdet_tess!U86</f>
        <v>6.60602199984256</v>
      </c>
      <c r="V315" s="99">
        <f>RES_hhdet_tess!V86</f>
        <v>5.6151250763531184</v>
      </c>
      <c r="W315" s="99">
        <f>RES_hhdet_tess!W86</f>
        <v>7.2812425524159607</v>
      </c>
      <c r="X315" s="99">
        <f>RES_hhdet_tess!X86</f>
        <v>8.3105332518081223</v>
      </c>
      <c r="Y315" s="99">
        <f>RES_hhdet_tess!Y86</f>
        <v>8.3021983724612642</v>
      </c>
      <c r="DA315" s="63" t="s">
        <v>2995</v>
      </c>
    </row>
    <row r="316" spans="1:105" ht="12" customHeight="1" x14ac:dyDescent="0.25">
      <c r="A316" s="121" t="s">
        <v>55</v>
      </c>
      <c r="B316" s="123">
        <v>0</v>
      </c>
      <c r="C316" s="123">
        <v>0</v>
      </c>
      <c r="D316" s="123">
        <v>0</v>
      </c>
      <c r="E316" s="123">
        <v>0</v>
      </c>
      <c r="F316" s="123">
        <v>0</v>
      </c>
      <c r="G316" s="123">
        <v>0</v>
      </c>
      <c r="H316" s="123">
        <v>0</v>
      </c>
      <c r="I316" s="123">
        <v>0</v>
      </c>
      <c r="J316" s="123">
        <v>0</v>
      </c>
      <c r="K316" s="123">
        <v>0</v>
      </c>
      <c r="L316" s="123">
        <v>8.1151682933230518</v>
      </c>
      <c r="M316" s="123">
        <v>8.1232409391740088</v>
      </c>
      <c r="N316" s="123">
        <v>7.1053503461975529</v>
      </c>
      <c r="O316" s="123">
        <v>7.8055264090988468</v>
      </c>
      <c r="P316" s="123">
        <v>7.7224841756515854</v>
      </c>
      <c r="Q316" s="123">
        <v>8.0878653959532425</v>
      </c>
      <c r="R316" s="123">
        <v>7.8623550890659475</v>
      </c>
      <c r="S316" s="123">
        <v>8.2560050975257084</v>
      </c>
      <c r="T316" s="123">
        <v>9.784967022641462</v>
      </c>
      <c r="U316" s="123">
        <v>9.9025725315237327</v>
      </c>
      <c r="V316" s="123">
        <v>9.4178993325167095</v>
      </c>
      <c r="W316" s="123">
        <v>8.1656332574269346</v>
      </c>
      <c r="X316" s="123">
        <v>9.4047463502086135</v>
      </c>
      <c r="Y316" s="123">
        <v>8.4973535690599267</v>
      </c>
      <c r="DA316" s="130" t="s">
        <v>2996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0</v>
      </c>
      <c r="C325" s="102">
        <v>0</v>
      </c>
      <c r="D325" s="102">
        <v>0</v>
      </c>
      <c r="E325" s="102">
        <v>0</v>
      </c>
      <c r="F325" s="102">
        <v>0</v>
      </c>
      <c r="G325" s="102">
        <v>0</v>
      </c>
      <c r="H325" s="102">
        <v>0</v>
      </c>
      <c r="I325" s="102">
        <v>0</v>
      </c>
      <c r="J325" s="102">
        <v>0</v>
      </c>
      <c r="K325" s="102">
        <v>0</v>
      </c>
      <c r="L325" s="102">
        <v>8.0698893925298858</v>
      </c>
      <c r="M325" s="102">
        <v>8.098104860797342</v>
      </c>
      <c r="N325" s="102">
        <v>7.0903879719633478</v>
      </c>
      <c r="O325" s="102">
        <v>7.8214284556380838</v>
      </c>
      <c r="P325" s="102">
        <v>7.7403621830549429</v>
      </c>
      <c r="Q325" s="102">
        <v>8.1187461975090205</v>
      </c>
      <c r="R325" s="102">
        <v>7.8806149146786435</v>
      </c>
      <c r="S325" s="102">
        <v>8.2498255002082246</v>
      </c>
      <c r="T325" s="102">
        <v>9.7745351501238726</v>
      </c>
      <c r="U325" s="102">
        <v>9.902226902744486</v>
      </c>
      <c r="V325" s="102">
        <v>9.4279739037790158</v>
      </c>
      <c r="W325" s="102">
        <v>8.1809452985315883</v>
      </c>
      <c r="X325" s="102">
        <v>9.4082488955006394</v>
      </c>
      <c r="Y325" s="102">
        <v>8.500915428295631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8.1168098548954006</v>
      </c>
      <c r="M326" s="105">
        <v>8.1285921354285797</v>
      </c>
      <c r="N326" s="105">
        <v>7.1101480412170295</v>
      </c>
      <c r="O326" s="105">
        <v>7.7996906278552283</v>
      </c>
      <c r="P326" s="105">
        <v>7.7140782119889479</v>
      </c>
      <c r="Q326" s="105">
        <v>8.0706286907709632</v>
      </c>
      <c r="R326" s="105">
        <v>7.8495824592198122</v>
      </c>
      <c r="S326" s="105">
        <v>8.2616742664444871</v>
      </c>
      <c r="T326" s="105">
        <v>9.8008769164453273</v>
      </c>
      <c r="U326" s="105">
        <v>9.903162616913562</v>
      </c>
      <c r="V326" s="105">
        <v>9.4000168080007587</v>
      </c>
      <c r="W326" s="105">
        <v>8.1365985364040938</v>
      </c>
      <c r="X326" s="105">
        <v>9.398170611689018</v>
      </c>
      <c r="Y326" s="105">
        <v>8.4906096545751168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0.80862733679232235</v>
      </c>
      <c r="M327" s="99">
        <v>1.3841862153992848</v>
      </c>
      <c r="N327" s="99">
        <v>0.588580960453296</v>
      </c>
      <c r="O327" s="99">
        <v>0.98730827867513171</v>
      </c>
      <c r="P327" s="99">
        <v>0.75612200846734323</v>
      </c>
      <c r="Q327" s="99">
        <v>0.93796157587380669</v>
      </c>
      <c r="R327" s="99">
        <v>0.75901765825916767</v>
      </c>
      <c r="S327" s="99">
        <v>1.0532671451785689</v>
      </c>
      <c r="T327" s="99">
        <v>2.4185928112888972</v>
      </c>
      <c r="U327" s="99">
        <v>2.1612202213395637</v>
      </c>
      <c r="V327" s="99">
        <v>1.359051462445273</v>
      </c>
      <c r="W327" s="99">
        <v>1.3972388427015741</v>
      </c>
      <c r="X327" s="99">
        <v>3.626018242994165</v>
      </c>
      <c r="Y327" s="99">
        <v>2.9627493341249251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7.3081825181030791</v>
      </c>
      <c r="M328" s="99">
        <v>6.7444059200292941</v>
      </c>
      <c r="N328" s="99">
        <v>6.5215670807637318</v>
      </c>
      <c r="O328" s="99">
        <v>6.8123823491800959</v>
      </c>
      <c r="P328" s="99">
        <v>6.9579562035216034</v>
      </c>
      <c r="Q328" s="99">
        <v>7.1326671148971572</v>
      </c>
      <c r="R328" s="99">
        <v>7.090564800960645</v>
      </c>
      <c r="S328" s="99">
        <v>7.2084071212659184</v>
      </c>
      <c r="T328" s="99">
        <v>7.3822841051564305</v>
      </c>
      <c r="U328" s="99">
        <v>7.7419423955739983</v>
      </c>
      <c r="V328" s="99">
        <v>8.0409653455554846</v>
      </c>
      <c r="W328" s="99">
        <v>6.7393596937025206</v>
      </c>
      <c r="X328" s="99">
        <v>5.7721523686948517</v>
      </c>
      <c r="Y328" s="99">
        <v>5.5278603204501913</v>
      </c>
      <c r="DA328" s="63" t="s">
        <v>3008</v>
      </c>
    </row>
    <row r="329" spans="1:105" ht="12" customHeight="1" x14ac:dyDescent="0.25">
      <c r="A329" s="121" t="s">
        <v>54</v>
      </c>
      <c r="B329" s="123">
        <v>0</v>
      </c>
      <c r="C329" s="123">
        <v>0</v>
      </c>
      <c r="D329" s="123">
        <v>0</v>
      </c>
      <c r="E329" s="123">
        <v>0</v>
      </c>
      <c r="F329" s="123">
        <v>0</v>
      </c>
      <c r="G329" s="123">
        <v>0</v>
      </c>
      <c r="H329" s="123">
        <v>0</v>
      </c>
      <c r="I329" s="123">
        <v>0</v>
      </c>
      <c r="J329" s="123">
        <v>0</v>
      </c>
      <c r="K329" s="123">
        <v>0</v>
      </c>
      <c r="L329" s="123">
        <v>6.1950198941270633</v>
      </c>
      <c r="M329" s="123">
        <v>5.8660119629806244</v>
      </c>
      <c r="N329" s="123">
        <v>4.9544759407575976</v>
      </c>
      <c r="O329" s="123">
        <v>5.8860718905731133</v>
      </c>
      <c r="P329" s="123">
        <v>5.479660571876158</v>
      </c>
      <c r="Q329" s="123">
        <v>5.8600181418799773</v>
      </c>
      <c r="R329" s="123">
        <v>6.1903916931430931</v>
      </c>
      <c r="S329" s="123">
        <v>4.6159361649271196</v>
      </c>
      <c r="T329" s="123">
        <v>4.8343020765632101</v>
      </c>
      <c r="U329" s="123">
        <v>4.5359269330216536</v>
      </c>
      <c r="V329" s="123">
        <v>4.3328350240746856</v>
      </c>
      <c r="W329" s="123">
        <v>4.1079150919154221</v>
      </c>
      <c r="X329" s="123">
        <v>3.6208360339021906</v>
      </c>
      <c r="Y329" s="123">
        <v>3.6352721151916452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5.8457377577412206</v>
      </c>
      <c r="M331" s="99">
        <v>5.4423472578456735</v>
      </c>
      <c r="N331" s="99">
        <v>5.4375496564884385</v>
      </c>
      <c r="O331" s="99">
        <v>5.9047851737868173</v>
      </c>
      <c r="P331" s="99">
        <v>5.4975701979420508</v>
      </c>
      <c r="Q331" s="99">
        <v>5.7618222672663819</v>
      </c>
      <c r="R331" s="99">
        <v>5.4653302744845247</v>
      </c>
      <c r="S331" s="99">
        <v>5.092054545402541</v>
      </c>
      <c r="T331" s="99">
        <v>4.9058904812649855</v>
      </c>
      <c r="U331" s="99">
        <v>4.4679589879910031</v>
      </c>
      <c r="V331" s="99">
        <v>4.3734735811768344</v>
      </c>
      <c r="W331" s="99">
        <v>4.2639796265968277</v>
      </c>
      <c r="X331" s="99">
        <v>3.4389852906635663</v>
      </c>
      <c r="Y331" s="99">
        <v>3.6155829017794479</v>
      </c>
      <c r="DA331" s="63" t="s">
        <v>3011</v>
      </c>
    </row>
    <row r="332" spans="1:105" ht="12" customHeight="1" x14ac:dyDescent="0.25">
      <c r="A332" s="109" t="s">
        <v>120</v>
      </c>
      <c r="B332" s="110">
        <v>0</v>
      </c>
      <c r="C332" s="110">
        <v>0</v>
      </c>
      <c r="D332" s="110">
        <v>0</v>
      </c>
      <c r="E332" s="110">
        <v>0</v>
      </c>
      <c r="F332" s="110">
        <v>0</v>
      </c>
      <c r="G332" s="110">
        <v>0</v>
      </c>
      <c r="H332" s="110">
        <v>0</v>
      </c>
      <c r="I332" s="110">
        <v>0</v>
      </c>
      <c r="J332" s="110">
        <v>0</v>
      </c>
      <c r="K332" s="110">
        <v>0</v>
      </c>
      <c r="L332" s="110">
        <v>6.7533258633863067</v>
      </c>
      <c r="M332" s="110">
        <v>6.5962261747432409</v>
      </c>
      <c r="N332" s="110">
        <v>3.9965905386401306</v>
      </c>
      <c r="O332" s="110">
        <v>5.848491354093948</v>
      </c>
      <c r="P332" s="110">
        <v>5.4440243583755477</v>
      </c>
      <c r="Q332" s="110">
        <v>6.0609865600415178</v>
      </c>
      <c r="R332" s="110">
        <v>7.8407755818710214</v>
      </c>
      <c r="S332" s="110">
        <v>3.2519554598853908</v>
      </c>
      <c r="T332" s="110">
        <v>4.5905909864034768</v>
      </c>
      <c r="U332" s="110">
        <v>4.7677171625043924</v>
      </c>
      <c r="V332" s="110">
        <v>4.201017170238476</v>
      </c>
      <c r="W332" s="110">
        <v>3.6003178754096301</v>
      </c>
      <c r="X332" s="110">
        <v>4.2176914794649294</v>
      </c>
      <c r="Y332" s="110">
        <v>3.6990165895851996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1.3953118428588291</v>
      </c>
      <c r="M334" s="118">
        <f t="shared" si="143"/>
        <v>1.3361659289516601</v>
      </c>
      <c r="N334" s="118">
        <f t="shared" si="143"/>
        <v>1.4021251705514379</v>
      </c>
      <c r="O334" s="118">
        <f t="shared" si="143"/>
        <v>1.5290159062304922</v>
      </c>
      <c r="P334" s="118">
        <f t="shared" si="143"/>
        <v>1.4189769690799756</v>
      </c>
      <c r="Q334" s="118">
        <f t="shared" si="143"/>
        <v>1.5007252361827645</v>
      </c>
      <c r="R334" s="118">
        <f t="shared" ref="R334:V334" si="144">R335+R338+R340+R353</f>
        <v>1.4697218961378724</v>
      </c>
      <c r="S334" s="118">
        <f t="shared" si="144"/>
        <v>1.4555170049941457</v>
      </c>
      <c r="T334" s="118">
        <f t="shared" si="144"/>
        <v>1.4511922256475267</v>
      </c>
      <c r="U334" s="118">
        <f t="shared" si="144"/>
        <v>1.3168333392781566</v>
      </c>
      <c r="V334" s="118">
        <f t="shared" si="144"/>
        <v>1.2709222480037354</v>
      </c>
      <c r="W334" s="118">
        <f t="shared" ref="W334:Y334" si="145">W335+W338+W340+W353</f>
        <v>1.2382267692076228</v>
      </c>
      <c r="X334" s="118">
        <f t="shared" si="145"/>
        <v>0.99886843578369366</v>
      </c>
      <c r="Y334" s="118">
        <f t="shared" si="145"/>
        <v>1.0455640846009167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1.3953118428588291</v>
      </c>
      <c r="M353" s="123">
        <v>1.3361659289516601</v>
      </c>
      <c r="N353" s="123">
        <v>1.4021251705514379</v>
      </c>
      <c r="O353" s="123">
        <v>1.5290159062304922</v>
      </c>
      <c r="P353" s="123">
        <v>1.4189769690799756</v>
      </c>
      <c r="Q353" s="123">
        <v>1.5007252361827645</v>
      </c>
      <c r="R353" s="123">
        <v>1.4697218961378724</v>
      </c>
      <c r="S353" s="123">
        <v>1.4555170049941457</v>
      </c>
      <c r="T353" s="123">
        <v>1.4511922256475267</v>
      </c>
      <c r="U353" s="123">
        <v>1.3168333392781566</v>
      </c>
      <c r="V353" s="123">
        <v>1.2709222480037354</v>
      </c>
      <c r="W353" s="123">
        <v>1.2382267692076228</v>
      </c>
      <c r="X353" s="123">
        <v>0.99886843578369366</v>
      </c>
      <c r="Y353" s="123">
        <v>1.0455640846009167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2.2682337319885852</v>
      </c>
      <c r="M355" s="99">
        <v>2.1113991895235618</v>
      </c>
      <c r="N355" s="99">
        <v>2.1092346165882403</v>
      </c>
      <c r="O355" s="99">
        <v>2.2903916174955969</v>
      </c>
      <c r="P355" s="99">
        <v>2.132109606246996</v>
      </c>
      <c r="Q355" s="99">
        <v>2.2339997898153952</v>
      </c>
      <c r="R355" s="99">
        <v>2.1154132715357807</v>
      </c>
      <c r="S355" s="99">
        <v>1.9635875345923242</v>
      </c>
      <c r="T355" s="99">
        <v>1.8774696522580141</v>
      </c>
      <c r="U355" s="99">
        <v>1.7029689249683624</v>
      </c>
      <c r="V355" s="99">
        <v>1.6627390227789256</v>
      </c>
      <c r="W355" s="99">
        <v>1.61892878703329</v>
      </c>
      <c r="X355" s="99">
        <v>1.3032050532934898</v>
      </c>
      <c r="Y355" s="99">
        <v>1.3685149692648395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</v>
      </c>
      <c r="D360" s="117">
        <f t="shared" si="150"/>
        <v>0</v>
      </c>
      <c r="E360" s="117">
        <f t="shared" si="150"/>
        <v>0</v>
      </c>
      <c r="F360" s="117">
        <f t="shared" si="150"/>
        <v>0</v>
      </c>
      <c r="G360" s="117">
        <f t="shared" si="150"/>
        <v>0</v>
      </c>
      <c r="H360" s="117">
        <f t="shared" si="150"/>
        <v>0</v>
      </c>
      <c r="I360" s="117">
        <f t="shared" si="150"/>
        <v>0</v>
      </c>
      <c r="J360" s="117">
        <f t="shared" si="150"/>
        <v>0</v>
      </c>
      <c r="K360" s="117">
        <f t="shared" si="150"/>
        <v>0</v>
      </c>
      <c r="L360" s="117">
        <f t="shared" si="150"/>
        <v>0.89976992680515089</v>
      </c>
      <c r="M360" s="117">
        <f t="shared" si="150"/>
        <v>0.24143921745627367</v>
      </c>
      <c r="N360" s="117">
        <f t="shared" si="150"/>
        <v>0.16626035165484027</v>
      </c>
      <c r="O360" s="117">
        <f t="shared" si="150"/>
        <v>1.970491415109606E-2</v>
      </c>
      <c r="P360" s="117">
        <f t="shared" si="150"/>
        <v>0.19144534337683369</v>
      </c>
      <c r="Q360" s="117">
        <f t="shared" si="150"/>
        <v>0</v>
      </c>
      <c r="R360" s="117">
        <f t="shared" ref="R360:V360" si="151">R361+R364+R366+R379</f>
        <v>4.4105720007352647E-2</v>
      </c>
      <c r="S360" s="117">
        <f t="shared" si="151"/>
        <v>0</v>
      </c>
      <c r="T360" s="117">
        <f t="shared" si="151"/>
        <v>6.9773374360614759E-2</v>
      </c>
      <c r="U360" s="117">
        <f t="shared" si="151"/>
        <v>7.236809120667953E-2</v>
      </c>
      <c r="V360" s="117">
        <f t="shared" si="151"/>
        <v>0</v>
      </c>
      <c r="W360" s="117">
        <f t="shared" ref="W360:Y360" si="152">W361+W364+W366+W379</f>
        <v>0</v>
      </c>
      <c r="X360" s="117">
        <f t="shared" si="152"/>
        <v>0</v>
      </c>
      <c r="Y360" s="117">
        <f t="shared" si="152"/>
        <v>0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</v>
      </c>
      <c r="D361" s="122">
        <f t="shared" si="153"/>
        <v>0</v>
      </c>
      <c r="E361" s="122">
        <f t="shared" si="153"/>
        <v>0</v>
      </c>
      <c r="F361" s="122">
        <f t="shared" si="153"/>
        <v>0</v>
      </c>
      <c r="G361" s="122">
        <f t="shared" si="153"/>
        <v>0</v>
      </c>
      <c r="H361" s="122">
        <f t="shared" si="153"/>
        <v>0</v>
      </c>
      <c r="I361" s="122">
        <f t="shared" si="153"/>
        <v>0</v>
      </c>
      <c r="J361" s="122">
        <f t="shared" si="153"/>
        <v>0</v>
      </c>
      <c r="K361" s="122">
        <f t="shared" si="153"/>
        <v>0</v>
      </c>
      <c r="L361" s="122">
        <f t="shared" si="153"/>
        <v>0.27445783679559704</v>
      </c>
      <c r="M361" s="122">
        <f t="shared" si="153"/>
        <v>5.2853827190996974E-2</v>
      </c>
      <c r="N361" s="122">
        <f t="shared" si="153"/>
        <v>4.2221253672287379E-2</v>
      </c>
      <c r="O361" s="122">
        <f t="shared" si="153"/>
        <v>4.1351592911708732E-3</v>
      </c>
      <c r="P361" s="122">
        <f t="shared" si="153"/>
        <v>4.8846348367249458E-2</v>
      </c>
      <c r="Q361" s="122">
        <f t="shared" si="153"/>
        <v>0</v>
      </c>
      <c r="R361" s="122">
        <f t="shared" ref="R361:V361" si="154">SUM(R362:R363)</f>
        <v>1.0692064081829159E-2</v>
      </c>
      <c r="S361" s="122">
        <f t="shared" si="154"/>
        <v>0</v>
      </c>
      <c r="T361" s="122">
        <f t="shared" si="154"/>
        <v>1.8107259657090213E-2</v>
      </c>
      <c r="U361" s="122">
        <f t="shared" si="154"/>
        <v>2.1387069760040338E-2</v>
      </c>
      <c r="V361" s="122">
        <f t="shared" si="154"/>
        <v>0</v>
      </c>
      <c r="W361" s="122">
        <f t="shared" ref="W361:Y361" si="155">SUM(W362:W363)</f>
        <v>0</v>
      </c>
      <c r="X361" s="122">
        <f t="shared" si="155"/>
        <v>0</v>
      </c>
      <c r="Y361" s="122">
        <f t="shared" si="155"/>
        <v>0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0</v>
      </c>
      <c r="D362" s="98">
        <v>0</v>
      </c>
      <c r="E362" s="98">
        <v>0</v>
      </c>
      <c r="F362" s="98">
        <v>0</v>
      </c>
      <c r="G362" s="98">
        <v>0</v>
      </c>
      <c r="H362" s="98">
        <v>0</v>
      </c>
      <c r="I362" s="98">
        <v>0</v>
      </c>
      <c r="J362" s="98">
        <v>0</v>
      </c>
      <c r="K362" s="98">
        <v>0</v>
      </c>
      <c r="L362" s="98">
        <v>0.27249255235689185</v>
      </c>
      <c r="M362" s="98">
        <v>5.2480847301408902E-2</v>
      </c>
      <c r="N362" s="98">
        <v>4.1997653998355755E-2</v>
      </c>
      <c r="O362" s="98">
        <v>4.1081972638031417E-3</v>
      </c>
      <c r="P362" s="98">
        <v>4.8531901291463619E-2</v>
      </c>
      <c r="Q362" s="98">
        <v>0</v>
      </c>
      <c r="R362" s="98">
        <v>1.062066497639179E-2</v>
      </c>
      <c r="S362" s="98">
        <v>0</v>
      </c>
      <c r="T362" s="98">
        <v>1.7838927691133072E-2</v>
      </c>
      <c r="U362" s="98">
        <v>2.115227016779957E-2</v>
      </c>
      <c r="V362" s="98">
        <v>0</v>
      </c>
      <c r="W362" s="98">
        <v>0</v>
      </c>
      <c r="X362" s="98">
        <v>0</v>
      </c>
      <c r="Y362" s="98">
        <v>0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1.9652844387052153E-3</v>
      </c>
      <c r="M363" s="98">
        <v>3.7297988958807368E-4</v>
      </c>
      <c r="N363" s="98">
        <v>2.2359967393162646E-4</v>
      </c>
      <c r="O363" s="98">
        <v>2.6962027367731135E-5</v>
      </c>
      <c r="P363" s="98">
        <v>3.1444707578584015E-4</v>
      </c>
      <c r="Q363" s="98">
        <v>0</v>
      </c>
      <c r="R363" s="98">
        <v>7.1399105437368104E-5</v>
      </c>
      <c r="S363" s="98">
        <v>0</v>
      </c>
      <c r="T363" s="98">
        <v>2.6833196595714176E-4</v>
      </c>
      <c r="U363" s="98">
        <v>2.3479959224076636E-4</v>
      </c>
      <c r="V363" s="98">
        <v>0</v>
      </c>
      <c r="W363" s="98">
        <v>0</v>
      </c>
      <c r="X363" s="98">
        <v>0</v>
      </c>
      <c r="Y363" s="98">
        <v>0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</v>
      </c>
      <c r="D364" s="122">
        <f t="shared" si="156"/>
        <v>0</v>
      </c>
      <c r="E364" s="122">
        <f t="shared" si="156"/>
        <v>0</v>
      </c>
      <c r="F364" s="122">
        <f t="shared" si="156"/>
        <v>0</v>
      </c>
      <c r="G364" s="122">
        <f t="shared" si="156"/>
        <v>0</v>
      </c>
      <c r="H364" s="122">
        <f t="shared" si="156"/>
        <v>0</v>
      </c>
      <c r="I364" s="122">
        <f t="shared" si="156"/>
        <v>0</v>
      </c>
      <c r="J364" s="122">
        <f t="shared" si="156"/>
        <v>0</v>
      </c>
      <c r="K364" s="122">
        <f t="shared" si="156"/>
        <v>0</v>
      </c>
      <c r="L364" s="122">
        <f t="shared" si="156"/>
        <v>3.70525858541811E-2</v>
      </c>
      <c r="M364" s="122">
        <f t="shared" si="156"/>
        <v>5.108172848650009E-3</v>
      </c>
      <c r="N364" s="122">
        <f t="shared" si="156"/>
        <v>6.7586910205076284E-3</v>
      </c>
      <c r="O364" s="122">
        <f t="shared" si="156"/>
        <v>4.282987927981369E-4</v>
      </c>
      <c r="P364" s="122">
        <f t="shared" si="156"/>
        <v>1.7029548205580438E-3</v>
      </c>
      <c r="Q364" s="122">
        <f t="shared" si="156"/>
        <v>0</v>
      </c>
      <c r="R364" s="122">
        <f t="shared" si="156"/>
        <v>5.5308175856563042E-4</v>
      </c>
      <c r="S364" s="122">
        <f t="shared" si="156"/>
        <v>0</v>
      </c>
      <c r="T364" s="122">
        <f t="shared" si="156"/>
        <v>1.2617429803131975E-3</v>
      </c>
      <c r="U364" s="122">
        <f t="shared" si="156"/>
        <v>1.5447219859428612E-3</v>
      </c>
      <c r="V364" s="122">
        <f t="shared" si="156"/>
        <v>0</v>
      </c>
      <c r="W364" s="122">
        <f t="shared" si="156"/>
        <v>0</v>
      </c>
      <c r="X364" s="122">
        <f t="shared" si="156"/>
        <v>0</v>
      </c>
      <c r="Y364" s="122">
        <f t="shared" si="156"/>
        <v>0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0</v>
      </c>
      <c r="F365" s="98">
        <v>0</v>
      </c>
      <c r="G365" s="98">
        <v>0</v>
      </c>
      <c r="H365" s="98">
        <v>0</v>
      </c>
      <c r="I365" s="98">
        <v>0</v>
      </c>
      <c r="J365" s="98">
        <v>0</v>
      </c>
      <c r="K365" s="98">
        <v>0</v>
      </c>
      <c r="L365" s="98">
        <v>3.70525858541811E-2</v>
      </c>
      <c r="M365" s="98">
        <v>5.108172848650009E-3</v>
      </c>
      <c r="N365" s="98">
        <v>6.7586910205076284E-3</v>
      </c>
      <c r="O365" s="98">
        <v>4.282987927981369E-4</v>
      </c>
      <c r="P365" s="98">
        <v>1.7029548205580438E-3</v>
      </c>
      <c r="Q365" s="98">
        <v>0</v>
      </c>
      <c r="R365" s="98">
        <v>5.5308175856563042E-4</v>
      </c>
      <c r="S365" s="98">
        <v>0</v>
      </c>
      <c r="T365" s="98">
        <v>1.2617429803131975E-3</v>
      </c>
      <c r="U365" s="98">
        <v>1.5447219859428612E-3</v>
      </c>
      <c r="V365" s="98">
        <v>0</v>
      </c>
      <c r="W365" s="98">
        <v>0</v>
      </c>
      <c r="X365" s="98">
        <v>0</v>
      </c>
      <c r="Y365" s="98">
        <v>0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</v>
      </c>
      <c r="D366" s="122">
        <v>0</v>
      </c>
      <c r="E366" s="122">
        <v>0</v>
      </c>
      <c r="F366" s="122">
        <v>0</v>
      </c>
      <c r="G366" s="122">
        <v>0</v>
      </c>
      <c r="H366" s="122">
        <v>0</v>
      </c>
      <c r="I366" s="122">
        <v>0</v>
      </c>
      <c r="J366" s="122">
        <v>0</v>
      </c>
      <c r="K366" s="122">
        <v>0</v>
      </c>
      <c r="L366" s="122">
        <v>0.2826120377838845</v>
      </c>
      <c r="M366" s="122">
        <v>0.10559818102471794</v>
      </c>
      <c r="N366" s="122">
        <v>6.3957780835572756E-2</v>
      </c>
      <c r="O366" s="122">
        <v>8.5795272462828084E-3</v>
      </c>
      <c r="P366" s="122">
        <v>7.9321099008799009E-2</v>
      </c>
      <c r="Q366" s="122">
        <v>0</v>
      </c>
      <c r="R366" s="122">
        <v>1.7054008612786414E-2</v>
      </c>
      <c r="S366" s="122">
        <v>0</v>
      </c>
      <c r="T366" s="122">
        <v>3.1841991804963207E-2</v>
      </c>
      <c r="U366" s="122">
        <v>3.2717250423010144E-2</v>
      </c>
      <c r="V366" s="122">
        <v>0</v>
      </c>
      <c r="W366" s="122">
        <v>0</v>
      </c>
      <c r="X366" s="122">
        <v>0</v>
      </c>
      <c r="Y366" s="122">
        <v>0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X367" s="98">
        <v>0</v>
      </c>
      <c r="Y367" s="98">
        <v>0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1.6058197843741909E-2</v>
      </c>
      <c r="M375" s="101">
        <v>7.705400210822938E-2</v>
      </c>
      <c r="N375" s="101">
        <v>4.6635673323771887E-2</v>
      </c>
      <c r="O375" s="101">
        <v>7.5882549540210661E-3</v>
      </c>
      <c r="P375" s="101">
        <v>5.916830638027859E-2</v>
      </c>
      <c r="Q375" s="101">
        <v>0</v>
      </c>
      <c r="R375" s="101">
        <v>1.0614064146409138E-2</v>
      </c>
      <c r="S375" s="101">
        <v>0</v>
      </c>
      <c r="T375" s="101">
        <v>2.2088052674499085E-2</v>
      </c>
      <c r="U375" s="101">
        <v>2.8713712890952925E-2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0.26655383994014259</v>
      </c>
      <c r="M376" s="104">
        <v>2.8544178916488548E-2</v>
      </c>
      <c r="N376" s="104">
        <v>1.7322107511800869E-2</v>
      </c>
      <c r="O376" s="104">
        <v>9.9127229226174201E-4</v>
      </c>
      <c r="P376" s="104">
        <v>2.0152792628520419E-2</v>
      </c>
      <c r="Q376" s="104">
        <v>0</v>
      </c>
      <c r="R376" s="104">
        <v>6.4399444663772783E-3</v>
      </c>
      <c r="S376" s="104">
        <v>0</v>
      </c>
      <c r="T376" s="104">
        <v>9.7539391304641201E-3</v>
      </c>
      <c r="U376" s="104">
        <v>4.0035375320572201E-3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4.4465768535641381E-2</v>
      </c>
      <c r="M377" s="98">
        <v>7.6716162793533781E-3</v>
      </c>
      <c r="N377" s="98">
        <v>2.3754072668038485E-3</v>
      </c>
      <c r="O377" s="98">
        <v>1.975323079135522E-4</v>
      </c>
      <c r="P377" s="98">
        <v>3.0853566362017918E-3</v>
      </c>
      <c r="Q377" s="98">
        <v>0</v>
      </c>
      <c r="R377" s="98">
        <v>9.3340892162746721E-4</v>
      </c>
      <c r="S377" s="98">
        <v>0</v>
      </c>
      <c r="T377" s="98">
        <v>3.2515712311397111E-3</v>
      </c>
      <c r="U377" s="98">
        <v>1.1812496235063109E-3</v>
      </c>
      <c r="V377" s="98">
        <v>0</v>
      </c>
      <c r="W377" s="98">
        <v>0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0.22208807140450124</v>
      </c>
      <c r="M378" s="98">
        <v>2.0872562637135168E-2</v>
      </c>
      <c r="N378" s="98">
        <v>1.4946700244997021E-2</v>
      </c>
      <c r="O378" s="98">
        <v>7.9373998434818988E-4</v>
      </c>
      <c r="P378" s="98">
        <v>1.7067435992318625E-2</v>
      </c>
      <c r="Q378" s="98">
        <v>0</v>
      </c>
      <c r="R378" s="98">
        <v>5.5065355447498111E-3</v>
      </c>
      <c r="S378" s="98">
        <v>0</v>
      </c>
      <c r="T378" s="98">
        <v>6.5023678993244086E-3</v>
      </c>
      <c r="U378" s="98">
        <v>2.8222879085509091E-3</v>
      </c>
      <c r="V378" s="98">
        <v>0</v>
      </c>
      <c r="W378" s="98">
        <v>0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</v>
      </c>
      <c r="D379" s="122">
        <v>0</v>
      </c>
      <c r="E379" s="122">
        <v>0</v>
      </c>
      <c r="F379" s="122">
        <v>0</v>
      </c>
      <c r="G379" s="122">
        <v>0</v>
      </c>
      <c r="H379" s="122">
        <v>0</v>
      </c>
      <c r="I379" s="122">
        <v>0</v>
      </c>
      <c r="J379" s="122">
        <v>0</v>
      </c>
      <c r="K379" s="122">
        <v>0</v>
      </c>
      <c r="L379" s="122">
        <v>0.30564746637148826</v>
      </c>
      <c r="M379" s="122">
        <v>7.7879036391908754E-2</v>
      </c>
      <c r="N379" s="122">
        <v>5.3322626126472511E-2</v>
      </c>
      <c r="O379" s="122">
        <v>6.5619288208442414E-3</v>
      </c>
      <c r="P379" s="122">
        <v>6.1574941180227195E-2</v>
      </c>
      <c r="Q379" s="122">
        <v>0</v>
      </c>
      <c r="R379" s="122">
        <v>1.5806565554171446E-2</v>
      </c>
      <c r="S379" s="122">
        <v>0</v>
      </c>
      <c r="T379" s="122">
        <v>1.8562379918248138E-2</v>
      </c>
      <c r="U379" s="122">
        <v>1.6719049037686194E-2</v>
      </c>
      <c r="V379" s="122">
        <v>0</v>
      </c>
      <c r="W379" s="122">
        <v>0</v>
      </c>
      <c r="X379" s="122">
        <v>0</v>
      </c>
      <c r="Y379" s="122">
        <v>0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0.19647416683394101</v>
      </c>
      <c r="M381" s="98">
        <v>5.4990797322137748E-2</v>
      </c>
      <c r="N381" s="98">
        <v>4.836951249402964E-2</v>
      </c>
      <c r="O381" s="98">
        <v>5.1013687519651978E-3</v>
      </c>
      <c r="P381" s="98">
        <v>4.3057763969536228E-2</v>
      </c>
      <c r="Q381" s="98">
        <v>0</v>
      </c>
      <c r="R381" s="98">
        <v>1.2233980098913359E-2</v>
      </c>
      <c r="S381" s="98">
        <v>0</v>
      </c>
      <c r="T381" s="98">
        <v>1.5218847128577797E-2</v>
      </c>
      <c r="U381" s="98">
        <v>1.3230278636489767E-2</v>
      </c>
      <c r="V381" s="98">
        <v>0</v>
      </c>
      <c r="W381" s="98">
        <v>0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</v>
      </c>
      <c r="D382" s="33">
        <v>0</v>
      </c>
      <c r="E382" s="33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0.10917329953754724</v>
      </c>
      <c r="M382" s="33">
        <v>2.2888239069771003E-2</v>
      </c>
      <c r="N382" s="33">
        <v>4.953113632442871E-3</v>
      </c>
      <c r="O382" s="33">
        <v>1.4605600688790436E-3</v>
      </c>
      <c r="P382" s="33">
        <v>1.8517177210690967E-2</v>
      </c>
      <c r="Q382" s="33">
        <v>0</v>
      </c>
      <c r="R382" s="33">
        <v>3.572585455258087E-3</v>
      </c>
      <c r="S382" s="33">
        <v>0</v>
      </c>
      <c r="T382" s="33">
        <v>3.3435327896703423E-3</v>
      </c>
      <c r="U382" s="33">
        <v>3.4887704011964276E-3</v>
      </c>
      <c r="V382" s="33">
        <v>0</v>
      </c>
      <c r="W382" s="33">
        <v>0</v>
      </c>
      <c r="X382" s="33">
        <v>0</v>
      </c>
      <c r="Y382" s="33">
        <v>0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</v>
      </c>
      <c r="D384" s="117">
        <f t="shared" si="157"/>
        <v>0</v>
      </c>
      <c r="E384" s="117">
        <f t="shared" si="157"/>
        <v>0</v>
      </c>
      <c r="F384" s="117">
        <f t="shared" si="157"/>
        <v>0</v>
      </c>
      <c r="G384" s="117">
        <f t="shared" si="157"/>
        <v>0</v>
      </c>
      <c r="H384" s="117">
        <f t="shared" si="157"/>
        <v>0</v>
      </c>
      <c r="I384" s="117">
        <f t="shared" si="157"/>
        <v>0</v>
      </c>
      <c r="J384" s="117">
        <f t="shared" si="157"/>
        <v>0</v>
      </c>
      <c r="K384" s="117">
        <f t="shared" si="157"/>
        <v>0</v>
      </c>
      <c r="L384" s="117">
        <f t="shared" si="157"/>
        <v>0.80175326286159532</v>
      </c>
      <c r="M384" s="117">
        <f t="shared" si="157"/>
        <v>0.17892358288784335</v>
      </c>
      <c r="N384" s="117">
        <f t="shared" si="157"/>
        <v>0.13544538603624079</v>
      </c>
      <c r="O384" s="117">
        <f t="shared" si="157"/>
        <v>1.4568240375720354E-2</v>
      </c>
      <c r="P384" s="117">
        <f t="shared" si="157"/>
        <v>0.14139455340671903</v>
      </c>
      <c r="Q384" s="117">
        <f t="shared" si="157"/>
        <v>0</v>
      </c>
      <c r="R384" s="117">
        <f t="shared" ref="R384:V384" si="158">R385+R388+R390+R403</f>
        <v>3.4354559589862006E-2</v>
      </c>
      <c r="S384" s="117">
        <f t="shared" si="158"/>
        <v>0</v>
      </c>
      <c r="T384" s="117">
        <f t="shared" si="158"/>
        <v>5.6494064370637961E-2</v>
      </c>
      <c r="U384" s="117">
        <f t="shared" si="158"/>
        <v>5.9619219025415282E-2</v>
      </c>
      <c r="V384" s="117">
        <f t="shared" si="158"/>
        <v>0</v>
      </c>
      <c r="W384" s="117">
        <f t="shared" ref="W384:Y384" si="159">W385+W388+W390+W403</f>
        <v>0</v>
      </c>
      <c r="X384" s="117">
        <f t="shared" si="159"/>
        <v>0</v>
      </c>
      <c r="Y384" s="117">
        <f t="shared" si="159"/>
        <v>0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</v>
      </c>
      <c r="D385" s="122">
        <f t="shared" si="160"/>
        <v>0</v>
      </c>
      <c r="E385" s="122">
        <f t="shared" si="160"/>
        <v>0</v>
      </c>
      <c r="F385" s="122">
        <f t="shared" si="160"/>
        <v>0</v>
      </c>
      <c r="G385" s="122">
        <f t="shared" si="160"/>
        <v>0</v>
      </c>
      <c r="H385" s="122">
        <f t="shared" si="160"/>
        <v>0</v>
      </c>
      <c r="I385" s="122">
        <f t="shared" si="160"/>
        <v>0</v>
      </c>
      <c r="J385" s="122">
        <f t="shared" si="160"/>
        <v>0</v>
      </c>
      <c r="K385" s="122">
        <f t="shared" si="160"/>
        <v>0</v>
      </c>
      <c r="L385" s="122">
        <f t="shared" si="160"/>
        <v>0.21287230948470981</v>
      </c>
      <c r="M385" s="122">
        <f t="shared" si="160"/>
        <v>4.1626420836576923E-2</v>
      </c>
      <c r="N385" s="122">
        <f t="shared" si="160"/>
        <v>3.3676176846808945E-2</v>
      </c>
      <c r="O385" s="122">
        <f t="shared" si="160"/>
        <v>3.334411807063095E-3</v>
      </c>
      <c r="P385" s="122">
        <f t="shared" si="160"/>
        <v>3.9744694978880224E-2</v>
      </c>
      <c r="Q385" s="122">
        <f t="shared" si="160"/>
        <v>0</v>
      </c>
      <c r="R385" s="122">
        <f t="shared" ref="R385:V385" si="161">SUM(R386:R387)</f>
        <v>8.9337167842440408E-3</v>
      </c>
      <c r="S385" s="122">
        <f t="shared" si="161"/>
        <v>0</v>
      </c>
      <c r="T385" s="122">
        <f t="shared" si="161"/>
        <v>1.5685436991015461E-2</v>
      </c>
      <c r="U385" s="122">
        <f t="shared" si="161"/>
        <v>1.8807806257550002E-2</v>
      </c>
      <c r="V385" s="122">
        <f t="shared" si="161"/>
        <v>0</v>
      </c>
      <c r="W385" s="122">
        <f t="shared" ref="W385:Y385" si="162">SUM(W386:W387)</f>
        <v>0</v>
      </c>
      <c r="X385" s="122">
        <f t="shared" si="162"/>
        <v>0</v>
      </c>
      <c r="Y385" s="122">
        <f t="shared" si="162"/>
        <v>0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0</v>
      </c>
      <c r="D386" s="98">
        <v>0</v>
      </c>
      <c r="E386" s="98">
        <v>0</v>
      </c>
      <c r="F386" s="98">
        <v>0</v>
      </c>
      <c r="G386" s="98">
        <v>0</v>
      </c>
      <c r="H386" s="98">
        <v>0</v>
      </c>
      <c r="I386" s="98">
        <v>0</v>
      </c>
      <c r="J386" s="98">
        <v>0</v>
      </c>
      <c r="K386" s="98">
        <v>0</v>
      </c>
      <c r="L386" s="98">
        <v>0.21090702504600459</v>
      </c>
      <c r="M386" s="98">
        <v>4.1253440946988851E-2</v>
      </c>
      <c r="N386" s="98">
        <v>3.3452577172877321E-2</v>
      </c>
      <c r="O386" s="98">
        <v>3.3074497796953639E-3</v>
      </c>
      <c r="P386" s="98">
        <v>3.9430247903094386E-2</v>
      </c>
      <c r="Q386" s="98">
        <v>0</v>
      </c>
      <c r="R386" s="98">
        <v>8.8623176788066721E-3</v>
      </c>
      <c r="S386" s="98">
        <v>0</v>
      </c>
      <c r="T386" s="98">
        <v>1.541710502505832E-2</v>
      </c>
      <c r="U386" s="98">
        <v>1.8573006665309234E-2</v>
      </c>
      <c r="V386" s="98">
        <v>0</v>
      </c>
      <c r="W386" s="98">
        <v>0</v>
      </c>
      <c r="X386" s="98">
        <v>0</v>
      </c>
      <c r="Y386" s="98">
        <v>0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1.9652844387052153E-3</v>
      </c>
      <c r="M387" s="98">
        <v>3.7297988958807368E-4</v>
      </c>
      <c r="N387" s="98">
        <v>2.2359967393162646E-4</v>
      </c>
      <c r="O387" s="98">
        <v>2.6962027367731135E-5</v>
      </c>
      <c r="P387" s="98">
        <v>3.1444707578584015E-4</v>
      </c>
      <c r="Q387" s="98">
        <v>0</v>
      </c>
      <c r="R387" s="98">
        <v>7.1399105437368104E-5</v>
      </c>
      <c r="S387" s="98">
        <v>0</v>
      </c>
      <c r="T387" s="98">
        <v>2.6833196595714176E-4</v>
      </c>
      <c r="U387" s="98">
        <v>2.3479959224076636E-4</v>
      </c>
      <c r="V387" s="98">
        <v>0</v>
      </c>
      <c r="W387" s="98">
        <v>0</v>
      </c>
      <c r="X387" s="98">
        <v>0</v>
      </c>
      <c r="Y387" s="98">
        <v>0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</v>
      </c>
      <c r="D388" s="122">
        <f t="shared" si="163"/>
        <v>0</v>
      </c>
      <c r="E388" s="122">
        <f t="shared" si="163"/>
        <v>0</v>
      </c>
      <c r="F388" s="122">
        <f t="shared" si="163"/>
        <v>0</v>
      </c>
      <c r="G388" s="122">
        <f t="shared" si="163"/>
        <v>0</v>
      </c>
      <c r="H388" s="122">
        <f t="shared" si="163"/>
        <v>0</v>
      </c>
      <c r="I388" s="122">
        <f t="shared" si="163"/>
        <v>0</v>
      </c>
      <c r="J388" s="122">
        <f t="shared" si="163"/>
        <v>0</v>
      </c>
      <c r="K388" s="122">
        <f t="shared" si="163"/>
        <v>0</v>
      </c>
      <c r="L388" s="122">
        <f t="shared" si="163"/>
        <v>0.13513162637169437</v>
      </c>
      <c r="M388" s="122">
        <f t="shared" si="163"/>
        <v>1.9396110277066711E-2</v>
      </c>
      <c r="N388" s="122">
        <f t="shared" si="163"/>
        <v>2.6839100921025712E-2</v>
      </c>
      <c r="O388" s="122">
        <f t="shared" si="163"/>
        <v>1.7854238688349148E-3</v>
      </c>
      <c r="P388" s="122">
        <f t="shared" si="163"/>
        <v>7.4429628910423424E-3</v>
      </c>
      <c r="Q388" s="122">
        <f t="shared" si="163"/>
        <v>0</v>
      </c>
      <c r="R388" s="122">
        <f t="shared" si="163"/>
        <v>2.5216203901834559E-3</v>
      </c>
      <c r="S388" s="122">
        <f t="shared" si="163"/>
        <v>0</v>
      </c>
      <c r="T388" s="122">
        <f t="shared" si="163"/>
        <v>5.762502346356467E-3</v>
      </c>
      <c r="U388" s="122">
        <f t="shared" si="163"/>
        <v>7.0620120264445873E-3</v>
      </c>
      <c r="V388" s="122">
        <f t="shared" si="163"/>
        <v>0</v>
      </c>
      <c r="W388" s="122">
        <f t="shared" si="163"/>
        <v>0</v>
      </c>
      <c r="X388" s="122">
        <f t="shared" si="163"/>
        <v>0</v>
      </c>
      <c r="Y388" s="122">
        <f t="shared" si="163"/>
        <v>0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0.13513162637169437</v>
      </c>
      <c r="M389" s="98">
        <v>1.9396110277066711E-2</v>
      </c>
      <c r="N389" s="98">
        <v>2.6839100921025712E-2</v>
      </c>
      <c r="O389" s="98">
        <v>1.7854238688349148E-3</v>
      </c>
      <c r="P389" s="98">
        <v>7.4429628910423424E-3</v>
      </c>
      <c r="Q389" s="98">
        <v>0</v>
      </c>
      <c r="R389" s="98">
        <v>2.5216203901834559E-3</v>
      </c>
      <c r="S389" s="98">
        <v>0</v>
      </c>
      <c r="T389" s="98">
        <v>5.762502346356467E-3</v>
      </c>
      <c r="U389" s="98">
        <v>7.0620120264445873E-3</v>
      </c>
      <c r="V389" s="98">
        <v>0</v>
      </c>
      <c r="W389" s="98">
        <v>0</v>
      </c>
      <c r="X389" s="98">
        <v>0</v>
      </c>
      <c r="Y389" s="98">
        <v>0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</v>
      </c>
      <c r="D390" s="122">
        <v>0</v>
      </c>
      <c r="E390" s="122">
        <v>0</v>
      </c>
      <c r="F390" s="122">
        <v>0</v>
      </c>
      <c r="G390" s="122">
        <v>0</v>
      </c>
      <c r="H390" s="122">
        <v>0</v>
      </c>
      <c r="I390" s="122">
        <v>0</v>
      </c>
      <c r="J390" s="122">
        <v>0</v>
      </c>
      <c r="K390" s="122">
        <v>0</v>
      </c>
      <c r="L390" s="122">
        <v>0.25553573951567587</v>
      </c>
      <c r="M390" s="122">
        <v>6.818272813514778E-2</v>
      </c>
      <c r="N390" s="122">
        <v>4.2779427615425622E-2</v>
      </c>
      <c r="O390" s="122">
        <v>5.3278955530776089E-3</v>
      </c>
      <c r="P390" s="122">
        <v>5.4490385223385146E-2</v>
      </c>
      <c r="Q390" s="122">
        <v>0</v>
      </c>
      <c r="R390" s="122">
        <v>1.2798835204672308E-2</v>
      </c>
      <c r="S390" s="122">
        <v>0</v>
      </c>
      <c r="T390" s="122">
        <v>2.31039865287904E-2</v>
      </c>
      <c r="U390" s="122">
        <v>2.2761442106598188E-2</v>
      </c>
      <c r="V390" s="122">
        <v>0</v>
      </c>
      <c r="W390" s="122">
        <v>0</v>
      </c>
      <c r="X390" s="122">
        <v>0</v>
      </c>
      <c r="Y390" s="122">
        <v>0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</v>
      </c>
      <c r="I399" s="101">
        <v>0</v>
      </c>
      <c r="J399" s="101">
        <v>0</v>
      </c>
      <c r="K399" s="101">
        <v>0</v>
      </c>
      <c r="L399" s="101">
        <v>8.8743237443212088E-3</v>
      </c>
      <c r="M399" s="101">
        <v>4.3026391089271927E-2</v>
      </c>
      <c r="N399" s="101">
        <v>2.6483765828384992E-2</v>
      </c>
      <c r="O399" s="101">
        <v>4.4191200323349068E-3</v>
      </c>
      <c r="P399" s="101">
        <v>3.5568228734928854E-2</v>
      </c>
      <c r="Q399" s="101">
        <v>0</v>
      </c>
      <c r="R399" s="101">
        <v>6.7028462339090147E-3</v>
      </c>
      <c r="S399" s="101">
        <v>0</v>
      </c>
      <c r="T399" s="101">
        <v>1.4471305025485772E-2</v>
      </c>
      <c r="U399" s="101">
        <v>1.9151291748710348E-2</v>
      </c>
      <c r="V399" s="101">
        <v>0</v>
      </c>
      <c r="W399" s="101">
        <v>0</v>
      </c>
      <c r="X399" s="101">
        <v>0</v>
      </c>
      <c r="Y399" s="101">
        <v>0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0.24666141577135467</v>
      </c>
      <c r="M400" s="104">
        <v>2.5156337045875853E-2</v>
      </c>
      <c r="N400" s="104">
        <v>1.6295661787040627E-2</v>
      </c>
      <c r="O400" s="104">
        <v>9.0877552074270179E-4</v>
      </c>
      <c r="P400" s="104">
        <v>1.8922156488456295E-2</v>
      </c>
      <c r="Q400" s="104">
        <v>0</v>
      </c>
      <c r="R400" s="104">
        <v>6.0959889707632945E-3</v>
      </c>
      <c r="S400" s="104">
        <v>0</v>
      </c>
      <c r="T400" s="104">
        <v>8.6326815033046268E-3</v>
      </c>
      <c r="U400" s="104">
        <v>3.6101503578878412E-3</v>
      </c>
      <c r="V400" s="104">
        <v>0</v>
      </c>
      <c r="W400" s="104">
        <v>0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2.4573344366853433E-2</v>
      </c>
      <c r="M401" s="98">
        <v>4.2837744087406825E-3</v>
      </c>
      <c r="N401" s="98">
        <v>1.3489615420436052E-3</v>
      </c>
      <c r="O401" s="98">
        <v>1.1503553639451191E-4</v>
      </c>
      <c r="P401" s="98">
        <v>1.8547204961376705E-3</v>
      </c>
      <c r="Q401" s="98">
        <v>0</v>
      </c>
      <c r="R401" s="98">
        <v>5.8945342601348315E-4</v>
      </c>
      <c r="S401" s="98">
        <v>0</v>
      </c>
      <c r="T401" s="98">
        <v>2.1303136039802191E-3</v>
      </c>
      <c r="U401" s="98">
        <v>7.878624493369322E-4</v>
      </c>
      <c r="V401" s="98">
        <v>0</v>
      </c>
      <c r="W401" s="98">
        <v>0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0.22208807140450124</v>
      </c>
      <c r="M402" s="98">
        <v>2.0872562637135168E-2</v>
      </c>
      <c r="N402" s="98">
        <v>1.4946700244997021E-2</v>
      </c>
      <c r="O402" s="98">
        <v>7.9373998434818988E-4</v>
      </c>
      <c r="P402" s="98">
        <v>1.7067435992318625E-2</v>
      </c>
      <c r="Q402" s="98">
        <v>0</v>
      </c>
      <c r="R402" s="98">
        <v>5.5065355447498111E-3</v>
      </c>
      <c r="S402" s="98">
        <v>0</v>
      </c>
      <c r="T402" s="98">
        <v>6.5023678993244086E-3</v>
      </c>
      <c r="U402" s="98">
        <v>2.8222879085509091E-3</v>
      </c>
      <c r="V402" s="98">
        <v>0</v>
      </c>
      <c r="W402" s="98">
        <v>0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</v>
      </c>
      <c r="D403" s="122">
        <v>0</v>
      </c>
      <c r="E403" s="122">
        <v>0</v>
      </c>
      <c r="F403" s="122">
        <v>0</v>
      </c>
      <c r="G403" s="122">
        <v>0</v>
      </c>
      <c r="H403" s="122">
        <v>0</v>
      </c>
      <c r="I403" s="122">
        <v>0</v>
      </c>
      <c r="J403" s="122">
        <v>0</v>
      </c>
      <c r="K403" s="122">
        <v>0</v>
      </c>
      <c r="L403" s="122">
        <v>0.19821358748951529</v>
      </c>
      <c r="M403" s="122">
        <v>4.9718323639051924E-2</v>
      </c>
      <c r="N403" s="122">
        <v>3.2150680652980511E-2</v>
      </c>
      <c r="O403" s="122">
        <v>4.1205091467447367E-3</v>
      </c>
      <c r="P403" s="122">
        <v>3.9716510313411307E-2</v>
      </c>
      <c r="Q403" s="122">
        <v>0</v>
      </c>
      <c r="R403" s="122">
        <v>1.0100387210762202E-2</v>
      </c>
      <c r="S403" s="122">
        <v>0</v>
      </c>
      <c r="T403" s="122">
        <v>1.1942138504475635E-2</v>
      </c>
      <c r="U403" s="122">
        <v>1.0987958634822503E-2</v>
      </c>
      <c r="V403" s="122">
        <v>0</v>
      </c>
      <c r="W403" s="122">
        <v>0</v>
      </c>
      <c r="X403" s="122">
        <v>0</v>
      </c>
      <c r="Y403" s="122">
        <v>0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0.11502409894880497</v>
      </c>
      <c r="M405" s="98">
        <v>3.2212513993057072E-2</v>
      </c>
      <c r="N405" s="98">
        <v>2.8343055709401863E-2</v>
      </c>
      <c r="O405" s="98">
        <v>2.9898234478995403E-3</v>
      </c>
      <c r="P405" s="98">
        <v>2.5249002580998981E-2</v>
      </c>
      <c r="Q405" s="98">
        <v>0</v>
      </c>
      <c r="R405" s="98">
        <v>7.231012726318136E-3</v>
      </c>
      <c r="S405" s="98">
        <v>0</v>
      </c>
      <c r="T405" s="98">
        <v>9.1472464765233776E-3</v>
      </c>
      <c r="U405" s="98">
        <v>8.015061338428808E-3</v>
      </c>
      <c r="V405" s="98">
        <v>0</v>
      </c>
      <c r="W405" s="98">
        <v>0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</v>
      </c>
      <c r="D406" s="33">
        <v>0</v>
      </c>
      <c r="E406" s="33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8.3189488540710316E-2</v>
      </c>
      <c r="M406" s="33">
        <v>1.7505809645994852E-2</v>
      </c>
      <c r="N406" s="33">
        <v>3.8076249435786452E-3</v>
      </c>
      <c r="O406" s="33">
        <v>1.1306856988451961E-3</v>
      </c>
      <c r="P406" s="33">
        <v>1.446750773241233E-2</v>
      </c>
      <c r="Q406" s="33">
        <v>0</v>
      </c>
      <c r="R406" s="33">
        <v>2.8693744844440652E-3</v>
      </c>
      <c r="S406" s="33">
        <v>0</v>
      </c>
      <c r="T406" s="33">
        <v>2.794892027952257E-3</v>
      </c>
      <c r="U406" s="33">
        <v>2.9728972963936938E-3</v>
      </c>
      <c r="V406" s="33">
        <v>0</v>
      </c>
      <c r="W406" s="33">
        <v>0</v>
      </c>
      <c r="X406" s="33">
        <v>0</v>
      </c>
      <c r="Y406" s="33">
        <v>0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 t="str">
        <f t="shared" ref="C408:Q408" si="164">IF(C384=0,"",C384/C360)</f>
        <v/>
      </c>
      <c r="D408" s="119" t="str">
        <f t="shared" si="164"/>
        <v/>
      </c>
      <c r="E408" s="119" t="str">
        <f t="shared" si="164"/>
        <v/>
      </c>
      <c r="F408" s="119" t="str">
        <f t="shared" si="164"/>
        <v/>
      </c>
      <c r="G408" s="119" t="str">
        <f t="shared" si="164"/>
        <v/>
      </c>
      <c r="H408" s="119" t="str">
        <f t="shared" si="164"/>
        <v/>
      </c>
      <c r="I408" s="119" t="str">
        <f t="shared" si="164"/>
        <v/>
      </c>
      <c r="J408" s="119" t="str">
        <f t="shared" si="164"/>
        <v/>
      </c>
      <c r="K408" s="119" t="str">
        <f t="shared" si="164"/>
        <v/>
      </c>
      <c r="L408" s="119">
        <f t="shared" si="164"/>
        <v>0.89106474774991951</v>
      </c>
      <c r="M408" s="119">
        <f t="shared" si="164"/>
        <v>0.74107091951723902</v>
      </c>
      <c r="N408" s="119">
        <f t="shared" si="164"/>
        <v>0.81465836375366296</v>
      </c>
      <c r="O408" s="119">
        <f t="shared" si="164"/>
        <v>0.73932016470673201</v>
      </c>
      <c r="P408" s="119">
        <f t="shared" si="164"/>
        <v>0.73856355507380189</v>
      </c>
      <c r="Q408" s="119" t="str">
        <f t="shared" si="164"/>
        <v/>
      </c>
      <c r="R408" s="119">
        <f t="shared" ref="R408:V408" si="165">IF(R384=0,"",R384/R360)</f>
        <v>0.77891392735760634</v>
      </c>
      <c r="S408" s="119" t="str">
        <f t="shared" si="165"/>
        <v/>
      </c>
      <c r="T408" s="119">
        <f t="shared" si="165"/>
        <v>0.80967940691323914</v>
      </c>
      <c r="U408" s="119">
        <f t="shared" si="165"/>
        <v>0.8238329632758431</v>
      </c>
      <c r="V408" s="119" t="str">
        <f t="shared" si="165"/>
        <v/>
      </c>
      <c r="W408" s="119" t="str">
        <f t="shared" ref="W408:Y408" si="166">IF(W384=0,"",W384/W360)</f>
        <v/>
      </c>
      <c r="X408" s="119" t="str">
        <f t="shared" si="166"/>
        <v/>
      </c>
      <c r="Y408" s="119" t="str">
        <f t="shared" si="166"/>
        <v/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 t="str">
        <f t="shared" ref="C409:Q409" si="167">IF(C385=0,"",C385/C361)</f>
        <v/>
      </c>
      <c r="D409" s="124" t="str">
        <f t="shared" si="167"/>
        <v/>
      </c>
      <c r="E409" s="124" t="str">
        <f t="shared" si="167"/>
        <v/>
      </c>
      <c r="F409" s="124" t="str">
        <f t="shared" si="167"/>
        <v/>
      </c>
      <c r="G409" s="124" t="str">
        <f t="shared" si="167"/>
        <v/>
      </c>
      <c r="H409" s="124" t="str">
        <f t="shared" si="167"/>
        <v/>
      </c>
      <c r="I409" s="124" t="str">
        <f t="shared" si="167"/>
        <v/>
      </c>
      <c r="J409" s="124" t="str">
        <f t="shared" si="167"/>
        <v/>
      </c>
      <c r="K409" s="124" t="str">
        <f t="shared" si="167"/>
        <v/>
      </c>
      <c r="L409" s="124">
        <f t="shared" si="167"/>
        <v>0.77561024297967796</v>
      </c>
      <c r="M409" s="124">
        <f t="shared" si="167"/>
        <v>0.78757628442217131</v>
      </c>
      <c r="N409" s="124">
        <f t="shared" si="167"/>
        <v>0.79761195885362501</v>
      </c>
      <c r="O409" s="124">
        <f t="shared" si="167"/>
        <v>0.80635631478151693</v>
      </c>
      <c r="P409" s="124">
        <f t="shared" si="167"/>
        <v>0.8136676805410552</v>
      </c>
      <c r="Q409" s="124" t="str">
        <f t="shared" si="167"/>
        <v/>
      </c>
      <c r="R409" s="124">
        <f t="shared" ref="R409:V409" si="168">IF(R385=0,"",R385/R361)</f>
        <v>0.83554650588249124</v>
      </c>
      <c r="S409" s="124" t="str">
        <f t="shared" si="168"/>
        <v/>
      </c>
      <c r="T409" s="124">
        <f t="shared" si="168"/>
        <v>0.86625128749802593</v>
      </c>
      <c r="U409" s="124">
        <f t="shared" si="168"/>
        <v>0.87940080004276977</v>
      </c>
      <c r="V409" s="124" t="str">
        <f t="shared" si="168"/>
        <v/>
      </c>
      <c r="W409" s="124" t="str">
        <f t="shared" ref="W409:Y409" si="169">IF(W385=0,"",W385/W361)</f>
        <v/>
      </c>
      <c r="X409" s="124" t="str">
        <f t="shared" si="169"/>
        <v/>
      </c>
      <c r="Y409" s="124" t="str">
        <f t="shared" si="169"/>
        <v/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 t="str">
        <f t="shared" ref="C410:Q410" si="170">IF(C386=0,"",C386/C362)</f>
        <v/>
      </c>
      <c r="D410" s="111" t="str">
        <f t="shared" si="170"/>
        <v/>
      </c>
      <c r="E410" s="111" t="str">
        <f t="shared" si="170"/>
        <v/>
      </c>
      <c r="F410" s="111" t="str">
        <f t="shared" si="170"/>
        <v/>
      </c>
      <c r="G410" s="111" t="str">
        <f t="shared" si="170"/>
        <v/>
      </c>
      <c r="H410" s="111" t="str">
        <f t="shared" si="170"/>
        <v/>
      </c>
      <c r="I410" s="111" t="str">
        <f t="shared" si="170"/>
        <v/>
      </c>
      <c r="J410" s="111" t="str">
        <f t="shared" si="170"/>
        <v/>
      </c>
      <c r="K410" s="111" t="str">
        <f t="shared" si="170"/>
        <v/>
      </c>
      <c r="L410" s="111">
        <f t="shared" si="170"/>
        <v>0.77399188793157614</v>
      </c>
      <c r="M410" s="111">
        <f t="shared" si="170"/>
        <v>0.78606659511538335</v>
      </c>
      <c r="N410" s="111">
        <f t="shared" si="170"/>
        <v>0.79653442485589832</v>
      </c>
      <c r="O410" s="111">
        <f t="shared" si="170"/>
        <v>0.8050854346350228</v>
      </c>
      <c r="P410" s="111">
        <f t="shared" si="170"/>
        <v>0.81246039932150482</v>
      </c>
      <c r="Q410" s="111" t="str">
        <f t="shared" si="170"/>
        <v/>
      </c>
      <c r="R410" s="111">
        <f t="shared" ref="R410:V410" si="171">IF(R386=0,"",R386/R362)</f>
        <v>0.8344409411751833</v>
      </c>
      <c r="S410" s="111" t="str">
        <f t="shared" si="171"/>
        <v/>
      </c>
      <c r="T410" s="111">
        <f t="shared" si="171"/>
        <v>0.86423944824449672</v>
      </c>
      <c r="U410" s="111">
        <f t="shared" si="171"/>
        <v>0.87806209536710678</v>
      </c>
      <c r="V410" s="111" t="str">
        <f t="shared" si="171"/>
        <v/>
      </c>
      <c r="W410" s="111" t="str">
        <f t="shared" ref="W410:Y410" si="172">IF(W386=0,"",W386/W362)</f>
        <v/>
      </c>
      <c r="X410" s="111" t="str">
        <f t="shared" si="172"/>
        <v/>
      </c>
      <c r="Y410" s="111" t="str">
        <f t="shared" si="172"/>
        <v/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 t="str">
        <f t="shared" ref="C411:Q411" si="173">IF(C387=0,"",C387/C363)</f>
        <v/>
      </c>
      <c r="D411" s="111" t="str">
        <f t="shared" si="173"/>
        <v/>
      </c>
      <c r="E411" s="111" t="str">
        <f t="shared" si="173"/>
        <v/>
      </c>
      <c r="F411" s="111" t="str">
        <f t="shared" si="173"/>
        <v/>
      </c>
      <c r="G411" s="111" t="str">
        <f t="shared" si="173"/>
        <v/>
      </c>
      <c r="H411" s="111" t="str">
        <f t="shared" si="173"/>
        <v/>
      </c>
      <c r="I411" s="111" t="str">
        <f t="shared" si="173"/>
        <v/>
      </c>
      <c r="J411" s="111" t="str">
        <f t="shared" si="173"/>
        <v/>
      </c>
      <c r="K411" s="111" t="str">
        <f t="shared" si="173"/>
        <v/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>
        <f t="shared" ref="R411:V411" si="174">IF(R387=0,"",R387/R363)</f>
        <v>1</v>
      </c>
      <c r="S411" s="111" t="str">
        <f t="shared" si="174"/>
        <v/>
      </c>
      <c r="T411" s="111">
        <f t="shared" si="174"/>
        <v>1</v>
      </c>
      <c r="U411" s="111">
        <f t="shared" si="174"/>
        <v>1</v>
      </c>
      <c r="V411" s="111" t="str">
        <f t="shared" si="174"/>
        <v/>
      </c>
      <c r="W411" s="111" t="str">
        <f t="shared" ref="W411:Y411" si="175">IF(W387=0,"",W387/W363)</f>
        <v/>
      </c>
      <c r="X411" s="111" t="str">
        <f t="shared" si="175"/>
        <v/>
      </c>
      <c r="Y411" s="111" t="str">
        <f t="shared" si="175"/>
        <v/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 t="str">
        <f t="shared" si="176"/>
        <v/>
      </c>
      <c r="F412" s="124" t="str">
        <f t="shared" si="176"/>
        <v/>
      </c>
      <c r="G412" s="124" t="str">
        <f t="shared" si="176"/>
        <v/>
      </c>
      <c r="H412" s="124" t="str">
        <f t="shared" si="176"/>
        <v/>
      </c>
      <c r="I412" s="124" t="str">
        <f t="shared" si="176"/>
        <v/>
      </c>
      <c r="J412" s="124" t="str">
        <f t="shared" si="176"/>
        <v/>
      </c>
      <c r="K412" s="124" t="str">
        <f t="shared" si="176"/>
        <v/>
      </c>
      <c r="L412" s="124">
        <f t="shared" si="176"/>
        <v>3.6470228259776318</v>
      </c>
      <c r="M412" s="124">
        <f t="shared" si="176"/>
        <v>3.797073993334569</v>
      </c>
      <c r="N412" s="124">
        <f t="shared" si="176"/>
        <v>3.9710501396777707</v>
      </c>
      <c r="O412" s="124">
        <f t="shared" si="176"/>
        <v>4.1686409087695226</v>
      </c>
      <c r="P412" s="124">
        <f t="shared" si="176"/>
        <v>4.3706167663352025</v>
      </c>
      <c r="Q412" s="124" t="str">
        <f t="shared" si="176"/>
        <v/>
      </c>
      <c r="R412" s="124">
        <f t="shared" ref="R412:V412" si="177">IF(R388=0,"",R388/R364)</f>
        <v>4.5592181465594885</v>
      </c>
      <c r="S412" s="124" t="str">
        <f t="shared" si="177"/>
        <v/>
      </c>
      <c r="T412" s="124">
        <f t="shared" si="177"/>
        <v>4.567096814698397</v>
      </c>
      <c r="U412" s="124">
        <f t="shared" si="177"/>
        <v>4.5717042229667655</v>
      </c>
      <c r="V412" s="124" t="str">
        <f t="shared" si="177"/>
        <v/>
      </c>
      <c r="W412" s="124" t="str">
        <f t="shared" ref="W412:Y412" si="178">IF(W388=0,"",W388/W364)</f>
        <v/>
      </c>
      <c r="X412" s="124" t="str">
        <f t="shared" si="178"/>
        <v/>
      </c>
      <c r="Y412" s="124" t="str">
        <f t="shared" si="178"/>
        <v/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 t="str">
        <f t="shared" si="179"/>
        <v/>
      </c>
      <c r="F413" s="111" t="str">
        <f t="shared" si="179"/>
        <v/>
      </c>
      <c r="G413" s="111" t="str">
        <f t="shared" si="179"/>
        <v/>
      </c>
      <c r="H413" s="111" t="str">
        <f t="shared" si="179"/>
        <v/>
      </c>
      <c r="I413" s="111" t="str">
        <f t="shared" si="179"/>
        <v/>
      </c>
      <c r="J413" s="111" t="str">
        <f t="shared" si="179"/>
        <v/>
      </c>
      <c r="K413" s="111" t="str">
        <f t="shared" si="179"/>
        <v/>
      </c>
      <c r="L413" s="111">
        <f t="shared" si="179"/>
        <v>3.6470228259776318</v>
      </c>
      <c r="M413" s="111">
        <f t="shared" si="179"/>
        <v>3.797073993334569</v>
      </c>
      <c r="N413" s="111">
        <f t="shared" si="179"/>
        <v>3.9710501396777707</v>
      </c>
      <c r="O413" s="111">
        <f t="shared" si="179"/>
        <v>4.1686409087695226</v>
      </c>
      <c r="P413" s="111">
        <f t="shared" si="179"/>
        <v>4.3706167663352025</v>
      </c>
      <c r="Q413" s="111" t="str">
        <f t="shared" si="179"/>
        <v/>
      </c>
      <c r="R413" s="111">
        <f t="shared" ref="R413:V413" si="180">IF(R389=0,"",R389/R365)</f>
        <v>4.5592181465594885</v>
      </c>
      <c r="S413" s="111" t="str">
        <f t="shared" si="180"/>
        <v/>
      </c>
      <c r="T413" s="111">
        <f t="shared" si="180"/>
        <v>4.567096814698397</v>
      </c>
      <c r="U413" s="111">
        <f t="shared" si="180"/>
        <v>4.5717042229667655</v>
      </c>
      <c r="V413" s="111" t="str">
        <f t="shared" si="180"/>
        <v/>
      </c>
      <c r="W413" s="111" t="str">
        <f t="shared" ref="W413:Y413" si="181">IF(W389=0,"",W389/W365)</f>
        <v/>
      </c>
      <c r="X413" s="111" t="str">
        <f t="shared" si="181"/>
        <v/>
      </c>
      <c r="Y413" s="111" t="str">
        <f t="shared" si="181"/>
        <v/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 t="str">
        <f t="shared" ref="C414:Q414" si="182">IF(C390=0,"",C390/C366)</f>
        <v/>
      </c>
      <c r="D414" s="124" t="str">
        <f t="shared" si="182"/>
        <v/>
      </c>
      <c r="E414" s="124" t="str">
        <f t="shared" si="182"/>
        <v/>
      </c>
      <c r="F414" s="124" t="str">
        <f t="shared" si="182"/>
        <v/>
      </c>
      <c r="G414" s="124" t="str">
        <f t="shared" si="182"/>
        <v/>
      </c>
      <c r="H414" s="124" t="str">
        <f t="shared" si="182"/>
        <v/>
      </c>
      <c r="I414" s="124" t="str">
        <f t="shared" si="182"/>
        <v/>
      </c>
      <c r="J414" s="124" t="str">
        <f t="shared" si="182"/>
        <v/>
      </c>
      <c r="K414" s="124" t="str">
        <f t="shared" si="182"/>
        <v/>
      </c>
      <c r="L414" s="124">
        <f t="shared" si="182"/>
        <v>0.90419269299167626</v>
      </c>
      <c r="M414" s="124">
        <f t="shared" si="182"/>
        <v>0.64568089595395473</v>
      </c>
      <c r="N414" s="124">
        <f t="shared" si="182"/>
        <v>0.66886979279981651</v>
      </c>
      <c r="O414" s="124">
        <f t="shared" si="182"/>
        <v>0.62100106452671844</v>
      </c>
      <c r="P414" s="124">
        <f t="shared" si="182"/>
        <v>0.68695953415043565</v>
      </c>
      <c r="Q414" s="124" t="str">
        <f t="shared" si="182"/>
        <v/>
      </c>
      <c r="R414" s="124">
        <f t="shared" ref="R414:V414" si="183">IF(R390=0,"",R390/R366)</f>
        <v>0.75048837462625961</v>
      </c>
      <c r="S414" s="124" t="str">
        <f t="shared" si="183"/>
        <v/>
      </c>
      <c r="T414" s="124">
        <f t="shared" si="183"/>
        <v>0.72558232758508479</v>
      </c>
      <c r="U414" s="124">
        <f t="shared" si="183"/>
        <v>0.6957015584228311</v>
      </c>
      <c r="V414" s="124" t="str">
        <f t="shared" si="183"/>
        <v/>
      </c>
      <c r="W414" s="124" t="str">
        <f t="shared" ref="W414:Y414" si="184">IF(W390=0,"",W390/W366)</f>
        <v/>
      </c>
      <c r="X414" s="124" t="str">
        <f t="shared" si="184"/>
        <v/>
      </c>
      <c r="Y414" s="124" t="str">
        <f t="shared" si="184"/>
        <v/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:Y415" si="187">IF(W391=0,"",W391/W367)</f>
        <v/>
      </c>
      <c r="X415" s="111" t="str">
        <f t="shared" si="187"/>
        <v/>
      </c>
      <c r="Y415" s="111" t="str">
        <f t="shared" si="187"/>
        <v/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 t="str">
        <f t="shared" si="209"/>
        <v/>
      </c>
      <c r="I423" s="112" t="str">
        <f t="shared" si="209"/>
        <v/>
      </c>
      <c r="J423" s="112" t="str">
        <f t="shared" si="209"/>
        <v/>
      </c>
      <c r="K423" s="112" t="str">
        <f t="shared" si="209"/>
        <v/>
      </c>
      <c r="L423" s="112">
        <f t="shared" si="209"/>
        <v>0.55263509832640711</v>
      </c>
      <c r="M423" s="112">
        <f t="shared" si="209"/>
        <v>0.55839268450764479</v>
      </c>
      <c r="N423" s="112">
        <f t="shared" si="209"/>
        <v>0.56788642558067792</v>
      </c>
      <c r="O423" s="112">
        <f t="shared" si="209"/>
        <v>0.5823631466142537</v>
      </c>
      <c r="P423" s="112">
        <f t="shared" si="209"/>
        <v>0.60113650213899161</v>
      </c>
      <c r="Q423" s="112" t="str">
        <f t="shared" si="209"/>
        <v/>
      </c>
      <c r="R423" s="112">
        <f t="shared" ref="R423:V423" si="210">IF(R399=0,"",R399/R375)</f>
        <v>0.63150609808370772</v>
      </c>
      <c r="S423" s="112" t="str">
        <f t="shared" si="210"/>
        <v/>
      </c>
      <c r="T423" s="112">
        <f t="shared" si="210"/>
        <v>0.65516436594671212</v>
      </c>
      <c r="U423" s="112">
        <f t="shared" si="210"/>
        <v>0.66697371466525002</v>
      </c>
      <c r="V423" s="112" t="str">
        <f t="shared" si="210"/>
        <v/>
      </c>
      <c r="W423" s="112" t="str">
        <f t="shared" ref="W423:Y423" si="211">IF(W399=0,"",W399/W375)</f>
        <v/>
      </c>
      <c r="X423" s="112" t="str">
        <f t="shared" si="211"/>
        <v/>
      </c>
      <c r="Y423" s="112" t="str">
        <f t="shared" si="211"/>
        <v/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0.92537183417333257</v>
      </c>
      <c r="M424" s="113">
        <f t="shared" si="212"/>
        <v>0.88131233760394811</v>
      </c>
      <c r="N424" s="113">
        <f t="shared" si="212"/>
        <v>0.94074360039267935</v>
      </c>
      <c r="O424" s="113">
        <f t="shared" si="212"/>
        <v>0.91677688142497049</v>
      </c>
      <c r="P424" s="113">
        <f t="shared" si="212"/>
        <v>0.93893470931058376</v>
      </c>
      <c r="Q424" s="113" t="str">
        <f t="shared" si="212"/>
        <v/>
      </c>
      <c r="R424" s="113">
        <f t="shared" ref="R424:V424" si="213">IF(R400=0,"",R400/R376)</f>
        <v>0.94659030098632635</v>
      </c>
      <c r="S424" s="113" t="str">
        <f t="shared" si="213"/>
        <v/>
      </c>
      <c r="T424" s="113">
        <f t="shared" si="213"/>
        <v>0.88504566081845737</v>
      </c>
      <c r="U424" s="113">
        <f t="shared" si="213"/>
        <v>0.90174010583903863</v>
      </c>
      <c r="V424" s="113" t="str">
        <f t="shared" si="213"/>
        <v/>
      </c>
      <c r="W424" s="113" t="str">
        <f t="shared" ref="W424:Y424" si="214">IF(W400=0,"",W400/W376)</f>
        <v/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0.55263509832640711</v>
      </c>
      <c r="M425" s="111">
        <f t="shared" si="215"/>
        <v>0.55839268450764479</v>
      </c>
      <c r="N425" s="111">
        <f t="shared" si="215"/>
        <v>0.56788642558067792</v>
      </c>
      <c r="O425" s="111">
        <f t="shared" si="215"/>
        <v>0.5823631466142537</v>
      </c>
      <c r="P425" s="111">
        <f t="shared" si="215"/>
        <v>0.60113650213899161</v>
      </c>
      <c r="Q425" s="111" t="str">
        <f t="shared" si="215"/>
        <v/>
      </c>
      <c r="R425" s="111">
        <f t="shared" ref="R425:V425" si="216">IF(R401=0,"",R401/R377)</f>
        <v>0.63150609808370772</v>
      </c>
      <c r="S425" s="111" t="str">
        <f t="shared" si="216"/>
        <v/>
      </c>
      <c r="T425" s="111">
        <f t="shared" si="216"/>
        <v>0.65516436594671223</v>
      </c>
      <c r="U425" s="111">
        <f t="shared" si="216"/>
        <v>0.66697371466525002</v>
      </c>
      <c r="V425" s="111" t="str">
        <f t="shared" si="216"/>
        <v/>
      </c>
      <c r="W425" s="111" t="str">
        <f t="shared" ref="W425:Y425" si="217">IF(W401=0,"",W401/W377)</f>
        <v/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>
        <f t="shared" ref="R426:V426" si="219">IF(R402=0,"",R402/R378)</f>
        <v>1</v>
      </c>
      <c r="S426" s="111" t="str">
        <f t="shared" si="219"/>
        <v/>
      </c>
      <c r="T426" s="111">
        <f t="shared" si="219"/>
        <v>1</v>
      </c>
      <c r="U426" s="111">
        <f t="shared" si="219"/>
        <v>1</v>
      </c>
      <c r="V426" s="111" t="str">
        <f t="shared" si="219"/>
        <v/>
      </c>
      <c r="W426" s="111" t="str">
        <f t="shared" ref="W426:Y426" si="220">IF(W402=0,"",W402/W378)</f>
        <v/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 t="str">
        <f t="shared" ref="C427:Q427" si="221">IF(C403=0,"",C403/C379)</f>
        <v/>
      </c>
      <c r="D427" s="124" t="str">
        <f t="shared" si="221"/>
        <v/>
      </c>
      <c r="E427" s="124" t="str">
        <f t="shared" si="221"/>
        <v/>
      </c>
      <c r="F427" s="124" t="str">
        <f t="shared" si="221"/>
        <v/>
      </c>
      <c r="G427" s="124" t="str">
        <f t="shared" si="221"/>
        <v/>
      </c>
      <c r="H427" s="124" t="str">
        <f t="shared" si="221"/>
        <v/>
      </c>
      <c r="I427" s="124" t="str">
        <f t="shared" si="221"/>
        <v/>
      </c>
      <c r="J427" s="124" t="str">
        <f t="shared" si="221"/>
        <v/>
      </c>
      <c r="K427" s="124" t="str">
        <f t="shared" si="221"/>
        <v/>
      </c>
      <c r="L427" s="124">
        <f t="shared" si="221"/>
        <v>0.64850394424210167</v>
      </c>
      <c r="M427" s="124">
        <f t="shared" si="221"/>
        <v>0.63840445314263561</v>
      </c>
      <c r="N427" s="124">
        <f t="shared" si="221"/>
        <v>0.60294630982210773</v>
      </c>
      <c r="O427" s="124">
        <f t="shared" si="221"/>
        <v>0.62794176213185471</v>
      </c>
      <c r="P427" s="124">
        <f t="shared" si="221"/>
        <v>0.64501093386614528</v>
      </c>
      <c r="Q427" s="124" t="str">
        <f t="shared" si="221"/>
        <v/>
      </c>
      <c r="R427" s="124">
        <f t="shared" ref="R427:V427" si="222">IF(R403=0,"",R403/R379)</f>
        <v>0.63899948259770123</v>
      </c>
      <c r="S427" s="124" t="str">
        <f t="shared" si="222"/>
        <v/>
      </c>
      <c r="T427" s="124">
        <f t="shared" si="222"/>
        <v>0.64335169073528464</v>
      </c>
      <c r="U427" s="124">
        <f t="shared" si="222"/>
        <v>0.65721193891199703</v>
      </c>
      <c r="V427" s="124" t="str">
        <f t="shared" si="222"/>
        <v/>
      </c>
      <c r="W427" s="124" t="str">
        <f t="shared" ref="W427:Y427" si="223">IF(W403=0,"",W403/W379)</f>
        <v/>
      </c>
      <c r="X427" s="124" t="str">
        <f t="shared" si="223"/>
        <v/>
      </c>
      <c r="Y427" s="124" t="str">
        <f t="shared" si="223"/>
        <v/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>
        <f t="shared" si="227"/>
        <v>0.5854413371607412</v>
      </c>
      <c r="M429" s="111">
        <f t="shared" si="227"/>
        <v>0.58578008615432864</v>
      </c>
      <c r="N429" s="111">
        <f t="shared" si="227"/>
        <v>0.5859694309075435</v>
      </c>
      <c r="O429" s="111">
        <f t="shared" si="227"/>
        <v>0.58608259729269174</v>
      </c>
      <c r="P429" s="111">
        <f t="shared" si="227"/>
        <v>0.58639836938264811</v>
      </c>
      <c r="Q429" s="111" t="str">
        <f t="shared" si="227"/>
        <v/>
      </c>
      <c r="R429" s="111">
        <f t="shared" ref="R429:V429" si="228">IF(R405=0,"",R405/R381)</f>
        <v>0.59105970974731326</v>
      </c>
      <c r="S429" s="111" t="str">
        <f t="shared" si="228"/>
        <v/>
      </c>
      <c r="T429" s="111">
        <f t="shared" si="228"/>
        <v>0.60104726719718282</v>
      </c>
      <c r="U429" s="111">
        <f t="shared" si="228"/>
        <v>0.60581198315225726</v>
      </c>
      <c r="V429" s="111" t="str">
        <f t="shared" si="228"/>
        <v/>
      </c>
      <c r="W429" s="111" t="str">
        <f t="shared" ref="W429:Y429" si="229">IF(W405=0,"",W405/W381)</f>
        <v/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 t="str">
        <f t="shared" ref="C430:Q430" si="230">IF(C406=0,"",C406/C382)</f>
        <v/>
      </c>
      <c r="D430" s="45" t="str">
        <f t="shared" si="230"/>
        <v/>
      </c>
      <c r="E430" s="45" t="str">
        <f t="shared" si="230"/>
        <v/>
      </c>
      <c r="F430" s="45" t="str">
        <f t="shared" si="230"/>
        <v/>
      </c>
      <c r="G430" s="45" t="str">
        <f t="shared" si="230"/>
        <v/>
      </c>
      <c r="H430" s="45" t="str">
        <f t="shared" si="230"/>
        <v/>
      </c>
      <c r="I430" s="45" t="str">
        <f t="shared" si="230"/>
        <v/>
      </c>
      <c r="J430" s="45" t="str">
        <f t="shared" si="230"/>
        <v/>
      </c>
      <c r="K430" s="45" t="str">
        <f t="shared" si="230"/>
        <v/>
      </c>
      <c r="L430" s="45">
        <f t="shared" si="230"/>
        <v>0.7619948182668923</v>
      </c>
      <c r="M430" s="45">
        <f t="shared" si="230"/>
        <v>0.76483864016935921</v>
      </c>
      <c r="N430" s="45">
        <f t="shared" si="230"/>
        <v>0.768733614072312</v>
      </c>
      <c r="O430" s="45">
        <f t="shared" si="230"/>
        <v>0.7741452905206283</v>
      </c>
      <c r="P430" s="45">
        <f t="shared" si="230"/>
        <v>0.78130200774119374</v>
      </c>
      <c r="Q430" s="45" t="str">
        <f t="shared" si="230"/>
        <v/>
      </c>
      <c r="R430" s="45">
        <f t="shared" ref="R430:V430" si="231">IF(R406=0,"",R406/R382)</f>
        <v>0.80316468853696854</v>
      </c>
      <c r="S430" s="45" t="str">
        <f t="shared" si="231"/>
        <v/>
      </c>
      <c r="T430" s="45">
        <f t="shared" si="231"/>
        <v>0.83590986054837557</v>
      </c>
      <c r="U430" s="45">
        <f t="shared" si="231"/>
        <v>0.85213326029542613</v>
      </c>
      <c r="V430" s="45" t="str">
        <f t="shared" si="231"/>
        <v/>
      </c>
      <c r="W430" s="45" t="str">
        <f t="shared" ref="W430:Y430" si="232">IF(W406=0,"",W406/W382)</f>
        <v/>
      </c>
      <c r="X430" s="45" t="str">
        <f t="shared" si="232"/>
        <v/>
      </c>
      <c r="Y430" s="45" t="str">
        <f t="shared" si="232"/>
        <v/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0.51905936431291733</v>
      </c>
      <c r="M432" s="117">
        <f t="shared" si="233"/>
        <v>0.14527858171407393</v>
      </c>
      <c r="N432" s="117">
        <f t="shared" si="233"/>
        <v>0.12778600266821211</v>
      </c>
      <c r="O432" s="117">
        <f t="shared" si="233"/>
        <v>1.3477157145849301E-2</v>
      </c>
      <c r="P432" s="117">
        <f t="shared" si="233"/>
        <v>0.11375304934440987</v>
      </c>
      <c r="Q432" s="117">
        <f t="shared" si="233"/>
        <v>0</v>
      </c>
      <c r="R432" s="117">
        <f t="shared" ref="R432:V432" si="234">R433+R436+R438+R451</f>
        <v>3.2320594791100318E-2</v>
      </c>
      <c r="S432" s="117">
        <f t="shared" si="234"/>
        <v>0</v>
      </c>
      <c r="T432" s="117">
        <f t="shared" si="234"/>
        <v>4.0206227838653533E-2</v>
      </c>
      <c r="U432" s="117">
        <f t="shared" si="234"/>
        <v>3.4952686805606134E-2</v>
      </c>
      <c r="V432" s="117">
        <f t="shared" si="234"/>
        <v>0</v>
      </c>
      <c r="W432" s="117">
        <f t="shared" ref="W432:Y432" si="235">W433+W436+W438+W451</f>
        <v>0</v>
      </c>
      <c r="X432" s="117">
        <f t="shared" si="235"/>
        <v>0</v>
      </c>
      <c r="Y432" s="117">
        <f t="shared" si="235"/>
        <v>0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0.51905936431291733</v>
      </c>
      <c r="M451" s="122">
        <v>0.14527858171407393</v>
      </c>
      <c r="N451" s="122">
        <v>0.12778600266821211</v>
      </c>
      <c r="O451" s="122">
        <v>1.3477157145849301E-2</v>
      </c>
      <c r="P451" s="122">
        <v>0.11375304934440987</v>
      </c>
      <c r="Q451" s="122">
        <v>0</v>
      </c>
      <c r="R451" s="122">
        <v>3.2320594791100318E-2</v>
      </c>
      <c r="S451" s="122">
        <v>0</v>
      </c>
      <c r="T451" s="122">
        <v>4.0206227838653533E-2</v>
      </c>
      <c r="U451" s="122">
        <v>3.4952686805606134E-2</v>
      </c>
      <c r="V451" s="122">
        <v>0</v>
      </c>
      <c r="W451" s="122">
        <v>0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0.51905936431291733</v>
      </c>
      <c r="M453" s="98">
        <v>0.14527858171407393</v>
      </c>
      <c r="N453" s="98">
        <v>0.12778600266821211</v>
      </c>
      <c r="O453" s="98">
        <v>1.3477157145849301E-2</v>
      </c>
      <c r="P453" s="98">
        <v>0.11375304934440987</v>
      </c>
      <c r="Q453" s="98">
        <v>0</v>
      </c>
      <c r="R453" s="98">
        <v>3.2320594791100318E-2</v>
      </c>
      <c r="S453" s="98">
        <v>0</v>
      </c>
      <c r="T453" s="98">
        <v>4.0206227838653533E-2</v>
      </c>
      <c r="U453" s="98">
        <v>3.4952686805606134E-2</v>
      </c>
      <c r="V453" s="98">
        <v>0</v>
      </c>
      <c r="W453" s="98">
        <v>0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0</v>
      </c>
      <c r="D456" s="117">
        <f t="shared" si="240"/>
        <v>0</v>
      </c>
      <c r="E456" s="117">
        <f t="shared" si="240"/>
        <v>0</v>
      </c>
      <c r="F456" s="117">
        <f t="shared" si="240"/>
        <v>0</v>
      </c>
      <c r="G456" s="117">
        <f t="shared" si="240"/>
        <v>0</v>
      </c>
      <c r="H456" s="117">
        <f t="shared" si="240"/>
        <v>0</v>
      </c>
      <c r="I456" s="117">
        <f t="shared" si="240"/>
        <v>0</v>
      </c>
      <c r="J456" s="117">
        <f t="shared" si="240"/>
        <v>0</v>
      </c>
      <c r="K456" s="117">
        <f t="shared" si="240"/>
        <v>0</v>
      </c>
      <c r="L456" s="117">
        <f t="shared" si="240"/>
        <v>2971.1312460942381</v>
      </c>
      <c r="M456" s="117">
        <f t="shared" si="240"/>
        <v>2987.1681904430457</v>
      </c>
      <c r="N456" s="117">
        <f t="shared" si="240"/>
        <v>2873.117221019008</v>
      </c>
      <c r="O456" s="117">
        <f t="shared" si="240"/>
        <v>3015.3704154900943</v>
      </c>
      <c r="P456" s="117">
        <f t="shared" si="240"/>
        <v>2843.5623799138903</v>
      </c>
      <c r="Q456" s="117">
        <f t="shared" si="240"/>
        <v>0</v>
      </c>
      <c r="R456" s="117">
        <f t="shared" ref="R456:V456" si="241">R457+R460+R462+R475</f>
        <v>2849.7195760306186</v>
      </c>
      <c r="S456" s="117">
        <f t="shared" si="241"/>
        <v>0</v>
      </c>
      <c r="T456" s="117">
        <f t="shared" si="241"/>
        <v>3121.0167069767294</v>
      </c>
      <c r="U456" s="117">
        <f t="shared" si="241"/>
        <v>3339.844844181282</v>
      </c>
      <c r="V456" s="117">
        <f t="shared" si="241"/>
        <v>0</v>
      </c>
      <c r="W456" s="117">
        <f t="shared" ref="W456:Y456" si="242">W457+W460+W462+W475</f>
        <v>0</v>
      </c>
      <c r="X456" s="117">
        <f t="shared" si="242"/>
        <v>0</v>
      </c>
      <c r="Y456" s="117">
        <f t="shared" si="242"/>
        <v>0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0</v>
      </c>
      <c r="D457" s="122">
        <f t="shared" si="243"/>
        <v>0</v>
      </c>
      <c r="E457" s="122">
        <f t="shared" si="243"/>
        <v>0</v>
      </c>
      <c r="F457" s="122">
        <f t="shared" si="243"/>
        <v>0</v>
      </c>
      <c r="G457" s="122">
        <f t="shared" si="243"/>
        <v>0</v>
      </c>
      <c r="H457" s="122">
        <f t="shared" si="243"/>
        <v>0</v>
      </c>
      <c r="I457" s="122">
        <f t="shared" si="243"/>
        <v>0</v>
      </c>
      <c r="J457" s="122">
        <f t="shared" si="243"/>
        <v>0</v>
      </c>
      <c r="K457" s="122">
        <f t="shared" si="243"/>
        <v>0</v>
      </c>
      <c r="L457" s="122">
        <f t="shared" si="243"/>
        <v>906.28751900420048</v>
      </c>
      <c r="M457" s="122">
        <f t="shared" si="243"/>
        <v>653.92554279924991</v>
      </c>
      <c r="N457" s="122">
        <f t="shared" si="243"/>
        <v>729.61839555527831</v>
      </c>
      <c r="O457" s="122">
        <f t="shared" si="243"/>
        <v>632.78819153049017</v>
      </c>
      <c r="P457" s="122">
        <f t="shared" si="243"/>
        <v>725.52111304101061</v>
      </c>
      <c r="Q457" s="122">
        <f t="shared" si="243"/>
        <v>0</v>
      </c>
      <c r="R457" s="122">
        <f t="shared" ref="R457:V457" si="244">SUM(R458:R459)</f>
        <v>690.82614039818407</v>
      </c>
      <c r="S457" s="122">
        <f t="shared" si="244"/>
        <v>0</v>
      </c>
      <c r="T457" s="122">
        <f t="shared" si="244"/>
        <v>809.95165312291988</v>
      </c>
      <c r="U457" s="122">
        <f t="shared" si="244"/>
        <v>987.03024329075049</v>
      </c>
      <c r="V457" s="122">
        <f t="shared" si="244"/>
        <v>0</v>
      </c>
      <c r="W457" s="122">
        <f t="shared" ref="W457:Y457" si="245">SUM(W458:W459)</f>
        <v>0</v>
      </c>
      <c r="X457" s="122">
        <f t="shared" si="245"/>
        <v>0</v>
      </c>
      <c r="Y457" s="122">
        <f t="shared" si="245"/>
        <v>0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0</v>
      </c>
      <c r="D458" s="98">
        <v>0</v>
      </c>
      <c r="E458" s="98">
        <v>0</v>
      </c>
      <c r="F458" s="98">
        <v>0</v>
      </c>
      <c r="G458" s="98">
        <v>0</v>
      </c>
      <c r="H458" s="98">
        <v>0</v>
      </c>
      <c r="I458" s="98">
        <v>0</v>
      </c>
      <c r="J458" s="98">
        <v>0</v>
      </c>
      <c r="K458" s="98">
        <v>0</v>
      </c>
      <c r="L458" s="98">
        <v>899.79795113874286</v>
      </c>
      <c r="M458" s="98">
        <v>649.31090863338898</v>
      </c>
      <c r="N458" s="98">
        <v>725.75440713354749</v>
      </c>
      <c r="O458" s="98">
        <v>628.66229181619133</v>
      </c>
      <c r="P458" s="98">
        <v>720.85059006350184</v>
      </c>
      <c r="Q458" s="98">
        <v>0</v>
      </c>
      <c r="R458" s="98">
        <v>686.21296486353629</v>
      </c>
      <c r="S458" s="98">
        <v>0</v>
      </c>
      <c r="T458" s="98">
        <v>797.94895787645237</v>
      </c>
      <c r="U458" s="98">
        <v>976.19405575995643</v>
      </c>
      <c r="V458" s="98">
        <v>0</v>
      </c>
      <c r="W458" s="98">
        <v>0</v>
      </c>
      <c r="X458" s="98">
        <v>0</v>
      </c>
      <c r="Y458" s="98">
        <v>0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0</v>
      </c>
      <c r="D459" s="98">
        <v>0</v>
      </c>
      <c r="E459" s="98">
        <v>0</v>
      </c>
      <c r="F459" s="98">
        <v>0</v>
      </c>
      <c r="G459" s="98">
        <v>0</v>
      </c>
      <c r="H459" s="98">
        <v>0</v>
      </c>
      <c r="I459" s="98">
        <v>0</v>
      </c>
      <c r="J459" s="98">
        <v>0</v>
      </c>
      <c r="K459" s="98">
        <v>0</v>
      </c>
      <c r="L459" s="98">
        <v>6.4895678654575963</v>
      </c>
      <c r="M459" s="98">
        <v>4.614634165860954</v>
      </c>
      <c r="N459" s="98">
        <v>3.8639884217307814</v>
      </c>
      <c r="O459" s="98">
        <v>4.125899714298856</v>
      </c>
      <c r="P459" s="98">
        <v>4.6705229775087114</v>
      </c>
      <c r="Q459" s="98">
        <v>0</v>
      </c>
      <c r="R459" s="98">
        <v>4.6131755346477279</v>
      </c>
      <c r="S459" s="98">
        <v>0</v>
      </c>
      <c r="T459" s="98">
        <v>12.002695246467534</v>
      </c>
      <c r="U459" s="98">
        <v>10.836187530794097</v>
      </c>
      <c r="V459" s="98">
        <v>0</v>
      </c>
      <c r="W459" s="98">
        <v>0</v>
      </c>
      <c r="X459" s="98">
        <v>0</v>
      </c>
      <c r="Y459" s="98">
        <v>0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</v>
      </c>
      <c r="D460" s="122">
        <f t="shared" si="246"/>
        <v>0</v>
      </c>
      <c r="E460" s="122">
        <f t="shared" si="246"/>
        <v>0</v>
      </c>
      <c r="F460" s="122">
        <f t="shared" si="246"/>
        <v>0</v>
      </c>
      <c r="G460" s="122">
        <f t="shared" si="246"/>
        <v>0</v>
      </c>
      <c r="H460" s="122">
        <f t="shared" si="246"/>
        <v>0</v>
      </c>
      <c r="I460" s="122">
        <f t="shared" si="246"/>
        <v>0</v>
      </c>
      <c r="J460" s="122">
        <f t="shared" si="246"/>
        <v>0</v>
      </c>
      <c r="K460" s="122">
        <f t="shared" si="246"/>
        <v>0</v>
      </c>
      <c r="L460" s="122">
        <f t="shared" si="246"/>
        <v>122.35138372632773</v>
      </c>
      <c r="M460" s="122">
        <f t="shared" si="246"/>
        <v>63.200053435957017</v>
      </c>
      <c r="N460" s="122">
        <f t="shared" si="246"/>
        <v>116.79580470802929</v>
      </c>
      <c r="O460" s="122">
        <f t="shared" si="246"/>
        <v>65.540986318978057</v>
      </c>
      <c r="P460" s="122">
        <f t="shared" si="246"/>
        <v>25.294207615696106</v>
      </c>
      <c r="Q460" s="122">
        <f t="shared" si="246"/>
        <v>0</v>
      </c>
      <c r="R460" s="122">
        <f t="shared" si="246"/>
        <v>35.735226956212678</v>
      </c>
      <c r="S460" s="122">
        <f t="shared" si="246"/>
        <v>0</v>
      </c>
      <c r="T460" s="122">
        <f t="shared" si="246"/>
        <v>56.43873408093264</v>
      </c>
      <c r="U460" s="122">
        <f t="shared" si="246"/>
        <v>71.290145621093146</v>
      </c>
      <c r="V460" s="122">
        <f t="shared" si="246"/>
        <v>0</v>
      </c>
      <c r="W460" s="122">
        <f t="shared" si="246"/>
        <v>0</v>
      </c>
      <c r="X460" s="122">
        <f t="shared" si="246"/>
        <v>0</v>
      </c>
      <c r="Y460" s="122">
        <f t="shared" si="246"/>
        <v>0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0</v>
      </c>
      <c r="F461" s="98">
        <f>RES_hhdet_in_fech!F86</f>
        <v>0</v>
      </c>
      <c r="G461" s="98">
        <f>RES_hhdet_in_fech!G86</f>
        <v>0</v>
      </c>
      <c r="H461" s="98">
        <f>RES_hhdet_in_fech!H86</f>
        <v>0</v>
      </c>
      <c r="I461" s="98">
        <f>RES_hhdet_in_fech!I86</f>
        <v>0</v>
      </c>
      <c r="J461" s="98">
        <f>RES_hhdet_in_fech!J86</f>
        <v>0</v>
      </c>
      <c r="K461" s="98">
        <f>RES_hhdet_in_fech!K86</f>
        <v>0</v>
      </c>
      <c r="L461" s="98">
        <f>RES_hhdet_in_fech!L86</f>
        <v>122.35138372632773</v>
      </c>
      <c r="M461" s="98">
        <f>RES_hhdet_in_fech!M86</f>
        <v>63.200053435957017</v>
      </c>
      <c r="N461" s="98">
        <f>RES_hhdet_in_fech!N86</f>
        <v>116.79580470802929</v>
      </c>
      <c r="O461" s="98">
        <f>RES_hhdet_in_fech!O86</f>
        <v>65.540986318978057</v>
      </c>
      <c r="P461" s="98">
        <f>RES_hhdet_in_fech!P86</f>
        <v>25.294207615696106</v>
      </c>
      <c r="Q461" s="98">
        <f>RES_hhdet_in_fech!Q86</f>
        <v>0</v>
      </c>
      <c r="R461" s="98">
        <f>RES_hhdet_in_fech!R86</f>
        <v>35.735226956212678</v>
      </c>
      <c r="S461" s="98">
        <f>RES_hhdet_in_fech!S86</f>
        <v>0</v>
      </c>
      <c r="T461" s="98">
        <f>RES_hhdet_in_fech!T86</f>
        <v>56.43873408093264</v>
      </c>
      <c r="U461" s="98">
        <f>RES_hhdet_in_fech!U86</f>
        <v>71.290145621093146</v>
      </c>
      <c r="V461" s="98">
        <f>RES_hhdet_in_fech!V86</f>
        <v>0</v>
      </c>
      <c r="W461" s="98">
        <f>RES_hhdet_in_fech!W86</f>
        <v>0</v>
      </c>
      <c r="X461" s="98">
        <f>RES_hhdet_in_fech!X86</f>
        <v>0</v>
      </c>
      <c r="Y461" s="98">
        <f>RES_hhdet_in_fech!Y86</f>
        <v>0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0</v>
      </c>
      <c r="D462" s="122">
        <v>0</v>
      </c>
      <c r="E462" s="122">
        <v>0</v>
      </c>
      <c r="F462" s="122">
        <v>0</v>
      </c>
      <c r="G462" s="122">
        <v>0</v>
      </c>
      <c r="H462" s="122">
        <v>0</v>
      </c>
      <c r="I462" s="122">
        <v>0</v>
      </c>
      <c r="J462" s="122">
        <v>0</v>
      </c>
      <c r="K462" s="122">
        <v>0</v>
      </c>
      <c r="L462" s="122">
        <v>933.21351488545622</v>
      </c>
      <c r="M462" s="122">
        <v>1306.496643954755</v>
      </c>
      <c r="N462" s="122">
        <v>1105.2436717945186</v>
      </c>
      <c r="O462" s="122">
        <v>1312.8934457140665</v>
      </c>
      <c r="P462" s="122">
        <v>1178.1665152903354</v>
      </c>
      <c r="Q462" s="122">
        <v>0</v>
      </c>
      <c r="R462" s="122">
        <v>1101.8784453705889</v>
      </c>
      <c r="S462" s="122">
        <v>0</v>
      </c>
      <c r="T462" s="122">
        <v>1424.3167872758543</v>
      </c>
      <c r="U462" s="122">
        <v>1509.9270730936826</v>
      </c>
      <c r="V462" s="122">
        <v>0</v>
      </c>
      <c r="W462" s="122">
        <v>0</v>
      </c>
      <c r="X462" s="122">
        <v>0</v>
      </c>
      <c r="Y462" s="122">
        <v>0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0</v>
      </c>
      <c r="I471" s="101">
        <v>0</v>
      </c>
      <c r="J471" s="101">
        <v>0</v>
      </c>
      <c r="K471" s="101">
        <v>0</v>
      </c>
      <c r="L471" s="101">
        <v>1518.3483001847026</v>
      </c>
      <c r="M471" s="101">
        <v>1508.6499065971509</v>
      </c>
      <c r="N471" s="101">
        <v>1300.6543903008801</v>
      </c>
      <c r="O471" s="101">
        <v>1400.8159542105557</v>
      </c>
      <c r="P471" s="101">
        <v>1349.2694180443921</v>
      </c>
      <c r="Q471" s="101">
        <v>0</v>
      </c>
      <c r="R471" s="101">
        <v>1313.2081491780668</v>
      </c>
      <c r="S471" s="101">
        <v>0</v>
      </c>
      <c r="T471" s="101">
        <v>1575.9757828492293</v>
      </c>
      <c r="U471" s="101">
        <v>1575.1909477442571</v>
      </c>
      <c r="V471" s="101">
        <v>0</v>
      </c>
      <c r="W471" s="101">
        <v>0</v>
      </c>
      <c r="X471" s="101">
        <v>0</v>
      </c>
      <c r="Y471" s="101">
        <v>0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912.03917578813127</v>
      </c>
      <c r="M472" s="104">
        <v>959.4474011524909</v>
      </c>
      <c r="N472" s="104">
        <v>786.93793110251613</v>
      </c>
      <c r="O472" s="104">
        <v>886.80744300031233</v>
      </c>
      <c r="P472" s="104">
        <v>858.52372992561345</v>
      </c>
      <c r="Q472" s="104">
        <v>0</v>
      </c>
      <c r="R472" s="104">
        <v>870.89016446474125</v>
      </c>
      <c r="S472" s="104">
        <v>0</v>
      </c>
      <c r="T472" s="104">
        <v>1169.4671349205951</v>
      </c>
      <c r="U472" s="104">
        <v>1164.0285374456366</v>
      </c>
      <c r="V472" s="104">
        <v>0</v>
      </c>
      <c r="W472" s="104">
        <v>0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152.143832912477</v>
      </c>
      <c r="M473" s="98">
        <v>257.8638651123693</v>
      </c>
      <c r="N473" s="98">
        <v>107.91400981612796</v>
      </c>
      <c r="O473" s="98">
        <v>176.71544161804709</v>
      </c>
      <c r="P473" s="98">
        <v>131.43845303672833</v>
      </c>
      <c r="Q473" s="98">
        <v>0</v>
      </c>
      <c r="R473" s="98">
        <v>126.22727626194701</v>
      </c>
      <c r="S473" s="98">
        <v>0</v>
      </c>
      <c r="T473" s="98">
        <v>389.85333420778187</v>
      </c>
      <c r="U473" s="98">
        <v>343.44832803445991</v>
      </c>
      <c r="V473" s="98">
        <v>0</v>
      </c>
      <c r="W473" s="98">
        <v>0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759.89534287565436</v>
      </c>
      <c r="M474" s="98">
        <v>701.58353604012143</v>
      </c>
      <c r="N474" s="98">
        <v>679.02392128638814</v>
      </c>
      <c r="O474" s="98">
        <v>710.09200138226527</v>
      </c>
      <c r="P474" s="98">
        <v>727.08527688888501</v>
      </c>
      <c r="Q474" s="98">
        <v>0</v>
      </c>
      <c r="R474" s="98">
        <v>744.66288820279431</v>
      </c>
      <c r="S474" s="98">
        <v>0</v>
      </c>
      <c r="T474" s="98">
        <v>779.61380071281314</v>
      </c>
      <c r="U474" s="98">
        <v>820.58020941117684</v>
      </c>
      <c r="V474" s="98">
        <v>0</v>
      </c>
      <c r="W474" s="98">
        <v>0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0</v>
      </c>
      <c r="D475" s="122">
        <v>0</v>
      </c>
      <c r="E475" s="122">
        <v>0</v>
      </c>
      <c r="F475" s="122">
        <v>0</v>
      </c>
      <c r="G475" s="122">
        <v>0</v>
      </c>
      <c r="H475" s="122">
        <v>0</v>
      </c>
      <c r="I475" s="122">
        <v>0</v>
      </c>
      <c r="J475" s="122">
        <v>0</v>
      </c>
      <c r="K475" s="122">
        <v>0</v>
      </c>
      <c r="L475" s="122">
        <v>1009.2788284782534</v>
      </c>
      <c r="M475" s="122">
        <v>963.5459502530839</v>
      </c>
      <c r="N475" s="122">
        <v>921.45934896118183</v>
      </c>
      <c r="O475" s="122">
        <v>1004.1477919265595</v>
      </c>
      <c r="P475" s="122">
        <v>914.58054396684838</v>
      </c>
      <c r="Q475" s="122">
        <v>0</v>
      </c>
      <c r="R475" s="122">
        <v>1021.2797633056329</v>
      </c>
      <c r="S475" s="122">
        <v>0</v>
      </c>
      <c r="T475" s="122">
        <v>830.30953249702247</v>
      </c>
      <c r="U475" s="122">
        <v>771.59738217575568</v>
      </c>
      <c r="V475" s="122">
        <v>0</v>
      </c>
      <c r="W475" s="122">
        <v>0</v>
      </c>
      <c r="X475" s="122">
        <v>0</v>
      </c>
      <c r="Y475" s="122">
        <v>0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1054.9374701194524</v>
      </c>
      <c r="M477" s="98">
        <v>985.428309486074</v>
      </c>
      <c r="N477" s="98">
        <v>988.64223252296097</v>
      </c>
      <c r="O477" s="98">
        <v>1078.7076106428228</v>
      </c>
      <c r="P477" s="98">
        <v>1009.6003930760207</v>
      </c>
      <c r="Q477" s="98">
        <v>0</v>
      </c>
      <c r="R477" s="98">
        <v>1009.0864436195913</v>
      </c>
      <c r="S477" s="98">
        <v>0</v>
      </c>
      <c r="T477" s="98">
        <v>903.0366944151009</v>
      </c>
      <c r="U477" s="98">
        <v>822.82428097527259</v>
      </c>
      <c r="V477" s="98">
        <v>0</v>
      </c>
      <c r="W477" s="98">
        <v>0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0</v>
      </c>
      <c r="D478" s="33">
        <v>0</v>
      </c>
      <c r="E478" s="33">
        <v>0</v>
      </c>
      <c r="F478" s="33">
        <v>0</v>
      </c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936.34621948501058</v>
      </c>
      <c r="M478" s="33">
        <v>914.74302536576204</v>
      </c>
      <c r="N478" s="33">
        <v>553.89145716644794</v>
      </c>
      <c r="O478" s="33">
        <v>808.8720762411084</v>
      </c>
      <c r="P478" s="33">
        <v>750.36505561092667</v>
      </c>
      <c r="Q478" s="33">
        <v>0</v>
      </c>
      <c r="R478" s="33">
        <v>1065.3633037090142</v>
      </c>
      <c r="S478" s="33">
        <v>0</v>
      </c>
      <c r="T478" s="33">
        <v>607.5825991229076</v>
      </c>
      <c r="U478" s="33">
        <v>624.22153486022228</v>
      </c>
      <c r="V478" s="33">
        <v>0</v>
      </c>
      <c r="W478" s="33">
        <v>0</v>
      </c>
      <c r="X478" s="33">
        <v>0</v>
      </c>
      <c r="Y478" s="33">
        <v>0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0</v>
      </c>
      <c r="D480" s="117">
        <f t="shared" si="247"/>
        <v>0</v>
      </c>
      <c r="E480" s="117">
        <f t="shared" si="247"/>
        <v>0</v>
      </c>
      <c r="F480" s="117">
        <f t="shared" si="247"/>
        <v>0</v>
      </c>
      <c r="G480" s="117">
        <f t="shared" si="247"/>
        <v>0</v>
      </c>
      <c r="H480" s="117">
        <f t="shared" si="247"/>
        <v>0</v>
      </c>
      <c r="I480" s="117">
        <f t="shared" si="247"/>
        <v>0</v>
      </c>
      <c r="J480" s="117">
        <f t="shared" si="247"/>
        <v>0</v>
      </c>
      <c r="K480" s="117">
        <f t="shared" si="247"/>
        <v>0</v>
      </c>
      <c r="L480" s="117">
        <f t="shared" si="247"/>
        <v>2647.4703143328661</v>
      </c>
      <c r="M480" s="117">
        <f t="shared" si="247"/>
        <v>2213.7034776442747</v>
      </c>
      <c r="N480" s="117">
        <f t="shared" si="247"/>
        <v>2340.6089741478163</v>
      </c>
      <c r="O480" s="117">
        <f t="shared" si="247"/>
        <v>2229.324152231944</v>
      </c>
      <c r="P480" s="117">
        <f t="shared" si="247"/>
        <v>2100.1515403833237</v>
      </c>
      <c r="Q480" s="117">
        <f t="shared" si="247"/>
        <v>0</v>
      </c>
      <c r="R480" s="117">
        <f t="shared" ref="R480:V480" si="248">R481+R484+R486+R499</f>
        <v>2219.6862668338617</v>
      </c>
      <c r="S480" s="117">
        <f t="shared" si="248"/>
        <v>0</v>
      </c>
      <c r="T480" s="117">
        <f t="shared" si="248"/>
        <v>2527.0229562712288</v>
      </c>
      <c r="U480" s="117">
        <f t="shared" si="248"/>
        <v>2751.4742748634117</v>
      </c>
      <c r="V480" s="117">
        <f t="shared" si="248"/>
        <v>0</v>
      </c>
      <c r="W480" s="117">
        <f t="shared" ref="W480:Y480" si="249">W481+W484+W486+W499</f>
        <v>0</v>
      </c>
      <c r="X480" s="117">
        <f t="shared" si="249"/>
        <v>0</v>
      </c>
      <c r="Y480" s="117">
        <f t="shared" si="249"/>
        <v>0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0</v>
      </c>
      <c r="D481" s="122">
        <f t="shared" si="250"/>
        <v>0</v>
      </c>
      <c r="E481" s="122">
        <f t="shared" si="250"/>
        <v>0</v>
      </c>
      <c r="F481" s="122">
        <f t="shared" si="250"/>
        <v>0</v>
      </c>
      <c r="G481" s="122">
        <f t="shared" si="250"/>
        <v>0</v>
      </c>
      <c r="H481" s="122">
        <f t="shared" si="250"/>
        <v>0</v>
      </c>
      <c r="I481" s="122">
        <f t="shared" si="250"/>
        <v>0</v>
      </c>
      <c r="J481" s="122">
        <f t="shared" si="250"/>
        <v>0</v>
      </c>
      <c r="K481" s="122">
        <f t="shared" si="250"/>
        <v>0</v>
      </c>
      <c r="L481" s="122">
        <f t="shared" si="250"/>
        <v>702.92588282429733</v>
      </c>
      <c r="M481" s="122">
        <f t="shared" si="250"/>
        <v>515.01624928658475</v>
      </c>
      <c r="N481" s="122">
        <f t="shared" si="250"/>
        <v>581.95235769448448</v>
      </c>
      <c r="O481" s="122">
        <f t="shared" si="250"/>
        <v>510.25275415978678</v>
      </c>
      <c r="P481" s="122">
        <f t="shared" si="250"/>
        <v>590.33308123164375</v>
      </c>
      <c r="Q481" s="122">
        <f t="shared" si="250"/>
        <v>0</v>
      </c>
      <c r="R481" s="122">
        <f t="shared" ref="R481:V481" si="251">SUM(R482:R483)</f>
        <v>577.21736778198999</v>
      </c>
      <c r="S481" s="122">
        <f t="shared" si="251"/>
        <v>0</v>
      </c>
      <c r="T481" s="122">
        <f t="shared" si="251"/>
        <v>701.62166232888387</v>
      </c>
      <c r="U481" s="122">
        <f t="shared" si="251"/>
        <v>867.99518561629554</v>
      </c>
      <c r="V481" s="122">
        <f t="shared" si="251"/>
        <v>0</v>
      </c>
      <c r="W481" s="122">
        <f t="shared" ref="W481:Y481" si="252">SUM(W482:W483)</f>
        <v>0</v>
      </c>
      <c r="X481" s="122">
        <f t="shared" si="252"/>
        <v>0</v>
      </c>
      <c r="Y481" s="122">
        <f t="shared" si="252"/>
        <v>0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0</v>
      </c>
      <c r="D482" s="98">
        <v>0</v>
      </c>
      <c r="E482" s="98">
        <v>0</v>
      </c>
      <c r="F482" s="98">
        <v>0</v>
      </c>
      <c r="G482" s="98">
        <v>0</v>
      </c>
      <c r="H482" s="98">
        <v>0</v>
      </c>
      <c r="I482" s="98">
        <v>0</v>
      </c>
      <c r="J482" s="98">
        <v>0</v>
      </c>
      <c r="K482" s="98">
        <v>0</v>
      </c>
      <c r="L482" s="98">
        <v>696.43631495883972</v>
      </c>
      <c r="M482" s="98">
        <v>510.40161512072376</v>
      </c>
      <c r="N482" s="98">
        <v>578.08836927275365</v>
      </c>
      <c r="O482" s="98">
        <v>506.12685444548794</v>
      </c>
      <c r="P482" s="98">
        <v>585.66255825413498</v>
      </c>
      <c r="Q482" s="98">
        <v>0</v>
      </c>
      <c r="R482" s="98">
        <v>572.60419224734221</v>
      </c>
      <c r="S482" s="98">
        <v>0</v>
      </c>
      <c r="T482" s="98">
        <v>689.61896708241636</v>
      </c>
      <c r="U482" s="98">
        <v>857.15899808550148</v>
      </c>
      <c r="V482" s="98">
        <v>0</v>
      </c>
      <c r="W482" s="98">
        <v>0</v>
      </c>
      <c r="X482" s="98">
        <v>0</v>
      </c>
      <c r="Y482" s="98">
        <v>0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0</v>
      </c>
      <c r="D483" s="98">
        <v>0</v>
      </c>
      <c r="E483" s="98">
        <v>0</v>
      </c>
      <c r="F483" s="98">
        <v>0</v>
      </c>
      <c r="G483" s="98">
        <v>0</v>
      </c>
      <c r="H483" s="98">
        <v>0</v>
      </c>
      <c r="I483" s="98">
        <v>0</v>
      </c>
      <c r="J483" s="98">
        <v>0</v>
      </c>
      <c r="K483" s="98">
        <v>0</v>
      </c>
      <c r="L483" s="98">
        <v>6.4895678654575963</v>
      </c>
      <c r="M483" s="98">
        <v>4.614634165860954</v>
      </c>
      <c r="N483" s="98">
        <v>3.8639884217307814</v>
      </c>
      <c r="O483" s="98">
        <v>4.125899714298856</v>
      </c>
      <c r="P483" s="98">
        <v>4.6705229775087114</v>
      </c>
      <c r="Q483" s="98">
        <v>0</v>
      </c>
      <c r="R483" s="98">
        <v>4.6131755346477279</v>
      </c>
      <c r="S483" s="98">
        <v>0</v>
      </c>
      <c r="T483" s="98">
        <v>12.002695246467534</v>
      </c>
      <c r="U483" s="98">
        <v>10.836187530794097</v>
      </c>
      <c r="V483" s="98">
        <v>0</v>
      </c>
      <c r="W483" s="98">
        <v>0</v>
      </c>
      <c r="X483" s="98">
        <v>0</v>
      </c>
      <c r="Y483" s="98">
        <v>0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</v>
      </c>
      <c r="D484" s="122">
        <f t="shared" si="253"/>
        <v>0</v>
      </c>
      <c r="E484" s="122">
        <f t="shared" si="253"/>
        <v>0</v>
      </c>
      <c r="F484" s="122">
        <f t="shared" si="253"/>
        <v>0</v>
      </c>
      <c r="G484" s="122">
        <f t="shared" si="253"/>
        <v>0</v>
      </c>
      <c r="H484" s="122">
        <f t="shared" si="253"/>
        <v>0</v>
      </c>
      <c r="I484" s="122">
        <f t="shared" si="253"/>
        <v>0</v>
      </c>
      <c r="J484" s="122">
        <f t="shared" si="253"/>
        <v>0</v>
      </c>
      <c r="K484" s="122">
        <f t="shared" si="253"/>
        <v>0</v>
      </c>
      <c r="L484" s="122">
        <f t="shared" si="253"/>
        <v>446.21828923986533</v>
      </c>
      <c r="M484" s="122">
        <f t="shared" si="253"/>
        <v>239.97527927902752</v>
      </c>
      <c r="N484" s="122">
        <f t="shared" si="253"/>
        <v>463.80199659959732</v>
      </c>
      <c r="O484" s="122">
        <f t="shared" si="253"/>
        <v>273.2168367703955</v>
      </c>
      <c r="P484" s="122">
        <f t="shared" si="253"/>
        <v>110.55128789632495</v>
      </c>
      <c r="Q484" s="122">
        <f t="shared" si="253"/>
        <v>0</v>
      </c>
      <c r="R484" s="122">
        <f t="shared" si="253"/>
        <v>162.92469521018663</v>
      </c>
      <c r="S484" s="122">
        <f t="shared" si="253"/>
        <v>0</v>
      </c>
      <c r="T484" s="122">
        <f t="shared" si="253"/>
        <v>257.76116264663733</v>
      </c>
      <c r="U484" s="122">
        <f t="shared" si="253"/>
        <v>325.91745979186726</v>
      </c>
      <c r="V484" s="122">
        <f t="shared" si="253"/>
        <v>0</v>
      </c>
      <c r="W484" s="122">
        <f t="shared" si="253"/>
        <v>0</v>
      </c>
      <c r="X484" s="122">
        <f t="shared" si="253"/>
        <v>0</v>
      </c>
      <c r="Y484" s="122">
        <f t="shared" si="253"/>
        <v>0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0</v>
      </c>
      <c r="F485" s="98">
        <f>RES_hhdet_in_tesh!F86</f>
        <v>0</v>
      </c>
      <c r="G485" s="98">
        <f>RES_hhdet_in_tesh!G86</f>
        <v>0</v>
      </c>
      <c r="H485" s="98">
        <f>RES_hhdet_in_tesh!H86</f>
        <v>0</v>
      </c>
      <c r="I485" s="98">
        <f>RES_hhdet_in_tesh!I86</f>
        <v>0</v>
      </c>
      <c r="J485" s="98">
        <f>RES_hhdet_in_tesh!J86</f>
        <v>0</v>
      </c>
      <c r="K485" s="98">
        <f>RES_hhdet_in_tesh!K86</f>
        <v>0</v>
      </c>
      <c r="L485" s="98">
        <f>RES_hhdet_in_tesh!L86</f>
        <v>446.21828923986533</v>
      </c>
      <c r="M485" s="98">
        <f>RES_hhdet_in_tesh!M86</f>
        <v>239.97527927902752</v>
      </c>
      <c r="N485" s="98">
        <f>RES_hhdet_in_tesh!N86</f>
        <v>463.80199659959732</v>
      </c>
      <c r="O485" s="98">
        <f>RES_hhdet_in_tesh!O86</f>
        <v>273.2168367703955</v>
      </c>
      <c r="P485" s="98">
        <f>RES_hhdet_in_tesh!P86</f>
        <v>110.55128789632495</v>
      </c>
      <c r="Q485" s="98">
        <f>RES_hhdet_in_tesh!Q86</f>
        <v>0</v>
      </c>
      <c r="R485" s="98">
        <f>RES_hhdet_in_tesh!R86</f>
        <v>162.92469521018663</v>
      </c>
      <c r="S485" s="98">
        <f>RES_hhdet_in_tesh!S86</f>
        <v>0</v>
      </c>
      <c r="T485" s="98">
        <f>RES_hhdet_in_tesh!T86</f>
        <v>257.76116264663733</v>
      </c>
      <c r="U485" s="98">
        <f>RES_hhdet_in_tesh!U86</f>
        <v>325.91745979186726</v>
      </c>
      <c r="V485" s="98">
        <f>RES_hhdet_in_tesh!V86</f>
        <v>0</v>
      </c>
      <c r="W485" s="98">
        <f>RES_hhdet_in_tesh!W86</f>
        <v>0</v>
      </c>
      <c r="X485" s="98">
        <f>RES_hhdet_in_tesh!X86</f>
        <v>0</v>
      </c>
      <c r="Y485" s="98">
        <f>RES_hhdet_in_tesh!Y86</f>
        <v>0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0</v>
      </c>
      <c r="D486" s="122">
        <v>0</v>
      </c>
      <c r="E486" s="122">
        <v>0</v>
      </c>
      <c r="F486" s="122">
        <v>0</v>
      </c>
      <c r="G486" s="122">
        <v>0</v>
      </c>
      <c r="H486" s="122">
        <v>0</v>
      </c>
      <c r="I486" s="122">
        <v>0</v>
      </c>
      <c r="J486" s="122">
        <v>0</v>
      </c>
      <c r="K486" s="122">
        <v>0</v>
      </c>
      <c r="L486" s="122">
        <v>843.80484116050832</v>
      </c>
      <c r="M486" s="122">
        <v>843.57992362954121</v>
      </c>
      <c r="N486" s="122">
        <v>739.26410574650822</v>
      </c>
      <c r="O486" s="122">
        <v>815.30822739858672</v>
      </c>
      <c r="P486" s="122">
        <v>809.35272049549076</v>
      </c>
      <c r="Q486" s="122">
        <v>0</v>
      </c>
      <c r="R486" s="122">
        <v>826.94696350188303</v>
      </c>
      <c r="S486" s="122">
        <v>0</v>
      </c>
      <c r="T486" s="122">
        <v>1033.4590897301243</v>
      </c>
      <c r="U486" s="122">
        <v>1050.458617856099</v>
      </c>
      <c r="V486" s="122">
        <v>0</v>
      </c>
      <c r="W486" s="122">
        <v>0</v>
      </c>
      <c r="X486" s="122">
        <v>0</v>
      </c>
      <c r="Y486" s="122">
        <v>0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X487" s="98">
        <v>0</v>
      </c>
      <c r="Y487" s="98">
        <v>0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0</v>
      </c>
      <c r="I495" s="101">
        <v>0</v>
      </c>
      <c r="J495" s="101">
        <v>0</v>
      </c>
      <c r="K495" s="101">
        <v>0</v>
      </c>
      <c r="L495" s="101">
        <v>839.09256216630615</v>
      </c>
      <c r="M495" s="101">
        <v>842.41907132699077</v>
      </c>
      <c r="N495" s="101">
        <v>738.62397262378283</v>
      </c>
      <c r="O495" s="101">
        <v>815.78358692150732</v>
      </c>
      <c r="P495" s="101">
        <v>811.0950984063187</v>
      </c>
      <c r="Q495" s="101">
        <v>0</v>
      </c>
      <c r="R495" s="101">
        <v>829.29895425916857</v>
      </c>
      <c r="S495" s="101">
        <v>0</v>
      </c>
      <c r="T495" s="101">
        <v>1032.5231745177884</v>
      </c>
      <c r="U495" s="101">
        <v>1050.6109577240629</v>
      </c>
      <c r="V495" s="101">
        <v>0</v>
      </c>
      <c r="W495" s="101">
        <v>0</v>
      </c>
      <c r="X495" s="101">
        <v>0</v>
      </c>
      <c r="Y495" s="101">
        <v>0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843.97536493699749</v>
      </c>
      <c r="M496" s="104">
        <v>845.57283191773445</v>
      </c>
      <c r="N496" s="104">
        <v>740.30682259094726</v>
      </c>
      <c r="O496" s="104">
        <v>813.00456201827853</v>
      </c>
      <c r="P496" s="104">
        <v>806.09772879394393</v>
      </c>
      <c r="Q496" s="104">
        <v>0</v>
      </c>
      <c r="R496" s="104">
        <v>824.37618290671071</v>
      </c>
      <c r="S496" s="104">
        <v>0</v>
      </c>
      <c r="T496" s="104">
        <v>1035.0318132312661</v>
      </c>
      <c r="U496" s="104">
        <v>1049.65121655589</v>
      </c>
      <c r="V496" s="104">
        <v>0</v>
      </c>
      <c r="W496" s="104">
        <v>0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84.080022061343186</v>
      </c>
      <c r="M497" s="98">
        <v>143.9892958776131</v>
      </c>
      <c r="N497" s="98">
        <v>61.282901304559097</v>
      </c>
      <c r="O497" s="98">
        <v>102.91256063601335</v>
      </c>
      <c r="P497" s="98">
        <v>79.01245190505901</v>
      </c>
      <c r="Q497" s="98">
        <v>0</v>
      </c>
      <c r="R497" s="98">
        <v>79.713294703916389</v>
      </c>
      <c r="S497" s="98">
        <v>0</v>
      </c>
      <c r="T497" s="98">
        <v>255.41801251845308</v>
      </c>
      <c r="U497" s="98">
        <v>229.07100714471304</v>
      </c>
      <c r="V497" s="98">
        <v>0</v>
      </c>
      <c r="W497" s="98">
        <v>0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759.89534287565436</v>
      </c>
      <c r="M498" s="98">
        <v>701.58353604012143</v>
      </c>
      <c r="N498" s="98">
        <v>679.02392128638814</v>
      </c>
      <c r="O498" s="98">
        <v>710.09200138226527</v>
      </c>
      <c r="P498" s="98">
        <v>727.08527688888501</v>
      </c>
      <c r="Q498" s="98">
        <v>0</v>
      </c>
      <c r="R498" s="98">
        <v>744.66288820279431</v>
      </c>
      <c r="S498" s="98">
        <v>0</v>
      </c>
      <c r="T498" s="98">
        <v>779.61380071281314</v>
      </c>
      <c r="U498" s="98">
        <v>820.58020941117684</v>
      </c>
      <c r="V498" s="98">
        <v>0</v>
      </c>
      <c r="W498" s="98">
        <v>0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0</v>
      </c>
      <c r="D499" s="122">
        <v>0</v>
      </c>
      <c r="E499" s="122">
        <v>0</v>
      </c>
      <c r="F499" s="122">
        <v>0</v>
      </c>
      <c r="G499" s="122">
        <v>0</v>
      </c>
      <c r="H499" s="122">
        <v>0</v>
      </c>
      <c r="I499" s="122">
        <v>0</v>
      </c>
      <c r="J499" s="122">
        <v>0</v>
      </c>
      <c r="K499" s="122">
        <v>0</v>
      </c>
      <c r="L499" s="122">
        <v>654.52130110819496</v>
      </c>
      <c r="M499" s="122">
        <v>615.1320254491211</v>
      </c>
      <c r="N499" s="122">
        <v>555.59051410722634</v>
      </c>
      <c r="O499" s="122">
        <v>630.54633390317485</v>
      </c>
      <c r="P499" s="122">
        <v>589.91445075986405</v>
      </c>
      <c r="Q499" s="122">
        <v>0</v>
      </c>
      <c r="R499" s="122">
        <v>652.59724033980228</v>
      </c>
      <c r="S499" s="122">
        <v>0</v>
      </c>
      <c r="T499" s="122">
        <v>534.1810415655832</v>
      </c>
      <c r="U499" s="122">
        <v>507.10301159914962</v>
      </c>
      <c r="V499" s="122">
        <v>0</v>
      </c>
      <c r="W499" s="122">
        <v>0</v>
      </c>
      <c r="X499" s="122">
        <v>0</v>
      </c>
      <c r="Y499" s="122">
        <v>0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617.60400312770173</v>
      </c>
      <c r="M501" s="98">
        <v>577.24428002966681</v>
      </c>
      <c r="N501" s="98">
        <v>579.3141263626427</v>
      </c>
      <c r="O501" s="98">
        <v>632.21175816493906</v>
      </c>
      <c r="P501" s="98">
        <v>592.02802422785919</v>
      </c>
      <c r="Q501" s="98">
        <v>0</v>
      </c>
      <c r="R501" s="98">
        <v>596.43034047574406</v>
      </c>
      <c r="S501" s="98">
        <v>0</v>
      </c>
      <c r="T501" s="98">
        <v>542.76773735697384</v>
      </c>
      <c r="U501" s="98">
        <v>498.47680944346013</v>
      </c>
      <c r="V501" s="98">
        <v>0</v>
      </c>
      <c r="W501" s="98">
        <v>0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0</v>
      </c>
      <c r="D502" s="33">
        <v>0</v>
      </c>
      <c r="E502" s="33">
        <v>0</v>
      </c>
      <c r="F502" s="33">
        <v>0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713.49096735137243</v>
      </c>
      <c r="M502" s="33">
        <v>699.63081162515505</v>
      </c>
      <c r="N502" s="33">
        <v>425.79498167134267</v>
      </c>
      <c r="O502" s="33">
        <v>626.18450845569669</v>
      </c>
      <c r="P502" s="33">
        <v>586.26172448764953</v>
      </c>
      <c r="Q502" s="33">
        <v>0</v>
      </c>
      <c r="R502" s="33">
        <v>855.6621860021661</v>
      </c>
      <c r="S502" s="33">
        <v>0</v>
      </c>
      <c r="T502" s="33">
        <v>507.88428570444921</v>
      </c>
      <c r="U502" s="33">
        <v>531.91993164705627</v>
      </c>
      <c r="V502" s="33">
        <v>0</v>
      </c>
      <c r="W502" s="33">
        <v>0</v>
      </c>
      <c r="X502" s="33">
        <v>0</v>
      </c>
      <c r="Y502" s="33">
        <v>0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147.37631013995383</v>
      </c>
      <c r="M504" s="117">
        <f t="shared" si="254"/>
        <v>154.55168267454673</v>
      </c>
      <c r="N504" s="117">
        <f t="shared" si="254"/>
        <v>189.87518970016657</v>
      </c>
      <c r="O504" s="117">
        <f t="shared" si="254"/>
        <v>177.33101507696449</v>
      </c>
      <c r="P504" s="117">
        <f t="shared" si="254"/>
        <v>145.2784793670624</v>
      </c>
      <c r="Q504" s="117">
        <f t="shared" si="254"/>
        <v>0</v>
      </c>
      <c r="R504" s="117">
        <f t="shared" ref="R504:V504" si="255">R505+R508+R510+R523</f>
        <v>179.55885995055732</v>
      </c>
      <c r="S504" s="117">
        <f t="shared" si="255"/>
        <v>0</v>
      </c>
      <c r="T504" s="117">
        <f t="shared" si="255"/>
        <v>154.63933784097512</v>
      </c>
      <c r="U504" s="117">
        <f t="shared" si="255"/>
        <v>138.70113811748467</v>
      </c>
      <c r="V504" s="117">
        <f t="shared" si="255"/>
        <v>0</v>
      </c>
      <c r="W504" s="117">
        <f t="shared" ref="W504:Y504" si="256">W505+W508+W510+W523</f>
        <v>0</v>
      </c>
      <c r="X504" s="117">
        <f t="shared" si="256"/>
        <v>0</v>
      </c>
      <c r="Y504" s="117">
        <f t="shared" si="256"/>
        <v>0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147.37631013995383</v>
      </c>
      <c r="M523" s="122">
        <v>154.55168267454673</v>
      </c>
      <c r="N523" s="122">
        <v>189.87518970016657</v>
      </c>
      <c r="O523" s="122">
        <v>177.33101507696449</v>
      </c>
      <c r="P523" s="122">
        <v>145.2784793670624</v>
      </c>
      <c r="Q523" s="122">
        <v>0</v>
      </c>
      <c r="R523" s="122">
        <v>179.55885995055732</v>
      </c>
      <c r="S523" s="122">
        <v>0</v>
      </c>
      <c r="T523" s="122">
        <v>154.63933784097512</v>
      </c>
      <c r="U523" s="122">
        <v>138.70113811748467</v>
      </c>
      <c r="V523" s="122">
        <v>0</v>
      </c>
      <c r="W523" s="122">
        <v>0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239.63959571233488</v>
      </c>
      <c r="M525" s="98">
        <v>223.84989478285658</v>
      </c>
      <c r="N525" s="98">
        <v>224.57996953991582</v>
      </c>
      <c r="O525" s="98">
        <v>245.03922083362366</v>
      </c>
      <c r="P525" s="98">
        <v>229.34082529114892</v>
      </c>
      <c r="Q525" s="98">
        <v>0</v>
      </c>
      <c r="R525" s="98">
        <v>229.22407653262636</v>
      </c>
      <c r="S525" s="98">
        <v>0</v>
      </c>
      <c r="T525" s="98">
        <v>205.13381550333435</v>
      </c>
      <c r="U525" s="98">
        <v>186.91276366634298</v>
      </c>
      <c r="V525" s="98">
        <v>0</v>
      </c>
      <c r="W525" s="98">
        <v>0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0</v>
      </c>
      <c r="D528" s="118">
        <f t="shared" si="261"/>
        <v>0</v>
      </c>
      <c r="E528" s="118">
        <f t="shared" si="261"/>
        <v>0</v>
      </c>
      <c r="F528" s="118">
        <f t="shared" si="261"/>
        <v>0</v>
      </c>
      <c r="G528" s="118">
        <f t="shared" si="261"/>
        <v>0</v>
      </c>
      <c r="H528" s="118">
        <f t="shared" si="261"/>
        <v>0</v>
      </c>
      <c r="I528" s="118">
        <f t="shared" si="261"/>
        <v>0</v>
      </c>
      <c r="J528" s="118">
        <f t="shared" si="261"/>
        <v>0</v>
      </c>
      <c r="K528" s="118">
        <f t="shared" si="261"/>
        <v>0</v>
      </c>
      <c r="L528" s="118">
        <f t="shared" si="261"/>
        <v>25.794292027174194</v>
      </c>
      <c r="M528" s="118">
        <f t="shared" si="261"/>
        <v>25.826067386776685</v>
      </c>
      <c r="N528" s="118">
        <f t="shared" si="261"/>
        <v>24.740280526492889</v>
      </c>
      <c r="O528" s="118">
        <f t="shared" si="261"/>
        <v>25.854595276497378</v>
      </c>
      <c r="P528" s="118">
        <f t="shared" si="261"/>
        <v>24.237388425774938</v>
      </c>
      <c r="Q528" s="118">
        <f t="shared" si="261"/>
        <v>0</v>
      </c>
      <c r="R528" s="118">
        <f t="shared" ref="R528:V528" si="262">R529+R532+R534+R547</f>
        <v>24.003266900589306</v>
      </c>
      <c r="S528" s="118">
        <f t="shared" si="262"/>
        <v>0</v>
      </c>
      <c r="T528" s="118">
        <f t="shared" si="262"/>
        <v>25.812996576995843</v>
      </c>
      <c r="U528" s="118">
        <f t="shared" si="262"/>
        <v>27.468748432719167</v>
      </c>
      <c r="V528" s="118">
        <f t="shared" si="262"/>
        <v>0</v>
      </c>
      <c r="W528" s="118">
        <f t="shared" ref="W528:Y528" si="263">W529+W532+W534+W547</f>
        <v>0</v>
      </c>
      <c r="X528" s="118">
        <f t="shared" si="263"/>
        <v>0</v>
      </c>
      <c r="Y528" s="118">
        <f t="shared" si="263"/>
        <v>0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0</v>
      </c>
      <c r="D529" s="123">
        <f t="shared" si="264"/>
        <v>0</v>
      </c>
      <c r="E529" s="123">
        <f t="shared" si="264"/>
        <v>0</v>
      </c>
      <c r="F529" s="123">
        <f t="shared" si="264"/>
        <v>0</v>
      </c>
      <c r="G529" s="123">
        <f t="shared" si="264"/>
        <v>0</v>
      </c>
      <c r="H529" s="123">
        <f t="shared" si="264"/>
        <v>0</v>
      </c>
      <c r="I529" s="123">
        <f t="shared" si="264"/>
        <v>0</v>
      </c>
      <c r="J529" s="123">
        <f t="shared" si="264"/>
        <v>0</v>
      </c>
      <c r="K529" s="123">
        <f t="shared" si="264"/>
        <v>0</v>
      </c>
      <c r="L529" s="123">
        <f t="shared" si="264"/>
        <v>7.868062024021425</v>
      </c>
      <c r="M529" s="123">
        <f t="shared" si="264"/>
        <v>5.6536237859988523</v>
      </c>
      <c r="N529" s="123">
        <f t="shared" si="264"/>
        <v>6.2827105177856621</v>
      </c>
      <c r="O529" s="123">
        <f t="shared" si="264"/>
        <v>5.4256957963515822</v>
      </c>
      <c r="P529" s="123">
        <f t="shared" si="264"/>
        <v>6.1840517908413339</v>
      </c>
      <c r="Q529" s="123">
        <f t="shared" si="264"/>
        <v>0</v>
      </c>
      <c r="R529" s="123">
        <f t="shared" ref="R529:V529" si="265">SUM(R530:R531)</f>
        <v>5.8188477102644667</v>
      </c>
      <c r="S529" s="123">
        <f t="shared" si="265"/>
        <v>0</v>
      </c>
      <c r="T529" s="123">
        <f t="shared" si="265"/>
        <v>6.6988680973279857</v>
      </c>
      <c r="U529" s="123">
        <f t="shared" si="265"/>
        <v>8.1178877203457276</v>
      </c>
      <c r="V529" s="123">
        <f t="shared" si="265"/>
        <v>0</v>
      </c>
      <c r="W529" s="123">
        <f t="shared" ref="W529:Y529" si="266">SUM(W530:W531)</f>
        <v>0</v>
      </c>
      <c r="X529" s="123">
        <f t="shared" si="266"/>
        <v>0</v>
      </c>
      <c r="Y529" s="123">
        <f t="shared" si="266"/>
        <v>0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0</v>
      </c>
      <c r="D530" s="99">
        <v>0</v>
      </c>
      <c r="E530" s="99">
        <v>0</v>
      </c>
      <c r="F530" s="99">
        <v>0</v>
      </c>
      <c r="G530" s="99">
        <v>0</v>
      </c>
      <c r="H530" s="99">
        <v>0</v>
      </c>
      <c r="I530" s="99">
        <v>0</v>
      </c>
      <c r="J530" s="99">
        <v>0</v>
      </c>
      <c r="K530" s="99">
        <v>0</v>
      </c>
      <c r="L530" s="99">
        <v>7.8117219317175826</v>
      </c>
      <c r="M530" s="99">
        <v>5.6137271864989859</v>
      </c>
      <c r="N530" s="99">
        <v>6.2494378908265595</v>
      </c>
      <c r="O530" s="99">
        <v>5.3903192247978433</v>
      </c>
      <c r="P530" s="99">
        <v>6.1442421209860116</v>
      </c>
      <c r="Q530" s="99">
        <v>0</v>
      </c>
      <c r="R530" s="99">
        <v>5.7799908049925257</v>
      </c>
      <c r="S530" s="99">
        <v>0</v>
      </c>
      <c r="T530" s="99">
        <v>6.5995973915290689</v>
      </c>
      <c r="U530" s="99">
        <v>8.02876486490179</v>
      </c>
      <c r="V530" s="99">
        <v>0</v>
      </c>
      <c r="W530" s="99">
        <v>0</v>
      </c>
      <c r="X530" s="99">
        <v>0</v>
      </c>
      <c r="Y530" s="99">
        <v>0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</v>
      </c>
      <c r="D531" s="99">
        <v>0</v>
      </c>
      <c r="E531" s="99">
        <v>0</v>
      </c>
      <c r="F531" s="99">
        <v>0</v>
      </c>
      <c r="G531" s="99">
        <v>0</v>
      </c>
      <c r="H531" s="99">
        <v>0</v>
      </c>
      <c r="I531" s="99">
        <v>0</v>
      </c>
      <c r="J531" s="99">
        <v>0</v>
      </c>
      <c r="K531" s="99">
        <v>0</v>
      </c>
      <c r="L531" s="99">
        <v>5.6340092303842085E-2</v>
      </c>
      <c r="M531" s="99">
        <v>3.9896599499866466E-2</v>
      </c>
      <c r="N531" s="99">
        <v>3.3272626959102963E-2</v>
      </c>
      <c r="O531" s="99">
        <v>3.5376571553739022E-2</v>
      </c>
      <c r="P531" s="99">
        <v>3.9809669855321944E-2</v>
      </c>
      <c r="Q531" s="99">
        <v>0</v>
      </c>
      <c r="R531" s="99">
        <v>3.8856905271941203E-2</v>
      </c>
      <c r="S531" s="99">
        <v>0</v>
      </c>
      <c r="T531" s="99">
        <v>9.9270705798916711E-2</v>
      </c>
      <c r="U531" s="99">
        <v>8.9122855443938387E-2</v>
      </c>
      <c r="V531" s="99">
        <v>0</v>
      </c>
      <c r="W531" s="99">
        <v>0</v>
      </c>
      <c r="X531" s="99">
        <v>0</v>
      </c>
      <c r="Y531" s="99">
        <v>0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</v>
      </c>
      <c r="D532" s="123">
        <f t="shared" si="267"/>
        <v>0</v>
      </c>
      <c r="E532" s="123">
        <f t="shared" si="267"/>
        <v>0</v>
      </c>
      <c r="F532" s="123">
        <f t="shared" si="267"/>
        <v>0</v>
      </c>
      <c r="G532" s="123">
        <f t="shared" si="267"/>
        <v>0</v>
      </c>
      <c r="H532" s="123">
        <f t="shared" si="267"/>
        <v>0</v>
      </c>
      <c r="I532" s="123">
        <f t="shared" si="267"/>
        <v>0</v>
      </c>
      <c r="J532" s="123">
        <f t="shared" si="267"/>
        <v>0</v>
      </c>
      <c r="K532" s="123">
        <f t="shared" si="267"/>
        <v>0</v>
      </c>
      <c r="L532" s="123">
        <f t="shared" si="267"/>
        <v>1.0622106734310333</v>
      </c>
      <c r="M532" s="123">
        <f t="shared" si="267"/>
        <v>0.54640674204649664</v>
      </c>
      <c r="N532" s="123">
        <f t="shared" si="267"/>
        <v>1.005723313916612</v>
      </c>
      <c r="O532" s="123">
        <f t="shared" si="267"/>
        <v>0.56196600808800234</v>
      </c>
      <c r="P532" s="123">
        <f t="shared" si="267"/>
        <v>0.21559770913919113</v>
      </c>
      <c r="Q532" s="123">
        <f t="shared" si="267"/>
        <v>0</v>
      </c>
      <c r="R532" s="123">
        <f t="shared" si="267"/>
        <v>0.30099880619758579</v>
      </c>
      <c r="S532" s="123">
        <f t="shared" si="267"/>
        <v>0</v>
      </c>
      <c r="T532" s="123">
        <f t="shared" si="267"/>
        <v>0.46678790484666105</v>
      </c>
      <c r="U532" s="123">
        <f t="shared" si="267"/>
        <v>0.58632995458139681</v>
      </c>
      <c r="V532" s="123">
        <f t="shared" si="267"/>
        <v>0</v>
      </c>
      <c r="W532" s="123">
        <f t="shared" si="267"/>
        <v>0</v>
      </c>
      <c r="X532" s="123">
        <f t="shared" si="267"/>
        <v>0</v>
      </c>
      <c r="Y532" s="123">
        <f t="shared" si="267"/>
        <v>0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0</v>
      </c>
      <c r="F533" s="99">
        <f>RES_hhdet_in_fecs!F86</f>
        <v>0</v>
      </c>
      <c r="G533" s="99">
        <f>RES_hhdet_in_fecs!G86</f>
        <v>0</v>
      </c>
      <c r="H533" s="99">
        <f>RES_hhdet_in_fecs!H86</f>
        <v>0</v>
      </c>
      <c r="I533" s="99">
        <f>RES_hhdet_in_fecs!I86</f>
        <v>0</v>
      </c>
      <c r="J533" s="99">
        <f>RES_hhdet_in_fecs!J86</f>
        <v>0</v>
      </c>
      <c r="K533" s="99">
        <f>RES_hhdet_in_fecs!K86</f>
        <v>0</v>
      </c>
      <c r="L533" s="99">
        <f>RES_hhdet_in_fecs!L86</f>
        <v>1.0622106734310333</v>
      </c>
      <c r="M533" s="99">
        <f>RES_hhdet_in_fecs!M86</f>
        <v>0.54640674204649664</v>
      </c>
      <c r="N533" s="99">
        <f>RES_hhdet_in_fecs!N86</f>
        <v>1.005723313916612</v>
      </c>
      <c r="O533" s="99">
        <f>RES_hhdet_in_fecs!O86</f>
        <v>0.56196600808800234</v>
      </c>
      <c r="P533" s="99">
        <f>RES_hhdet_in_fecs!P86</f>
        <v>0.21559770913919113</v>
      </c>
      <c r="Q533" s="99">
        <f>RES_hhdet_in_fecs!Q86</f>
        <v>0</v>
      </c>
      <c r="R533" s="99">
        <f>RES_hhdet_in_fecs!R86</f>
        <v>0.30099880619758579</v>
      </c>
      <c r="S533" s="99">
        <f>RES_hhdet_in_fecs!S86</f>
        <v>0</v>
      </c>
      <c r="T533" s="99">
        <f>RES_hhdet_in_fecs!T86</f>
        <v>0.46678790484666105</v>
      </c>
      <c r="U533" s="99">
        <f>RES_hhdet_in_fecs!U86</f>
        <v>0.58632995458139681</v>
      </c>
      <c r="V533" s="99">
        <f>RES_hhdet_in_fecs!V86</f>
        <v>0</v>
      </c>
      <c r="W533" s="99">
        <f>RES_hhdet_in_fecs!W86</f>
        <v>0</v>
      </c>
      <c r="X533" s="99">
        <f>RES_hhdet_in_fecs!X86</f>
        <v>0</v>
      </c>
      <c r="Y533" s="99">
        <f>RES_hhdet_in_fecs!Y86</f>
        <v>0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0</v>
      </c>
      <c r="D534" s="123">
        <v>0</v>
      </c>
      <c r="E534" s="123">
        <v>0</v>
      </c>
      <c r="F534" s="123">
        <v>0</v>
      </c>
      <c r="G534" s="123">
        <v>0</v>
      </c>
      <c r="H534" s="123">
        <v>0</v>
      </c>
      <c r="I534" s="123">
        <v>0</v>
      </c>
      <c r="J534" s="123">
        <v>0</v>
      </c>
      <c r="K534" s="123">
        <v>0</v>
      </c>
      <c r="L534" s="123">
        <v>8.1018238283162098</v>
      </c>
      <c r="M534" s="123">
        <v>11.295537517881995</v>
      </c>
      <c r="N534" s="123">
        <v>9.5172025318999403</v>
      </c>
      <c r="O534" s="123">
        <v>11.257100787926325</v>
      </c>
      <c r="P534" s="123">
        <v>10.042220161246576</v>
      </c>
      <c r="Q534" s="123">
        <v>0</v>
      </c>
      <c r="R534" s="123">
        <v>9.2811526575106367</v>
      </c>
      <c r="S534" s="123">
        <v>0</v>
      </c>
      <c r="T534" s="123">
        <v>11.78009854042844</v>
      </c>
      <c r="U534" s="123">
        <v>12.418483150443944</v>
      </c>
      <c r="V534" s="123">
        <v>0</v>
      </c>
      <c r="W534" s="123">
        <v>0</v>
      </c>
      <c r="X534" s="123">
        <v>0</v>
      </c>
      <c r="Y534" s="123">
        <v>0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X535" s="99">
        <v>0</v>
      </c>
      <c r="Y535" s="99">
        <v>0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0</v>
      </c>
      <c r="I543" s="102">
        <v>0</v>
      </c>
      <c r="J543" s="102">
        <v>0</v>
      </c>
      <c r="K543" s="102">
        <v>0</v>
      </c>
      <c r="L543" s="102">
        <v>13.181753416451244</v>
      </c>
      <c r="M543" s="102">
        <v>13.043287711581316</v>
      </c>
      <c r="N543" s="102">
        <v>11.199875260448156</v>
      </c>
      <c r="O543" s="102">
        <v>12.010971974429182</v>
      </c>
      <c r="P543" s="102">
        <v>11.500632870642896</v>
      </c>
      <c r="Q543" s="102">
        <v>0</v>
      </c>
      <c r="R543" s="102">
        <v>11.061188604619165</v>
      </c>
      <c r="S543" s="102">
        <v>0</v>
      </c>
      <c r="T543" s="102">
        <v>13.034424774842714</v>
      </c>
      <c r="U543" s="102">
        <v>12.955249688459757</v>
      </c>
      <c r="V543" s="102">
        <v>0</v>
      </c>
      <c r="W543" s="102">
        <v>0</v>
      </c>
      <c r="X543" s="102">
        <v>0</v>
      </c>
      <c r="Y543" s="102">
        <v>0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7.9179958379247379</v>
      </c>
      <c r="M544" s="105">
        <v>8.2950646419935605</v>
      </c>
      <c r="N544" s="105">
        <v>6.7762864076632034</v>
      </c>
      <c r="O544" s="105">
        <v>7.6037250379509516</v>
      </c>
      <c r="P544" s="105">
        <v>7.3177129019347609</v>
      </c>
      <c r="Q544" s="105">
        <v>0</v>
      </c>
      <c r="R544" s="105">
        <v>7.3355319711362013</v>
      </c>
      <c r="S544" s="105">
        <v>0</v>
      </c>
      <c r="T544" s="105">
        <v>9.6723132186807419</v>
      </c>
      <c r="U544" s="105">
        <v>9.5736204989601266</v>
      </c>
      <c r="V544" s="105">
        <v>0</v>
      </c>
      <c r="W544" s="105">
        <v>0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1.3208579935460558</v>
      </c>
      <c r="M545" s="99">
        <v>2.2294056217902534</v>
      </c>
      <c r="N545" s="99">
        <v>0.92924258573856833</v>
      </c>
      <c r="O545" s="99">
        <v>1.5152056273655239</v>
      </c>
      <c r="P545" s="99">
        <v>1.1203288040512875</v>
      </c>
      <c r="Q545" s="99">
        <v>0</v>
      </c>
      <c r="R545" s="99">
        <v>1.0632158433182552</v>
      </c>
      <c r="S545" s="99">
        <v>0</v>
      </c>
      <c r="T545" s="99">
        <v>3.2243604332333113</v>
      </c>
      <c r="U545" s="99">
        <v>2.8247107762663837</v>
      </c>
      <c r="V545" s="99">
        <v>0</v>
      </c>
      <c r="W545" s="99">
        <v>0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6.5971378443786834</v>
      </c>
      <c r="M546" s="99">
        <v>6.0656590202033058</v>
      </c>
      <c r="N546" s="99">
        <v>5.8470438219246352</v>
      </c>
      <c r="O546" s="99">
        <v>6.0885194105854277</v>
      </c>
      <c r="P546" s="99">
        <v>6.1973840978834724</v>
      </c>
      <c r="Q546" s="99">
        <v>0</v>
      </c>
      <c r="R546" s="99">
        <v>6.2723161278179465</v>
      </c>
      <c r="S546" s="99">
        <v>0</v>
      </c>
      <c r="T546" s="99">
        <v>6.4479527854474297</v>
      </c>
      <c r="U546" s="99">
        <v>6.7489097226937442</v>
      </c>
      <c r="V546" s="99">
        <v>0</v>
      </c>
      <c r="W546" s="99">
        <v>0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0</v>
      </c>
      <c r="D547" s="123">
        <v>0</v>
      </c>
      <c r="E547" s="123">
        <v>0</v>
      </c>
      <c r="F547" s="123">
        <v>0</v>
      </c>
      <c r="G547" s="123">
        <v>0</v>
      </c>
      <c r="H547" s="123">
        <v>0</v>
      </c>
      <c r="I547" s="123">
        <v>0</v>
      </c>
      <c r="J547" s="123">
        <v>0</v>
      </c>
      <c r="K547" s="123">
        <v>0</v>
      </c>
      <c r="L547" s="123">
        <v>8.7621955014055253</v>
      </c>
      <c r="M547" s="123">
        <v>8.3304993408493448</v>
      </c>
      <c r="N547" s="123">
        <v>7.9346441628906721</v>
      </c>
      <c r="O547" s="123">
        <v>8.609832684131467</v>
      </c>
      <c r="P547" s="123">
        <v>7.7955187645478361</v>
      </c>
      <c r="Q547" s="123">
        <v>0</v>
      </c>
      <c r="R547" s="123">
        <v>8.602267726616617</v>
      </c>
      <c r="S547" s="123">
        <v>0</v>
      </c>
      <c r="T547" s="123">
        <v>6.867242034392758</v>
      </c>
      <c r="U547" s="123">
        <v>6.3460476073480967</v>
      </c>
      <c r="V547" s="123">
        <v>0</v>
      </c>
      <c r="W547" s="123">
        <v>0</v>
      </c>
      <c r="X547" s="123">
        <v>0</v>
      </c>
      <c r="Y547" s="123">
        <v>0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9.1585873934181699</v>
      </c>
      <c r="M549" s="99">
        <v>8.5196869754595799</v>
      </c>
      <c r="N549" s="99">
        <v>8.5131528898362507</v>
      </c>
      <c r="O549" s="99">
        <v>9.249128581874329</v>
      </c>
      <c r="P549" s="99">
        <v>8.6054299545697255</v>
      </c>
      <c r="Q549" s="99">
        <v>0</v>
      </c>
      <c r="R549" s="99">
        <v>8.4995630572554521</v>
      </c>
      <c r="S549" s="99">
        <v>0</v>
      </c>
      <c r="T549" s="99">
        <v>7.4687466586549238</v>
      </c>
      <c r="U549" s="99">
        <v>6.7673662199668314</v>
      </c>
      <c r="V549" s="99">
        <v>0</v>
      </c>
      <c r="W549" s="99">
        <v>0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0</v>
      </c>
      <c r="D550" s="110">
        <v>0</v>
      </c>
      <c r="E550" s="110">
        <v>0</v>
      </c>
      <c r="F550" s="110">
        <v>0</v>
      </c>
      <c r="G550" s="110">
        <v>0</v>
      </c>
      <c r="H550" s="110">
        <v>0</v>
      </c>
      <c r="I550" s="110">
        <v>0</v>
      </c>
      <c r="J550" s="110">
        <v>0</v>
      </c>
      <c r="K550" s="110">
        <v>0</v>
      </c>
      <c r="L550" s="110">
        <v>8.129020842040191</v>
      </c>
      <c r="M550" s="110">
        <v>7.9085654066155184</v>
      </c>
      <c r="N550" s="110">
        <v>4.7695339164288075</v>
      </c>
      <c r="O550" s="110">
        <v>6.9354862852811223</v>
      </c>
      <c r="P550" s="110">
        <v>6.3958116208166258</v>
      </c>
      <c r="Q550" s="110">
        <v>0</v>
      </c>
      <c r="R550" s="110">
        <v>8.973584608153141</v>
      </c>
      <c r="S550" s="110">
        <v>0</v>
      </c>
      <c r="T550" s="110">
        <v>5.0251341225898765</v>
      </c>
      <c r="U550" s="110">
        <v>5.1339463679680417</v>
      </c>
      <c r="V550" s="110">
        <v>0</v>
      </c>
      <c r="W550" s="110">
        <v>0</v>
      </c>
      <c r="X550" s="110">
        <v>0</v>
      </c>
      <c r="Y550" s="110">
        <v>0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0</v>
      </c>
      <c r="D552" s="118">
        <f t="shared" si="268"/>
        <v>0</v>
      </c>
      <c r="E552" s="118">
        <f t="shared" si="268"/>
        <v>0</v>
      </c>
      <c r="F552" s="118">
        <f t="shared" si="268"/>
        <v>0</v>
      </c>
      <c r="G552" s="118">
        <f t="shared" si="268"/>
        <v>0</v>
      </c>
      <c r="H552" s="118">
        <f t="shared" si="268"/>
        <v>0</v>
      </c>
      <c r="I552" s="118">
        <f t="shared" si="268"/>
        <v>0</v>
      </c>
      <c r="J552" s="118">
        <f t="shared" si="268"/>
        <v>0</v>
      </c>
      <c r="K552" s="118">
        <f t="shared" si="268"/>
        <v>0</v>
      </c>
      <c r="L552" s="118">
        <f t="shared" si="268"/>
        <v>22.984384318581728</v>
      </c>
      <c r="M552" s="118">
        <f t="shared" si="268"/>
        <v>19.138947505832775</v>
      </c>
      <c r="N552" s="118">
        <f t="shared" si="268"/>
        <v>20.154876452519304</v>
      </c>
      <c r="O552" s="118">
        <f t="shared" si="268"/>
        <v>19.114823638245941</v>
      </c>
      <c r="P552" s="118">
        <f t="shared" si="268"/>
        <v>17.900851761444954</v>
      </c>
      <c r="Q552" s="118">
        <f t="shared" si="268"/>
        <v>0</v>
      </c>
      <c r="R552" s="118">
        <f t="shared" ref="R552:V552" si="269">R553+R556+R558+R571</f>
        <v>18.696478890950857</v>
      </c>
      <c r="S552" s="118">
        <f t="shared" si="269"/>
        <v>0</v>
      </c>
      <c r="T552" s="118">
        <f t="shared" si="269"/>
        <v>20.900251759115466</v>
      </c>
      <c r="U552" s="118">
        <f t="shared" si="269"/>
        <v>22.629660418805695</v>
      </c>
      <c r="V552" s="118">
        <f t="shared" si="269"/>
        <v>0</v>
      </c>
      <c r="W552" s="118">
        <f t="shared" ref="W552:Y552" si="270">W553+W556+W558+W571</f>
        <v>0</v>
      </c>
      <c r="X552" s="118">
        <f t="shared" si="270"/>
        <v>0</v>
      </c>
      <c r="Y552" s="118">
        <f t="shared" si="270"/>
        <v>0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0</v>
      </c>
      <c r="D553" s="123">
        <f t="shared" si="271"/>
        <v>0</v>
      </c>
      <c r="E553" s="123">
        <f t="shared" si="271"/>
        <v>0</v>
      </c>
      <c r="F553" s="123">
        <f t="shared" si="271"/>
        <v>0</v>
      </c>
      <c r="G553" s="123">
        <f t="shared" si="271"/>
        <v>0</v>
      </c>
      <c r="H553" s="123">
        <f t="shared" si="271"/>
        <v>0</v>
      </c>
      <c r="I553" s="123">
        <f t="shared" si="271"/>
        <v>0</v>
      </c>
      <c r="J553" s="123">
        <f t="shared" si="271"/>
        <v>0</v>
      </c>
      <c r="K553" s="123">
        <f t="shared" si="271"/>
        <v>0</v>
      </c>
      <c r="L553" s="123">
        <f t="shared" si="271"/>
        <v>6.1025494982304336</v>
      </c>
      <c r="M553" s="123">
        <f t="shared" si="271"/>
        <v>4.4526600148977842</v>
      </c>
      <c r="N553" s="123">
        <f t="shared" si="271"/>
        <v>5.0111650430012942</v>
      </c>
      <c r="O553" s="123">
        <f t="shared" si="271"/>
        <v>4.37504406747163</v>
      </c>
      <c r="P553" s="123">
        <f t="shared" si="271"/>
        <v>5.031763076999626</v>
      </c>
      <c r="Q553" s="123">
        <f t="shared" si="271"/>
        <v>0</v>
      </c>
      <c r="R553" s="123">
        <f t="shared" ref="R553:V553" si="272">SUM(R554:R555)</f>
        <v>4.8619178725738097</v>
      </c>
      <c r="S553" s="123">
        <f t="shared" si="272"/>
        <v>0</v>
      </c>
      <c r="T553" s="123">
        <f t="shared" si="272"/>
        <v>5.8029031140898191</v>
      </c>
      <c r="U553" s="123">
        <f t="shared" si="272"/>
        <v>7.1388769559294092</v>
      </c>
      <c r="V553" s="123">
        <f t="shared" si="272"/>
        <v>0</v>
      </c>
      <c r="W553" s="123">
        <f t="shared" ref="W553:Y553" si="273">SUM(W554:W555)</f>
        <v>0</v>
      </c>
      <c r="X553" s="123">
        <f t="shared" si="273"/>
        <v>0</v>
      </c>
      <c r="Y553" s="123">
        <f t="shared" si="273"/>
        <v>0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0</v>
      </c>
      <c r="D554" s="99">
        <v>0</v>
      </c>
      <c r="E554" s="99">
        <v>0</v>
      </c>
      <c r="F554" s="99">
        <v>0</v>
      </c>
      <c r="G554" s="99">
        <v>0</v>
      </c>
      <c r="H554" s="99">
        <v>0</v>
      </c>
      <c r="I554" s="99">
        <v>0</v>
      </c>
      <c r="J554" s="99">
        <v>0</v>
      </c>
      <c r="K554" s="99">
        <v>0</v>
      </c>
      <c r="L554" s="99">
        <v>6.0462094059265912</v>
      </c>
      <c r="M554" s="99">
        <v>4.4127634153979178</v>
      </c>
      <c r="N554" s="99">
        <v>4.9778924160421916</v>
      </c>
      <c r="O554" s="99">
        <v>4.3396674959178911</v>
      </c>
      <c r="P554" s="99">
        <v>4.9919534071443037</v>
      </c>
      <c r="Q554" s="99">
        <v>0</v>
      </c>
      <c r="R554" s="99">
        <v>4.8230609673018687</v>
      </c>
      <c r="S554" s="99">
        <v>0</v>
      </c>
      <c r="T554" s="99">
        <v>5.7036324082909022</v>
      </c>
      <c r="U554" s="99">
        <v>7.0497541004854707</v>
      </c>
      <c r="V554" s="99">
        <v>0</v>
      </c>
      <c r="W554" s="99">
        <v>0</v>
      </c>
      <c r="X554" s="99">
        <v>0</v>
      </c>
      <c r="Y554" s="99">
        <v>0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</v>
      </c>
      <c r="D555" s="99">
        <v>0</v>
      </c>
      <c r="E555" s="99">
        <v>0</v>
      </c>
      <c r="F555" s="99">
        <v>0</v>
      </c>
      <c r="G555" s="99">
        <v>0</v>
      </c>
      <c r="H555" s="99">
        <v>0</v>
      </c>
      <c r="I555" s="99">
        <v>0</v>
      </c>
      <c r="J555" s="99">
        <v>0</v>
      </c>
      <c r="K555" s="99">
        <v>0</v>
      </c>
      <c r="L555" s="99">
        <v>5.6340092303842085E-2</v>
      </c>
      <c r="M555" s="99">
        <v>3.9896599499866466E-2</v>
      </c>
      <c r="N555" s="99">
        <v>3.3272626959102963E-2</v>
      </c>
      <c r="O555" s="99">
        <v>3.5376571553739022E-2</v>
      </c>
      <c r="P555" s="99">
        <v>3.9809669855321944E-2</v>
      </c>
      <c r="Q555" s="99">
        <v>0</v>
      </c>
      <c r="R555" s="99">
        <v>3.8856905271941203E-2</v>
      </c>
      <c r="S555" s="99">
        <v>0</v>
      </c>
      <c r="T555" s="99">
        <v>9.9270705798916711E-2</v>
      </c>
      <c r="U555" s="99">
        <v>8.9122855443938387E-2</v>
      </c>
      <c r="V555" s="99">
        <v>0</v>
      </c>
      <c r="W555" s="99">
        <v>0</v>
      </c>
      <c r="X555" s="99">
        <v>0</v>
      </c>
      <c r="Y555" s="99">
        <v>0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</v>
      </c>
      <c r="D556" s="123">
        <f t="shared" si="274"/>
        <v>0</v>
      </c>
      <c r="E556" s="123">
        <f t="shared" si="274"/>
        <v>0</v>
      </c>
      <c r="F556" s="123">
        <f t="shared" si="274"/>
        <v>0</v>
      </c>
      <c r="G556" s="123">
        <f t="shared" si="274"/>
        <v>0</v>
      </c>
      <c r="H556" s="123">
        <f t="shared" si="274"/>
        <v>0</v>
      </c>
      <c r="I556" s="123">
        <f t="shared" si="274"/>
        <v>0</v>
      </c>
      <c r="J556" s="123">
        <f t="shared" si="274"/>
        <v>0</v>
      </c>
      <c r="K556" s="123">
        <f t="shared" si="274"/>
        <v>0</v>
      </c>
      <c r="L556" s="123">
        <f t="shared" si="274"/>
        <v>3.8739065720000498</v>
      </c>
      <c r="M556" s="123">
        <f t="shared" si="274"/>
        <v>2.0747468300074234</v>
      </c>
      <c r="N556" s="123">
        <f t="shared" si="274"/>
        <v>3.9937777062057518</v>
      </c>
      <c r="O556" s="123">
        <f t="shared" si="274"/>
        <v>2.3426344906535506</v>
      </c>
      <c r="P556" s="123">
        <f t="shared" si="274"/>
        <v>0.94229496234720889</v>
      </c>
      <c r="Q556" s="123">
        <f t="shared" si="274"/>
        <v>0</v>
      </c>
      <c r="R556" s="123">
        <f t="shared" si="274"/>
        <v>1.3723192193087759</v>
      </c>
      <c r="S556" s="123">
        <f t="shared" si="274"/>
        <v>0</v>
      </c>
      <c r="T556" s="123">
        <f t="shared" si="274"/>
        <v>2.131865553364924</v>
      </c>
      <c r="U556" s="123">
        <f t="shared" si="274"/>
        <v>2.6805271294116841</v>
      </c>
      <c r="V556" s="123">
        <f t="shared" si="274"/>
        <v>0</v>
      </c>
      <c r="W556" s="123">
        <f t="shared" si="274"/>
        <v>0</v>
      </c>
      <c r="X556" s="123">
        <f t="shared" si="274"/>
        <v>0</v>
      </c>
      <c r="Y556" s="123">
        <f t="shared" si="274"/>
        <v>0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0</v>
      </c>
      <c r="F557" s="99">
        <f>RES_hhdet_in_tess!F86</f>
        <v>0</v>
      </c>
      <c r="G557" s="99">
        <f>RES_hhdet_in_tess!G86</f>
        <v>0</v>
      </c>
      <c r="H557" s="99">
        <f>RES_hhdet_in_tess!H86</f>
        <v>0</v>
      </c>
      <c r="I557" s="99">
        <f>RES_hhdet_in_tess!I86</f>
        <v>0</v>
      </c>
      <c r="J557" s="99">
        <f>RES_hhdet_in_tess!J86</f>
        <v>0</v>
      </c>
      <c r="K557" s="99">
        <f>RES_hhdet_in_tess!K86</f>
        <v>0</v>
      </c>
      <c r="L557" s="99">
        <f>RES_hhdet_in_tess!L86</f>
        <v>3.8739065720000498</v>
      </c>
      <c r="M557" s="99">
        <f>RES_hhdet_in_tess!M86</f>
        <v>2.0747468300074234</v>
      </c>
      <c r="N557" s="99">
        <f>RES_hhdet_in_tess!N86</f>
        <v>3.9937777062057518</v>
      </c>
      <c r="O557" s="99">
        <f>RES_hhdet_in_tess!O86</f>
        <v>2.3426344906535506</v>
      </c>
      <c r="P557" s="99">
        <f>RES_hhdet_in_tess!P86</f>
        <v>0.94229496234720889</v>
      </c>
      <c r="Q557" s="99">
        <f>RES_hhdet_in_tess!Q86</f>
        <v>0</v>
      </c>
      <c r="R557" s="99">
        <f>RES_hhdet_in_tess!R86</f>
        <v>1.3723192193087759</v>
      </c>
      <c r="S557" s="99">
        <f>RES_hhdet_in_tess!S86</f>
        <v>0</v>
      </c>
      <c r="T557" s="99">
        <f>RES_hhdet_in_tess!T86</f>
        <v>2.131865553364924</v>
      </c>
      <c r="U557" s="99">
        <f>RES_hhdet_in_tess!U86</f>
        <v>2.6805271294116841</v>
      </c>
      <c r="V557" s="99">
        <f>RES_hhdet_in_tess!V86</f>
        <v>0</v>
      </c>
      <c r="W557" s="99">
        <f>RES_hhdet_in_tess!W86</f>
        <v>0</v>
      </c>
      <c r="X557" s="99">
        <f>RES_hhdet_in_tess!X86</f>
        <v>0</v>
      </c>
      <c r="Y557" s="99">
        <f>RES_hhdet_in_tess!Y86</f>
        <v>0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0</v>
      </c>
      <c r="D558" s="123">
        <v>0</v>
      </c>
      <c r="E558" s="123">
        <v>0</v>
      </c>
      <c r="F558" s="123">
        <v>0</v>
      </c>
      <c r="G558" s="123">
        <v>0</v>
      </c>
      <c r="H558" s="123">
        <v>0</v>
      </c>
      <c r="I558" s="123">
        <v>0</v>
      </c>
      <c r="J558" s="123">
        <v>0</v>
      </c>
      <c r="K558" s="123">
        <v>0</v>
      </c>
      <c r="L558" s="123">
        <v>7.3256099054693644</v>
      </c>
      <c r="M558" s="123">
        <v>7.293312784827557</v>
      </c>
      <c r="N558" s="123">
        <v>6.3657692855458032</v>
      </c>
      <c r="O558" s="123">
        <v>6.990671572786809</v>
      </c>
      <c r="P558" s="123">
        <v>6.8985988838060592</v>
      </c>
      <c r="Q558" s="123">
        <v>0</v>
      </c>
      <c r="R558" s="123">
        <v>6.9653971725933479</v>
      </c>
      <c r="S558" s="123">
        <v>0</v>
      </c>
      <c r="T558" s="123">
        <v>8.5474313181457262</v>
      </c>
      <c r="U558" s="123">
        <v>8.6395580810115202</v>
      </c>
      <c r="V558" s="123">
        <v>0</v>
      </c>
      <c r="W558" s="123">
        <v>0</v>
      </c>
      <c r="X558" s="123">
        <v>0</v>
      </c>
      <c r="Y558" s="123">
        <v>0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X559" s="99">
        <v>0</v>
      </c>
      <c r="Y559" s="99">
        <v>0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0</v>
      </c>
      <c r="I567" s="102">
        <v>0</v>
      </c>
      <c r="J567" s="102">
        <v>0</v>
      </c>
      <c r="K567" s="102">
        <v>0</v>
      </c>
      <c r="L567" s="102">
        <v>7.2846995954149856</v>
      </c>
      <c r="M567" s="102">
        <v>7.2832764400754675</v>
      </c>
      <c r="N567" s="102">
        <v>6.360257128605368</v>
      </c>
      <c r="O567" s="102">
        <v>6.9947474329241919</v>
      </c>
      <c r="P567" s="102">
        <v>6.913450216242981</v>
      </c>
      <c r="Q567" s="102">
        <v>0</v>
      </c>
      <c r="R567" s="102">
        <v>6.9852080558710208</v>
      </c>
      <c r="S567" s="102">
        <v>0</v>
      </c>
      <c r="T567" s="102">
        <v>8.5396906430899406</v>
      </c>
      <c r="U567" s="102">
        <v>8.6408110091278267</v>
      </c>
      <c r="V567" s="102">
        <v>0</v>
      </c>
      <c r="W567" s="102">
        <v>0</v>
      </c>
      <c r="X567" s="102">
        <v>0</v>
      </c>
      <c r="Y567" s="102">
        <v>0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7.327090331517228</v>
      </c>
      <c r="M568" s="105">
        <v>7.3105428102112002</v>
      </c>
      <c r="N568" s="105">
        <v>6.3747480724370575</v>
      </c>
      <c r="O568" s="105">
        <v>6.970919327505638</v>
      </c>
      <c r="P568" s="105">
        <v>6.8708546363964231</v>
      </c>
      <c r="Q568" s="105">
        <v>0</v>
      </c>
      <c r="R568" s="105">
        <v>6.9437434164526364</v>
      </c>
      <c r="S568" s="105">
        <v>0</v>
      </c>
      <c r="T568" s="105">
        <v>8.5604388442703971</v>
      </c>
      <c r="U568" s="105">
        <v>8.6329175619950966</v>
      </c>
      <c r="V568" s="105">
        <v>0</v>
      </c>
      <c r="W568" s="105">
        <v>0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0.72995248713854544</v>
      </c>
      <c r="M569" s="99">
        <v>1.2448837900078946</v>
      </c>
      <c r="N569" s="99">
        <v>0.5277042505124222</v>
      </c>
      <c r="O569" s="99">
        <v>0.8823999169202108</v>
      </c>
      <c r="P569" s="99">
        <v>0.67347053851295091</v>
      </c>
      <c r="Q569" s="99">
        <v>0</v>
      </c>
      <c r="R569" s="99">
        <v>0.67142728863469026</v>
      </c>
      <c r="S569" s="99">
        <v>0</v>
      </c>
      <c r="T569" s="99">
        <v>2.1124860588229688</v>
      </c>
      <c r="U569" s="99">
        <v>1.8840078393013517</v>
      </c>
      <c r="V569" s="99">
        <v>0</v>
      </c>
      <c r="W569" s="99">
        <v>0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6.5971378443786834</v>
      </c>
      <c r="M570" s="99">
        <v>6.0656590202033058</v>
      </c>
      <c r="N570" s="99">
        <v>5.8470438219246352</v>
      </c>
      <c r="O570" s="99">
        <v>6.0885194105854277</v>
      </c>
      <c r="P570" s="99">
        <v>6.1973840978834724</v>
      </c>
      <c r="Q570" s="99">
        <v>0</v>
      </c>
      <c r="R570" s="99">
        <v>6.2723161278179465</v>
      </c>
      <c r="S570" s="99">
        <v>0</v>
      </c>
      <c r="T570" s="99">
        <v>6.4479527854474297</v>
      </c>
      <c r="U570" s="99">
        <v>6.7489097226937442</v>
      </c>
      <c r="V570" s="99">
        <v>0</v>
      </c>
      <c r="W570" s="99">
        <v>0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0</v>
      </c>
      <c r="D571" s="123">
        <v>0</v>
      </c>
      <c r="E571" s="123">
        <v>0</v>
      </c>
      <c r="F571" s="123">
        <v>0</v>
      </c>
      <c r="G571" s="123">
        <v>0</v>
      </c>
      <c r="H571" s="123">
        <v>0</v>
      </c>
      <c r="I571" s="123">
        <v>0</v>
      </c>
      <c r="J571" s="123">
        <v>0</v>
      </c>
      <c r="K571" s="123">
        <v>0</v>
      </c>
      <c r="L571" s="123">
        <v>5.6823183428818824</v>
      </c>
      <c r="M571" s="123">
        <v>5.3182278761000115</v>
      </c>
      <c r="N571" s="123">
        <v>4.7841644177664566</v>
      </c>
      <c r="O571" s="123">
        <v>5.4064735073339509</v>
      </c>
      <c r="P571" s="123">
        <v>5.0281948382920589</v>
      </c>
      <c r="Q571" s="123">
        <v>0</v>
      </c>
      <c r="R571" s="123">
        <v>5.4968446264749229</v>
      </c>
      <c r="S571" s="123">
        <v>0</v>
      </c>
      <c r="T571" s="123">
        <v>4.4180517735149971</v>
      </c>
      <c r="U571" s="123">
        <v>4.1706982524530822</v>
      </c>
      <c r="V571" s="123">
        <v>0</v>
      </c>
      <c r="W571" s="123">
        <v>0</v>
      </c>
      <c r="X571" s="123">
        <v>0</v>
      </c>
      <c r="Y571" s="123">
        <v>0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5.3618156501062408</v>
      </c>
      <c r="M573" s="99">
        <v>4.9906629704926244</v>
      </c>
      <c r="N573" s="99">
        <v>4.9884473540862562</v>
      </c>
      <c r="O573" s="99">
        <v>5.4207533019589755</v>
      </c>
      <c r="P573" s="99">
        <v>5.046210093196283</v>
      </c>
      <c r="Q573" s="99">
        <v>0</v>
      </c>
      <c r="R573" s="99">
        <v>5.0237492736003926</v>
      </c>
      <c r="S573" s="99">
        <v>0</v>
      </c>
      <c r="T573" s="99">
        <v>4.489069768572632</v>
      </c>
      <c r="U573" s="99">
        <v>4.0997515504357018</v>
      </c>
      <c r="V573" s="99">
        <v>0</v>
      </c>
      <c r="W573" s="99">
        <v>0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0</v>
      </c>
      <c r="D574" s="110">
        <v>0</v>
      </c>
      <c r="E574" s="110">
        <v>0</v>
      </c>
      <c r="F574" s="110">
        <v>0</v>
      </c>
      <c r="G574" s="110">
        <v>0</v>
      </c>
      <c r="H574" s="110">
        <v>0</v>
      </c>
      <c r="I574" s="110">
        <v>0</v>
      </c>
      <c r="J574" s="110">
        <v>0</v>
      </c>
      <c r="K574" s="110">
        <v>0</v>
      </c>
      <c r="L574" s="110">
        <v>6.1942717592181973</v>
      </c>
      <c r="M574" s="110">
        <v>6.0487764112862479</v>
      </c>
      <c r="N574" s="110">
        <v>3.6665010450167852</v>
      </c>
      <c r="O574" s="110">
        <v>5.3690740452207875</v>
      </c>
      <c r="P574" s="110">
        <v>4.9970604604784885</v>
      </c>
      <c r="Q574" s="110">
        <v>0</v>
      </c>
      <c r="R574" s="110">
        <v>7.2072662868674522</v>
      </c>
      <c r="S574" s="110">
        <v>0</v>
      </c>
      <c r="T574" s="110">
        <v>4.2005591636509871</v>
      </c>
      <c r="U574" s="110">
        <v>4.3748064567184697</v>
      </c>
      <c r="V574" s="110">
        <v>0</v>
      </c>
      <c r="W574" s="110">
        <v>0</v>
      </c>
      <c r="X574" s="110">
        <v>0</v>
      </c>
      <c r="Y574" s="110">
        <v>0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1.2794680768931566</v>
      </c>
      <c r="M576" s="118">
        <f t="shared" si="275"/>
        <v>1.3362026899799613</v>
      </c>
      <c r="N576" s="118">
        <f t="shared" si="275"/>
        <v>1.635006544054993</v>
      </c>
      <c r="O576" s="118">
        <f t="shared" si="275"/>
        <v>1.5204837194239671</v>
      </c>
      <c r="P576" s="118">
        <f t="shared" si="275"/>
        <v>1.2382956530857081</v>
      </c>
      <c r="Q576" s="118">
        <f t="shared" si="275"/>
        <v>0</v>
      </c>
      <c r="R576" s="118">
        <f t="shared" ref="R576:V576" si="276">R577+R580+R582+R595</f>
        <v>1.5124292495341496</v>
      </c>
      <c r="S576" s="118">
        <f t="shared" si="276"/>
        <v>0</v>
      </c>
      <c r="T576" s="118">
        <f t="shared" si="276"/>
        <v>1.278975754738809</v>
      </c>
      <c r="U576" s="118">
        <f t="shared" si="276"/>
        <v>1.140755588367752</v>
      </c>
      <c r="V576" s="118">
        <f t="shared" si="276"/>
        <v>0</v>
      </c>
      <c r="W576" s="118">
        <f t="shared" ref="W576:Y576" si="277">W577+W580+W582+W595</f>
        <v>0</v>
      </c>
      <c r="X576" s="118">
        <f t="shared" si="277"/>
        <v>0</v>
      </c>
      <c r="Y576" s="118">
        <f t="shared" si="277"/>
        <v>0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1.2794680768931566</v>
      </c>
      <c r="M595" s="123">
        <v>1.3362026899799613</v>
      </c>
      <c r="N595" s="123">
        <v>1.635006544054993</v>
      </c>
      <c r="O595" s="123">
        <v>1.5204837194239671</v>
      </c>
      <c r="P595" s="123">
        <v>1.2382956530857081</v>
      </c>
      <c r="Q595" s="123">
        <v>0</v>
      </c>
      <c r="R595" s="123">
        <v>1.5124292495341496</v>
      </c>
      <c r="S595" s="123">
        <v>0</v>
      </c>
      <c r="T595" s="123">
        <v>1.278975754738809</v>
      </c>
      <c r="U595" s="123">
        <v>1.140755588367752</v>
      </c>
      <c r="V595" s="123">
        <v>0</v>
      </c>
      <c r="W595" s="123">
        <v>0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2.080464712288872</v>
      </c>
      <c r="M597" s="99">
        <v>1.9353320933453984</v>
      </c>
      <c r="N597" s="99">
        <v>1.9338478104552026</v>
      </c>
      <c r="O597" s="99">
        <v>2.1010320486585727</v>
      </c>
      <c r="P597" s="99">
        <v>1.9548094684800592</v>
      </c>
      <c r="Q597" s="99">
        <v>0</v>
      </c>
      <c r="R597" s="99">
        <v>1.9307607440861485</v>
      </c>
      <c r="S597" s="99">
        <v>0</v>
      </c>
      <c r="T597" s="99">
        <v>1.6966004909800527</v>
      </c>
      <c r="U597" s="99">
        <v>1.537274910527666</v>
      </c>
      <c r="V597" s="99">
        <v>0</v>
      </c>
      <c r="W597" s="99">
        <v>0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X179" s="98">
        <f>RES_hhdet_fech!X129</f>
        <v>0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X198" s="98">
        <f>RES_hhdet_tesh!X129</f>
        <v>0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X236" s="99">
        <f>RES_hhdet_fecs!X129</f>
        <v>0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X255" s="99">
        <f>RES_hhdet_tess!X129</f>
        <v>0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30944</v>
      </c>
      <c r="C5" s="120">
        <v>33988</v>
      </c>
      <c r="D5" s="120">
        <v>37875</v>
      </c>
      <c r="E5" s="120">
        <v>45312</v>
      </c>
      <c r="F5" s="120">
        <v>52735</v>
      </c>
      <c r="G5" s="120">
        <v>59371</v>
      </c>
      <c r="H5" s="120">
        <v>66473</v>
      </c>
      <c r="I5" s="120">
        <v>73610</v>
      </c>
      <c r="J5" s="120">
        <v>80849</v>
      </c>
      <c r="K5" s="120">
        <v>87527</v>
      </c>
      <c r="L5" s="120">
        <v>87892</v>
      </c>
      <c r="M5" s="120">
        <v>90744</v>
      </c>
      <c r="N5" s="120">
        <v>93704</v>
      </c>
      <c r="O5" s="120">
        <v>96680</v>
      </c>
      <c r="P5" s="120">
        <v>101528</v>
      </c>
      <c r="Q5" s="120">
        <v>108671</v>
      </c>
      <c r="R5" s="120">
        <v>114688</v>
      </c>
      <c r="S5" s="120">
        <v>118607</v>
      </c>
      <c r="T5" s="120">
        <v>129152</v>
      </c>
      <c r="U5" s="120">
        <v>139077</v>
      </c>
      <c r="V5" s="120">
        <v>147657</v>
      </c>
      <c r="W5" s="120">
        <v>146011</v>
      </c>
      <c r="X5" s="120">
        <v>148200</v>
      </c>
      <c r="Y5" s="120">
        <v>151496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30944</v>
      </c>
      <c r="C7" s="52">
        <v>33988</v>
      </c>
      <c r="D7" s="52">
        <v>37875</v>
      </c>
      <c r="E7" s="52">
        <v>45312</v>
      </c>
      <c r="F7" s="52">
        <v>52735</v>
      </c>
      <c r="G7" s="52">
        <v>59371</v>
      </c>
      <c r="H7" s="52">
        <v>66473</v>
      </c>
      <c r="I7" s="52">
        <v>73610</v>
      </c>
      <c r="J7" s="52">
        <v>80849</v>
      </c>
      <c r="K7" s="52">
        <v>87527</v>
      </c>
      <c r="L7" s="52">
        <v>87892</v>
      </c>
      <c r="M7" s="52">
        <v>90744</v>
      </c>
      <c r="N7" s="52">
        <v>93704</v>
      </c>
      <c r="O7" s="52">
        <v>96680</v>
      </c>
      <c r="P7" s="52">
        <v>101528</v>
      </c>
      <c r="Q7" s="52">
        <v>108671</v>
      </c>
      <c r="R7" s="52">
        <v>114688</v>
      </c>
      <c r="S7" s="52">
        <v>118607</v>
      </c>
      <c r="T7" s="52">
        <v>129152</v>
      </c>
      <c r="U7" s="52">
        <v>139077</v>
      </c>
      <c r="V7" s="52">
        <v>147657</v>
      </c>
      <c r="W7" s="52">
        <v>146011</v>
      </c>
      <c r="X7" s="52">
        <v>148200</v>
      </c>
      <c r="Y7" s="52">
        <v>151496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30628</v>
      </c>
      <c r="C9" s="52">
        <v>30887</v>
      </c>
      <c r="D9" s="52">
        <v>30368</v>
      </c>
      <c r="E9" s="52">
        <v>30252</v>
      </c>
      <c r="F9" s="52">
        <v>32149</v>
      </c>
      <c r="G9" s="52">
        <v>33287</v>
      </c>
      <c r="H9" s="52">
        <v>34847</v>
      </c>
      <c r="I9" s="52">
        <v>37963</v>
      </c>
      <c r="J9" s="52">
        <v>42113</v>
      </c>
      <c r="K9" s="52">
        <v>47231</v>
      </c>
      <c r="L9" s="52">
        <v>50303</v>
      </c>
      <c r="M9" s="52">
        <v>48517</v>
      </c>
      <c r="N9" s="52">
        <v>49578</v>
      </c>
      <c r="O9" s="52">
        <v>50869</v>
      </c>
      <c r="P9" s="52">
        <v>51454</v>
      </c>
      <c r="Q9" s="52">
        <v>56642</v>
      </c>
      <c r="R9" s="52">
        <v>59988</v>
      </c>
      <c r="S9" s="52">
        <v>63512</v>
      </c>
      <c r="T9" s="52">
        <v>67952</v>
      </c>
      <c r="U9" s="52">
        <v>75721</v>
      </c>
      <c r="V9" s="52">
        <v>86068</v>
      </c>
      <c r="W9" s="52">
        <v>99641</v>
      </c>
      <c r="X9" s="52">
        <v>102479</v>
      </c>
      <c r="Y9" s="52">
        <v>105318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30944</v>
      </c>
      <c r="C13" s="52">
        <v>33988</v>
      </c>
      <c r="D13" s="52">
        <v>36184</v>
      </c>
      <c r="E13" s="52">
        <v>42829</v>
      </c>
      <c r="F13" s="52">
        <v>49982</v>
      </c>
      <c r="G13" s="52">
        <v>55799</v>
      </c>
      <c r="H13" s="52">
        <v>62126</v>
      </c>
      <c r="I13" s="52">
        <v>67609</v>
      </c>
      <c r="J13" s="52">
        <v>73148</v>
      </c>
      <c r="K13" s="52">
        <v>68236</v>
      </c>
      <c r="L13" s="52">
        <v>58241</v>
      </c>
      <c r="M13" s="52">
        <v>56334</v>
      </c>
      <c r="N13" s="52">
        <v>54596</v>
      </c>
      <c r="O13" s="52">
        <v>57417</v>
      </c>
      <c r="P13" s="52">
        <v>59670</v>
      </c>
      <c r="Q13" s="52">
        <v>65309</v>
      </c>
      <c r="R13" s="52">
        <v>68387</v>
      </c>
      <c r="S13" s="52">
        <v>72214</v>
      </c>
      <c r="T13" s="52">
        <v>80778</v>
      </c>
      <c r="U13" s="52">
        <v>92313</v>
      </c>
      <c r="V13" s="52">
        <v>102195</v>
      </c>
      <c r="W13" s="52">
        <v>108121</v>
      </c>
      <c r="X13" s="52">
        <v>108470</v>
      </c>
      <c r="Y13" s="52">
        <v>114958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1691</v>
      </c>
      <c r="E14" s="52">
        <v>2483</v>
      </c>
      <c r="F14" s="52">
        <v>2753</v>
      </c>
      <c r="G14" s="52">
        <v>3572</v>
      </c>
      <c r="H14" s="52">
        <v>4347</v>
      </c>
      <c r="I14" s="52">
        <v>6001</v>
      </c>
      <c r="J14" s="52">
        <v>7701</v>
      </c>
      <c r="K14" s="52">
        <v>19291</v>
      </c>
      <c r="L14" s="52">
        <v>29651</v>
      </c>
      <c r="M14" s="52">
        <v>34410</v>
      </c>
      <c r="N14" s="52">
        <v>39108</v>
      </c>
      <c r="O14" s="52">
        <v>39263</v>
      </c>
      <c r="P14" s="52">
        <v>41858</v>
      </c>
      <c r="Q14" s="52">
        <v>43362</v>
      </c>
      <c r="R14" s="52">
        <v>46301</v>
      </c>
      <c r="S14" s="52">
        <v>46393</v>
      </c>
      <c r="T14" s="52">
        <v>48374</v>
      </c>
      <c r="U14" s="52">
        <v>46764</v>
      </c>
      <c r="V14" s="52">
        <v>45462</v>
      </c>
      <c r="W14" s="52">
        <v>37890</v>
      </c>
      <c r="X14" s="52">
        <v>39730</v>
      </c>
      <c r="Y14" s="52">
        <v>36538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25078</v>
      </c>
      <c r="C16" s="52">
        <v>27505</v>
      </c>
      <c r="D16" s="52">
        <v>28996</v>
      </c>
      <c r="E16" s="52">
        <v>33095</v>
      </c>
      <c r="F16" s="52">
        <v>38357</v>
      </c>
      <c r="G16" s="52">
        <v>43702</v>
      </c>
      <c r="H16" s="52">
        <v>50180</v>
      </c>
      <c r="I16" s="52">
        <v>58011</v>
      </c>
      <c r="J16" s="52">
        <v>65802</v>
      </c>
      <c r="K16" s="52">
        <v>71204</v>
      </c>
      <c r="L16" s="52">
        <v>70219</v>
      </c>
      <c r="M16" s="52">
        <v>71234</v>
      </c>
      <c r="N16" s="52">
        <v>74187</v>
      </c>
      <c r="O16" s="52">
        <v>74633</v>
      </c>
      <c r="P16" s="52">
        <v>74955</v>
      </c>
      <c r="Q16" s="52">
        <v>78582</v>
      </c>
      <c r="R16" s="52">
        <v>83389</v>
      </c>
      <c r="S16" s="52">
        <v>89658</v>
      </c>
      <c r="T16" s="52">
        <v>98391</v>
      </c>
      <c r="U16" s="52">
        <v>105773</v>
      </c>
      <c r="V16" s="52">
        <v>108903</v>
      </c>
      <c r="W16" s="52">
        <v>106141</v>
      </c>
      <c r="X16" s="52">
        <v>104972</v>
      </c>
      <c r="Y16" s="52">
        <v>101891</v>
      </c>
      <c r="DA16" s="63" t="s">
        <v>1126</v>
      </c>
    </row>
    <row r="17" spans="1:105" ht="12" customHeight="1" x14ac:dyDescent="0.25">
      <c r="A17" s="109" t="s">
        <v>120</v>
      </c>
      <c r="B17" s="36">
        <v>5866</v>
      </c>
      <c r="C17" s="36">
        <v>6483</v>
      </c>
      <c r="D17" s="36">
        <v>8879</v>
      </c>
      <c r="E17" s="36">
        <v>12217</v>
      </c>
      <c r="F17" s="36">
        <v>14378</v>
      </c>
      <c r="G17" s="36">
        <v>15669</v>
      </c>
      <c r="H17" s="36">
        <v>16293</v>
      </c>
      <c r="I17" s="36">
        <v>15599</v>
      </c>
      <c r="J17" s="36">
        <v>15047</v>
      </c>
      <c r="K17" s="36">
        <v>16323</v>
      </c>
      <c r="L17" s="36">
        <v>17673</v>
      </c>
      <c r="M17" s="36">
        <v>19510</v>
      </c>
      <c r="N17" s="36">
        <v>19517</v>
      </c>
      <c r="O17" s="36">
        <v>22047</v>
      </c>
      <c r="P17" s="36">
        <v>26573</v>
      </c>
      <c r="Q17" s="36">
        <v>30089</v>
      </c>
      <c r="R17" s="36">
        <v>31299</v>
      </c>
      <c r="S17" s="36">
        <v>28949</v>
      </c>
      <c r="T17" s="36">
        <v>30761</v>
      </c>
      <c r="U17" s="36">
        <v>33304</v>
      </c>
      <c r="V17" s="36">
        <v>38754</v>
      </c>
      <c r="W17" s="36">
        <v>39870</v>
      </c>
      <c r="X17" s="36">
        <v>43228</v>
      </c>
      <c r="Y17" s="36">
        <v>49605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2417</v>
      </c>
      <c r="D21" s="52">
        <v>2419</v>
      </c>
      <c r="E21" s="52">
        <v>2429</v>
      </c>
      <c r="F21" s="52">
        <v>2456</v>
      </c>
      <c r="G21" s="52">
        <v>2516</v>
      </c>
      <c r="H21" s="52">
        <v>2621</v>
      </c>
      <c r="I21" s="52">
        <v>2782</v>
      </c>
      <c r="J21" s="52">
        <v>3026</v>
      </c>
      <c r="K21" s="52">
        <v>3349</v>
      </c>
      <c r="L21" s="52">
        <v>3784</v>
      </c>
      <c r="M21" s="52">
        <v>4326</v>
      </c>
      <c r="N21" s="52">
        <v>5005</v>
      </c>
      <c r="O21" s="52">
        <v>5324</v>
      </c>
      <c r="P21" s="52">
        <v>4348</v>
      </c>
      <c r="Q21" s="52">
        <v>5458</v>
      </c>
      <c r="R21" s="52">
        <v>6737</v>
      </c>
      <c r="S21" s="52">
        <v>8215</v>
      </c>
      <c r="T21" s="52">
        <v>8815</v>
      </c>
      <c r="U21" s="52">
        <v>9332</v>
      </c>
      <c r="V21" s="52">
        <v>9229</v>
      </c>
      <c r="W21" s="52">
        <v>9154</v>
      </c>
      <c r="X21" s="52">
        <v>9231</v>
      </c>
      <c r="Y21" s="52">
        <v>9263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4786</v>
      </c>
      <c r="D23" s="52">
        <v>4795</v>
      </c>
      <c r="E23" s="52">
        <v>4863</v>
      </c>
      <c r="F23" s="52">
        <v>6004</v>
      </c>
      <c r="G23" s="52">
        <v>5575</v>
      </c>
      <c r="H23" s="52">
        <v>6720</v>
      </c>
      <c r="I23" s="52">
        <v>3893</v>
      </c>
      <c r="J23" s="52">
        <v>3054</v>
      </c>
      <c r="K23" s="52">
        <v>5838</v>
      </c>
      <c r="L23" s="52">
        <v>6544</v>
      </c>
      <c r="M23" s="52">
        <v>8269</v>
      </c>
      <c r="N23" s="52">
        <v>8740</v>
      </c>
      <c r="O23" s="52">
        <v>8712</v>
      </c>
      <c r="P23" s="52">
        <v>7486</v>
      </c>
      <c r="Q23" s="52">
        <v>7771</v>
      </c>
      <c r="R23" s="52">
        <v>8045</v>
      </c>
      <c r="S23" s="52">
        <v>11171</v>
      </c>
      <c r="T23" s="52">
        <v>9466</v>
      </c>
      <c r="U23" s="52">
        <v>10384</v>
      </c>
      <c r="V23" s="52">
        <v>11826</v>
      </c>
      <c r="W23" s="52">
        <v>13396</v>
      </c>
      <c r="X23" s="52">
        <v>17149</v>
      </c>
      <c r="Y23" s="52">
        <v>14542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4835</v>
      </c>
      <c r="D27" s="52">
        <v>4851</v>
      </c>
      <c r="E27" s="52">
        <v>4957</v>
      </c>
      <c r="F27" s="52">
        <v>5245</v>
      </c>
      <c r="G27" s="52">
        <v>5846</v>
      </c>
      <c r="H27" s="52">
        <v>6904</v>
      </c>
      <c r="I27" s="52">
        <v>5659</v>
      </c>
      <c r="J27" s="52">
        <v>6835</v>
      </c>
      <c r="K27" s="52">
        <v>9360</v>
      </c>
      <c r="L27" s="52">
        <v>10410</v>
      </c>
      <c r="M27" s="52">
        <v>12022</v>
      </c>
      <c r="N27" s="52">
        <v>12075</v>
      </c>
      <c r="O27" s="52">
        <v>11298</v>
      </c>
      <c r="P27" s="52">
        <v>9449</v>
      </c>
      <c r="Q27" s="52">
        <v>8813</v>
      </c>
      <c r="R27" s="52">
        <v>7954</v>
      </c>
      <c r="S27" s="52">
        <v>6569</v>
      </c>
      <c r="T27" s="52">
        <v>7977</v>
      </c>
      <c r="U27" s="52">
        <v>11710</v>
      </c>
      <c r="V27" s="52">
        <v>12417</v>
      </c>
      <c r="W27" s="52">
        <v>13318</v>
      </c>
      <c r="X27" s="52">
        <v>13614</v>
      </c>
      <c r="Y27" s="52">
        <v>14492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4</v>
      </c>
      <c r="F28" s="52">
        <v>23</v>
      </c>
      <c r="G28" s="52">
        <v>73</v>
      </c>
      <c r="H28" s="52">
        <v>158</v>
      </c>
      <c r="I28" s="52">
        <v>283</v>
      </c>
      <c r="J28" s="52">
        <v>519</v>
      </c>
      <c r="K28" s="52">
        <v>723</v>
      </c>
      <c r="L28" s="52">
        <v>1143</v>
      </c>
      <c r="M28" s="52">
        <v>1115</v>
      </c>
      <c r="N28" s="52">
        <v>1641</v>
      </c>
      <c r="O28" s="52">
        <v>2616</v>
      </c>
      <c r="P28" s="52">
        <v>3684</v>
      </c>
      <c r="Q28" s="52">
        <v>5365</v>
      </c>
      <c r="R28" s="52">
        <v>7173</v>
      </c>
      <c r="S28" s="52">
        <v>9407</v>
      </c>
      <c r="T28" s="52">
        <v>7772</v>
      </c>
      <c r="U28" s="52">
        <v>6039</v>
      </c>
      <c r="V28" s="52">
        <v>6141</v>
      </c>
      <c r="W28" s="52">
        <v>7877</v>
      </c>
      <c r="X28" s="52">
        <v>5996</v>
      </c>
      <c r="Y28" s="52">
        <v>7768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3918</v>
      </c>
      <c r="D30" s="52">
        <v>3932</v>
      </c>
      <c r="E30" s="52">
        <v>4015</v>
      </c>
      <c r="F30" s="52">
        <v>4243</v>
      </c>
      <c r="G30" s="52">
        <v>4706</v>
      </c>
      <c r="H30" s="52">
        <v>5516</v>
      </c>
      <c r="I30" s="52">
        <v>4443</v>
      </c>
      <c r="J30" s="52">
        <v>5338</v>
      </c>
      <c r="K30" s="52">
        <v>7366</v>
      </c>
      <c r="L30" s="52">
        <v>8317</v>
      </c>
      <c r="M30" s="52">
        <v>10022</v>
      </c>
      <c r="N30" s="52">
        <v>11160</v>
      </c>
      <c r="O30" s="52">
        <v>11666</v>
      </c>
      <c r="P30" s="52">
        <v>11068</v>
      </c>
      <c r="Q30" s="52">
        <v>11773</v>
      </c>
      <c r="R30" s="52">
        <v>11779</v>
      </c>
      <c r="S30" s="52">
        <v>11509</v>
      </c>
      <c r="T30" s="52">
        <v>11133</v>
      </c>
      <c r="U30" s="52">
        <v>13140</v>
      </c>
      <c r="V30" s="52">
        <v>14091</v>
      </c>
      <c r="W30" s="52">
        <v>14150</v>
      </c>
      <c r="X30" s="52">
        <v>15303</v>
      </c>
      <c r="Y30" s="52">
        <v>17029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917</v>
      </c>
      <c r="D31" s="36">
        <v>919</v>
      </c>
      <c r="E31" s="36">
        <v>945</v>
      </c>
      <c r="F31" s="36">
        <v>1025</v>
      </c>
      <c r="G31" s="36">
        <v>1216</v>
      </c>
      <c r="H31" s="36">
        <v>1543</v>
      </c>
      <c r="I31" s="36">
        <v>1501</v>
      </c>
      <c r="J31" s="36">
        <v>2015</v>
      </c>
      <c r="K31" s="36">
        <v>2720</v>
      </c>
      <c r="L31" s="36">
        <v>3232</v>
      </c>
      <c r="M31" s="36">
        <v>3116</v>
      </c>
      <c r="N31" s="36">
        <v>2568</v>
      </c>
      <c r="O31" s="36">
        <v>2247</v>
      </c>
      <c r="P31" s="36">
        <v>2053</v>
      </c>
      <c r="Q31" s="36">
        <v>2408</v>
      </c>
      <c r="R31" s="36">
        <v>3355</v>
      </c>
      <c r="S31" s="36">
        <v>4453</v>
      </c>
      <c r="T31" s="36">
        <v>4625</v>
      </c>
      <c r="U31" s="36">
        <v>4598</v>
      </c>
      <c r="V31" s="36">
        <v>4477</v>
      </c>
      <c r="W31" s="36">
        <v>5397</v>
      </c>
      <c r="X31" s="36">
        <v>5691</v>
      </c>
      <c r="Y31" s="36">
        <v>5359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5461</v>
      </c>
      <c r="D35" s="52">
        <v>6306</v>
      </c>
      <c r="E35" s="52">
        <v>9866</v>
      </c>
      <c r="F35" s="52">
        <v>9879</v>
      </c>
      <c r="G35" s="52">
        <v>9152</v>
      </c>
      <c r="H35" s="52">
        <v>9723</v>
      </c>
      <c r="I35" s="52">
        <v>9919</v>
      </c>
      <c r="J35" s="52">
        <v>10265</v>
      </c>
      <c r="K35" s="52">
        <v>10027</v>
      </c>
      <c r="L35" s="52">
        <v>4149</v>
      </c>
      <c r="M35" s="52">
        <v>7178</v>
      </c>
      <c r="N35" s="52">
        <v>7965</v>
      </c>
      <c r="O35" s="52">
        <v>8300</v>
      </c>
      <c r="P35" s="52">
        <v>9196</v>
      </c>
      <c r="Q35" s="52">
        <v>12601</v>
      </c>
      <c r="R35" s="52">
        <v>12754</v>
      </c>
      <c r="S35" s="52">
        <v>12134</v>
      </c>
      <c r="T35" s="52">
        <v>19360</v>
      </c>
      <c r="U35" s="52">
        <v>19257</v>
      </c>
      <c r="V35" s="52">
        <v>17809</v>
      </c>
      <c r="W35" s="52">
        <v>7508</v>
      </c>
      <c r="X35" s="52">
        <v>11420</v>
      </c>
      <c r="Y35" s="52">
        <v>12559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5045</v>
      </c>
      <c r="D37" s="52">
        <v>4276</v>
      </c>
      <c r="E37" s="52">
        <v>4747</v>
      </c>
      <c r="F37" s="52">
        <v>7901</v>
      </c>
      <c r="G37" s="52">
        <v>6713</v>
      </c>
      <c r="H37" s="52">
        <v>8280</v>
      </c>
      <c r="I37" s="52">
        <v>7009</v>
      </c>
      <c r="J37" s="52">
        <v>7204</v>
      </c>
      <c r="K37" s="52">
        <v>10956</v>
      </c>
      <c r="L37" s="52">
        <v>9616</v>
      </c>
      <c r="M37" s="52">
        <v>6483</v>
      </c>
      <c r="N37" s="52">
        <v>9801</v>
      </c>
      <c r="O37" s="52">
        <v>10003</v>
      </c>
      <c r="P37" s="52">
        <v>8071</v>
      </c>
      <c r="Q37" s="52">
        <v>12959</v>
      </c>
      <c r="R37" s="52">
        <v>11391</v>
      </c>
      <c r="S37" s="52">
        <v>14695</v>
      </c>
      <c r="T37" s="52">
        <v>13906</v>
      </c>
      <c r="U37" s="52">
        <v>18153</v>
      </c>
      <c r="V37" s="52">
        <v>22173</v>
      </c>
      <c r="W37" s="52">
        <v>26969</v>
      </c>
      <c r="X37" s="52">
        <v>19987</v>
      </c>
      <c r="Y37" s="52">
        <v>17381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7879</v>
      </c>
      <c r="D41" s="52">
        <v>7047</v>
      </c>
      <c r="E41" s="52">
        <v>11602</v>
      </c>
      <c r="F41" s="52">
        <v>12398</v>
      </c>
      <c r="G41" s="52">
        <v>11663</v>
      </c>
      <c r="H41" s="52">
        <v>13231</v>
      </c>
      <c r="I41" s="52">
        <v>11142</v>
      </c>
      <c r="J41" s="52">
        <v>12374</v>
      </c>
      <c r="K41" s="52">
        <v>4448</v>
      </c>
      <c r="L41" s="52">
        <v>415</v>
      </c>
      <c r="M41" s="52">
        <v>10115</v>
      </c>
      <c r="N41" s="52">
        <v>10337</v>
      </c>
      <c r="O41" s="52">
        <v>14119</v>
      </c>
      <c r="P41" s="52">
        <v>11702</v>
      </c>
      <c r="Q41" s="52">
        <v>14452</v>
      </c>
      <c r="R41" s="52">
        <v>11032</v>
      </c>
      <c r="S41" s="52">
        <v>10396</v>
      </c>
      <c r="T41" s="52">
        <v>16541</v>
      </c>
      <c r="U41" s="52">
        <v>23245</v>
      </c>
      <c r="V41" s="52">
        <v>22299</v>
      </c>
      <c r="W41" s="52">
        <v>19244</v>
      </c>
      <c r="X41" s="52">
        <v>13963</v>
      </c>
      <c r="Y41" s="52">
        <v>20980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1691</v>
      </c>
      <c r="E42" s="52">
        <v>796</v>
      </c>
      <c r="F42" s="52">
        <v>293</v>
      </c>
      <c r="G42" s="52">
        <v>892</v>
      </c>
      <c r="H42" s="52">
        <v>933</v>
      </c>
      <c r="I42" s="52">
        <v>1937</v>
      </c>
      <c r="J42" s="52">
        <v>2219</v>
      </c>
      <c r="K42" s="52">
        <v>12313</v>
      </c>
      <c r="L42" s="52">
        <v>11503</v>
      </c>
      <c r="M42" s="52">
        <v>5874</v>
      </c>
      <c r="N42" s="52">
        <v>6339</v>
      </c>
      <c r="O42" s="52">
        <v>2771</v>
      </c>
      <c r="P42" s="52">
        <v>6279</v>
      </c>
      <c r="Q42" s="52">
        <v>6869</v>
      </c>
      <c r="R42" s="52">
        <v>10112</v>
      </c>
      <c r="S42" s="52">
        <v>9499</v>
      </c>
      <c r="T42" s="52">
        <v>9753</v>
      </c>
      <c r="U42" s="52">
        <v>4429</v>
      </c>
      <c r="V42" s="52">
        <v>4839</v>
      </c>
      <c r="W42" s="52">
        <v>305</v>
      </c>
      <c r="X42" s="52">
        <v>7836</v>
      </c>
      <c r="Y42" s="52">
        <v>4576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6345</v>
      </c>
      <c r="D44" s="52">
        <v>5423</v>
      </c>
      <c r="E44" s="52">
        <v>8114</v>
      </c>
      <c r="F44" s="52">
        <v>9505</v>
      </c>
      <c r="G44" s="52">
        <v>10051</v>
      </c>
      <c r="H44" s="52">
        <v>11994</v>
      </c>
      <c r="I44" s="52">
        <v>12274</v>
      </c>
      <c r="J44" s="52">
        <v>13129</v>
      </c>
      <c r="K44" s="52">
        <v>12768</v>
      </c>
      <c r="L44" s="52">
        <v>7332</v>
      </c>
      <c r="M44" s="52">
        <v>11037</v>
      </c>
      <c r="N44" s="52">
        <v>14113</v>
      </c>
      <c r="O44" s="52">
        <v>12112</v>
      </c>
      <c r="P44" s="52">
        <v>11390</v>
      </c>
      <c r="Q44" s="52">
        <v>15400</v>
      </c>
      <c r="R44" s="52">
        <v>16586</v>
      </c>
      <c r="S44" s="52">
        <v>17778</v>
      </c>
      <c r="T44" s="52">
        <v>19866</v>
      </c>
      <c r="U44" s="52">
        <v>20522</v>
      </c>
      <c r="V44" s="52">
        <v>17221</v>
      </c>
      <c r="W44" s="52">
        <v>11388</v>
      </c>
      <c r="X44" s="52">
        <v>14134</v>
      </c>
      <c r="Y44" s="52">
        <v>13948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1534</v>
      </c>
      <c r="D45" s="36">
        <v>3315</v>
      </c>
      <c r="E45" s="36">
        <v>4283</v>
      </c>
      <c r="F45" s="36">
        <v>3186</v>
      </c>
      <c r="G45" s="36">
        <v>2507</v>
      </c>
      <c r="H45" s="36">
        <v>2167</v>
      </c>
      <c r="I45" s="36">
        <v>807</v>
      </c>
      <c r="J45" s="36">
        <v>1463</v>
      </c>
      <c r="K45" s="36">
        <v>3996</v>
      </c>
      <c r="L45" s="36">
        <v>4582</v>
      </c>
      <c r="M45" s="36">
        <v>4953</v>
      </c>
      <c r="N45" s="36">
        <v>2575</v>
      </c>
      <c r="O45" s="36">
        <v>4777</v>
      </c>
      <c r="P45" s="36">
        <v>6579</v>
      </c>
      <c r="Q45" s="36">
        <v>5924</v>
      </c>
      <c r="R45" s="36">
        <v>4565</v>
      </c>
      <c r="S45" s="36">
        <v>2103</v>
      </c>
      <c r="T45" s="36">
        <v>6437</v>
      </c>
      <c r="U45" s="36">
        <v>7141</v>
      </c>
      <c r="V45" s="36">
        <v>9927</v>
      </c>
      <c r="W45" s="36">
        <v>6513</v>
      </c>
      <c r="X45" s="36">
        <v>9049</v>
      </c>
      <c r="Y45" s="36">
        <v>11736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1897</v>
      </c>
      <c r="D49" s="52">
        <v>2175</v>
      </c>
      <c r="E49" s="52">
        <v>3399</v>
      </c>
      <c r="F49" s="52">
        <v>3397</v>
      </c>
      <c r="G49" s="52">
        <v>3421</v>
      </c>
      <c r="H49" s="52">
        <v>3790</v>
      </c>
      <c r="I49" s="52">
        <v>3742</v>
      </c>
      <c r="J49" s="52">
        <v>4193</v>
      </c>
      <c r="K49" s="52">
        <v>3983</v>
      </c>
      <c r="L49" s="52">
        <v>1567</v>
      </c>
      <c r="M49" s="52">
        <v>2378</v>
      </c>
      <c r="N49" s="52">
        <v>2707</v>
      </c>
      <c r="O49" s="52">
        <v>3509</v>
      </c>
      <c r="P49" s="52">
        <v>6851</v>
      </c>
      <c r="Q49" s="52">
        <v>8862</v>
      </c>
      <c r="R49" s="52">
        <v>6117</v>
      </c>
      <c r="S49" s="52">
        <v>5315</v>
      </c>
      <c r="T49" s="52">
        <v>8163</v>
      </c>
      <c r="U49" s="52">
        <v>11314</v>
      </c>
      <c r="V49" s="52">
        <v>11505</v>
      </c>
      <c r="W49" s="52">
        <v>3106</v>
      </c>
      <c r="X49" s="52">
        <v>4930</v>
      </c>
      <c r="Y49" s="52">
        <v>7795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1595</v>
      </c>
      <c r="D51" s="52">
        <v>718</v>
      </c>
      <c r="E51" s="52">
        <v>455</v>
      </c>
      <c r="F51" s="52">
        <v>1405</v>
      </c>
      <c r="G51" s="52">
        <v>453</v>
      </c>
      <c r="H51" s="52">
        <v>563</v>
      </c>
      <c r="I51" s="52">
        <v>1421</v>
      </c>
      <c r="J51" s="52">
        <v>1932</v>
      </c>
      <c r="K51" s="52">
        <v>2433</v>
      </c>
      <c r="L51" s="52">
        <v>1362</v>
      </c>
      <c r="M51" s="52">
        <v>1306</v>
      </c>
      <c r="N51" s="52">
        <v>1581</v>
      </c>
      <c r="O51" s="52">
        <v>1734</v>
      </c>
      <c r="P51" s="52">
        <v>1402</v>
      </c>
      <c r="Q51" s="52">
        <v>3669</v>
      </c>
      <c r="R51" s="52">
        <v>2148</v>
      </c>
      <c r="S51" s="52">
        <v>3164</v>
      </c>
      <c r="T51" s="52">
        <v>3644</v>
      </c>
      <c r="U51" s="52">
        <v>5757</v>
      </c>
      <c r="V51" s="52">
        <v>7657</v>
      </c>
      <c r="W51" s="52">
        <v>2857</v>
      </c>
      <c r="X51" s="52">
        <v>3783</v>
      </c>
      <c r="Y51" s="52">
        <v>2874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1897</v>
      </c>
      <c r="D55" s="52">
        <v>1754</v>
      </c>
      <c r="E55" s="52">
        <v>3181</v>
      </c>
      <c r="F55" s="52">
        <v>3319</v>
      </c>
      <c r="G55" s="52">
        <v>3178</v>
      </c>
      <c r="H55" s="52">
        <v>3540</v>
      </c>
      <c r="I55" s="52">
        <v>3187</v>
      </c>
      <c r="J55" s="52">
        <v>3555</v>
      </c>
      <c r="K55" s="52">
        <v>1057</v>
      </c>
      <c r="L55" s="52">
        <v>55</v>
      </c>
      <c r="M55" s="52">
        <v>1504</v>
      </c>
      <c r="N55" s="52">
        <v>1678</v>
      </c>
      <c r="O55" s="52">
        <v>2932</v>
      </c>
      <c r="P55" s="52">
        <v>4458</v>
      </c>
      <c r="Q55" s="52">
        <v>6007</v>
      </c>
      <c r="R55" s="52">
        <v>3188</v>
      </c>
      <c r="S55" s="52">
        <v>2773</v>
      </c>
      <c r="T55" s="52">
        <v>5132</v>
      </c>
      <c r="U55" s="52">
        <v>9500</v>
      </c>
      <c r="V55" s="52">
        <v>9452</v>
      </c>
      <c r="W55" s="52">
        <v>3055</v>
      </c>
      <c r="X55" s="52">
        <v>3156</v>
      </c>
      <c r="Y55" s="52">
        <v>6397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421</v>
      </c>
      <c r="E56" s="52">
        <v>218</v>
      </c>
      <c r="F56" s="52">
        <v>78</v>
      </c>
      <c r="G56" s="52">
        <v>243</v>
      </c>
      <c r="H56" s="52">
        <v>250</v>
      </c>
      <c r="I56" s="52">
        <v>555</v>
      </c>
      <c r="J56" s="52">
        <v>638</v>
      </c>
      <c r="K56" s="52">
        <v>2926</v>
      </c>
      <c r="L56" s="52">
        <v>1512</v>
      </c>
      <c r="M56" s="52">
        <v>874</v>
      </c>
      <c r="N56" s="52">
        <v>1029</v>
      </c>
      <c r="O56" s="52">
        <v>577</v>
      </c>
      <c r="P56" s="52">
        <v>2393</v>
      </c>
      <c r="Q56" s="52">
        <v>2855</v>
      </c>
      <c r="R56" s="52">
        <v>2929</v>
      </c>
      <c r="S56" s="52">
        <v>2542</v>
      </c>
      <c r="T56" s="52">
        <v>3031</v>
      </c>
      <c r="U56" s="52">
        <v>1814</v>
      </c>
      <c r="V56" s="52">
        <v>2053</v>
      </c>
      <c r="W56" s="52">
        <v>51</v>
      </c>
      <c r="X56" s="52">
        <v>1774</v>
      </c>
      <c r="Y56" s="52">
        <v>1398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1528</v>
      </c>
      <c r="D58" s="52">
        <v>1350</v>
      </c>
      <c r="E58" s="52">
        <v>2224</v>
      </c>
      <c r="F58" s="52">
        <v>2544</v>
      </c>
      <c r="G58" s="52">
        <v>2738</v>
      </c>
      <c r="H58" s="52">
        <v>3210</v>
      </c>
      <c r="I58" s="52">
        <v>3511</v>
      </c>
      <c r="J58" s="52">
        <v>3773</v>
      </c>
      <c r="K58" s="52">
        <v>3032</v>
      </c>
      <c r="L58" s="52">
        <v>964</v>
      </c>
      <c r="M58" s="52">
        <v>1641</v>
      </c>
      <c r="N58" s="52">
        <v>2288</v>
      </c>
      <c r="O58" s="52">
        <v>2516</v>
      </c>
      <c r="P58" s="52">
        <v>4342</v>
      </c>
      <c r="Q58" s="52">
        <v>6401</v>
      </c>
      <c r="R58" s="52">
        <v>4796</v>
      </c>
      <c r="S58" s="52">
        <v>4751</v>
      </c>
      <c r="T58" s="52">
        <v>6162</v>
      </c>
      <c r="U58" s="52">
        <v>8393</v>
      </c>
      <c r="V58" s="52">
        <v>7295</v>
      </c>
      <c r="W58" s="52">
        <v>1974</v>
      </c>
      <c r="X58" s="52">
        <v>3003</v>
      </c>
      <c r="Y58" s="52">
        <v>4232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369</v>
      </c>
      <c r="D59" s="36">
        <v>825</v>
      </c>
      <c r="E59" s="36">
        <v>1175</v>
      </c>
      <c r="F59" s="36">
        <v>853</v>
      </c>
      <c r="G59" s="36">
        <v>683</v>
      </c>
      <c r="H59" s="36">
        <v>580</v>
      </c>
      <c r="I59" s="36">
        <v>231</v>
      </c>
      <c r="J59" s="36">
        <v>420</v>
      </c>
      <c r="K59" s="36">
        <v>951</v>
      </c>
      <c r="L59" s="36">
        <v>603</v>
      </c>
      <c r="M59" s="36">
        <v>737</v>
      </c>
      <c r="N59" s="36">
        <v>419</v>
      </c>
      <c r="O59" s="36">
        <v>993</v>
      </c>
      <c r="P59" s="36">
        <v>2509</v>
      </c>
      <c r="Q59" s="36">
        <v>2461</v>
      </c>
      <c r="R59" s="36">
        <v>1321</v>
      </c>
      <c r="S59" s="36">
        <v>564</v>
      </c>
      <c r="T59" s="36">
        <v>2001</v>
      </c>
      <c r="U59" s="36">
        <v>2921</v>
      </c>
      <c r="V59" s="36">
        <v>4210</v>
      </c>
      <c r="W59" s="36">
        <v>1132</v>
      </c>
      <c r="X59" s="36">
        <v>1927</v>
      </c>
      <c r="Y59" s="36">
        <v>3563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3564</v>
      </c>
      <c r="D63" s="52">
        <v>4131</v>
      </c>
      <c r="E63" s="52">
        <v>6467</v>
      </c>
      <c r="F63" s="52">
        <v>6482</v>
      </c>
      <c r="G63" s="52">
        <v>5731</v>
      </c>
      <c r="H63" s="52">
        <v>5933</v>
      </c>
      <c r="I63" s="52">
        <v>6177</v>
      </c>
      <c r="J63" s="52">
        <v>6072</v>
      </c>
      <c r="K63" s="52">
        <v>6044</v>
      </c>
      <c r="L63" s="52">
        <v>2582</v>
      </c>
      <c r="M63" s="52">
        <v>4800</v>
      </c>
      <c r="N63" s="52">
        <v>5258</v>
      </c>
      <c r="O63" s="52">
        <v>4791</v>
      </c>
      <c r="P63" s="52">
        <v>2345</v>
      </c>
      <c r="Q63" s="52">
        <v>3739</v>
      </c>
      <c r="R63" s="52">
        <v>6637</v>
      </c>
      <c r="S63" s="52">
        <v>6819</v>
      </c>
      <c r="T63" s="52">
        <v>11197</v>
      </c>
      <c r="U63" s="52">
        <v>7943</v>
      </c>
      <c r="V63" s="52">
        <v>6304</v>
      </c>
      <c r="W63" s="52">
        <v>4402</v>
      </c>
      <c r="X63" s="52">
        <v>6490</v>
      </c>
      <c r="Y63" s="52">
        <v>4764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3450</v>
      </c>
      <c r="D65" s="52">
        <v>3558</v>
      </c>
      <c r="E65" s="52">
        <v>4292</v>
      </c>
      <c r="F65" s="52">
        <v>6496</v>
      </c>
      <c r="G65" s="52">
        <v>6260</v>
      </c>
      <c r="H65" s="52">
        <v>7717</v>
      </c>
      <c r="I65" s="52">
        <v>5588</v>
      </c>
      <c r="J65" s="52">
        <v>5272</v>
      </c>
      <c r="K65" s="52">
        <v>8523</v>
      </c>
      <c r="L65" s="52">
        <v>8254</v>
      </c>
      <c r="M65" s="52">
        <v>5177</v>
      </c>
      <c r="N65" s="52">
        <v>8220</v>
      </c>
      <c r="O65" s="52">
        <v>8269</v>
      </c>
      <c r="P65" s="52">
        <v>6669</v>
      </c>
      <c r="Q65" s="52">
        <v>9290</v>
      </c>
      <c r="R65" s="52">
        <v>9243</v>
      </c>
      <c r="S65" s="52">
        <v>11531</v>
      </c>
      <c r="T65" s="52">
        <v>10262</v>
      </c>
      <c r="U65" s="52">
        <v>12396</v>
      </c>
      <c r="V65" s="52">
        <v>14516</v>
      </c>
      <c r="W65" s="52">
        <v>24112</v>
      </c>
      <c r="X65" s="52">
        <v>16204</v>
      </c>
      <c r="Y65" s="52">
        <v>14507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5982</v>
      </c>
      <c r="D69" s="52">
        <f t="shared" si="6"/>
        <v>5293</v>
      </c>
      <c r="E69" s="52">
        <f t="shared" si="6"/>
        <v>8421</v>
      </c>
      <c r="F69" s="52">
        <f t="shared" si="6"/>
        <v>9079</v>
      </c>
      <c r="G69" s="52">
        <f t="shared" si="6"/>
        <v>8485</v>
      </c>
      <c r="H69" s="52">
        <f t="shared" si="6"/>
        <v>9691</v>
      </c>
      <c r="I69" s="52">
        <f t="shared" si="6"/>
        <v>7955</v>
      </c>
      <c r="J69" s="52">
        <f t="shared" si="6"/>
        <v>8819</v>
      </c>
      <c r="K69" s="52">
        <f t="shared" si="6"/>
        <v>3391</v>
      </c>
      <c r="L69" s="52">
        <f t="shared" si="6"/>
        <v>360</v>
      </c>
      <c r="M69" s="52">
        <f t="shared" si="6"/>
        <v>8611</v>
      </c>
      <c r="N69" s="52">
        <f t="shared" si="6"/>
        <v>8659</v>
      </c>
      <c r="O69" s="52">
        <f t="shared" si="6"/>
        <v>11187</v>
      </c>
      <c r="P69" s="52">
        <f t="shared" si="6"/>
        <v>7244</v>
      </c>
      <c r="Q69" s="52">
        <f t="shared" si="6"/>
        <v>8445</v>
      </c>
      <c r="R69" s="52">
        <f t="shared" ref="R69:V69" si="7">R41-R55</f>
        <v>7844</v>
      </c>
      <c r="S69" s="52">
        <f t="shared" si="7"/>
        <v>7623</v>
      </c>
      <c r="T69" s="52">
        <f t="shared" si="7"/>
        <v>11409</v>
      </c>
      <c r="U69" s="52">
        <f t="shared" si="7"/>
        <v>13745</v>
      </c>
      <c r="V69" s="52">
        <f t="shared" si="7"/>
        <v>12847</v>
      </c>
      <c r="W69" s="52">
        <f t="shared" ref="W69:Y69" si="8">W41-W55</f>
        <v>16189</v>
      </c>
      <c r="X69" s="52">
        <f t="shared" si="8"/>
        <v>10807</v>
      </c>
      <c r="Y69" s="52">
        <f t="shared" si="8"/>
        <v>14583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1270</v>
      </c>
      <c r="E70" s="52">
        <f t="shared" si="9"/>
        <v>578</v>
      </c>
      <c r="F70" s="52">
        <f t="shared" si="9"/>
        <v>215</v>
      </c>
      <c r="G70" s="52">
        <f t="shared" si="9"/>
        <v>649</v>
      </c>
      <c r="H70" s="52">
        <f t="shared" si="9"/>
        <v>683</v>
      </c>
      <c r="I70" s="52">
        <f t="shared" si="9"/>
        <v>1382</v>
      </c>
      <c r="J70" s="52">
        <f t="shared" si="9"/>
        <v>1581</v>
      </c>
      <c r="K70" s="52">
        <f t="shared" si="9"/>
        <v>9387</v>
      </c>
      <c r="L70" s="52">
        <f t="shared" si="9"/>
        <v>9991</v>
      </c>
      <c r="M70" s="52">
        <f t="shared" si="9"/>
        <v>5000</v>
      </c>
      <c r="N70" s="52">
        <f t="shared" si="9"/>
        <v>5310</v>
      </c>
      <c r="O70" s="52">
        <f t="shared" si="9"/>
        <v>2194</v>
      </c>
      <c r="P70" s="52">
        <f t="shared" si="9"/>
        <v>3886</v>
      </c>
      <c r="Q70" s="52">
        <f t="shared" si="9"/>
        <v>4014</v>
      </c>
      <c r="R70" s="52">
        <f t="shared" ref="R70:V70" si="10">R42-R56</f>
        <v>7183</v>
      </c>
      <c r="S70" s="52">
        <f t="shared" si="10"/>
        <v>6957</v>
      </c>
      <c r="T70" s="52">
        <f t="shared" si="10"/>
        <v>6722</v>
      </c>
      <c r="U70" s="52">
        <f t="shared" si="10"/>
        <v>2615</v>
      </c>
      <c r="V70" s="52">
        <f t="shared" si="10"/>
        <v>2786</v>
      </c>
      <c r="W70" s="52">
        <f t="shared" ref="W70:Y70" si="11">W42-W56</f>
        <v>254</v>
      </c>
      <c r="X70" s="52">
        <f t="shared" si="11"/>
        <v>6062</v>
      </c>
      <c r="Y70" s="52">
        <f t="shared" si="11"/>
        <v>3178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4817</v>
      </c>
      <c r="D72" s="52">
        <v>4073</v>
      </c>
      <c r="E72" s="52">
        <v>5890</v>
      </c>
      <c r="F72" s="52">
        <v>6961</v>
      </c>
      <c r="G72" s="52">
        <v>7313</v>
      </c>
      <c r="H72" s="52">
        <v>8784</v>
      </c>
      <c r="I72" s="52">
        <v>8763</v>
      </c>
      <c r="J72" s="52">
        <v>9356</v>
      </c>
      <c r="K72" s="52">
        <v>9736</v>
      </c>
      <c r="L72" s="52">
        <v>6368</v>
      </c>
      <c r="M72" s="52">
        <v>9396</v>
      </c>
      <c r="N72" s="52">
        <v>11825</v>
      </c>
      <c r="O72" s="52">
        <v>9596</v>
      </c>
      <c r="P72" s="52">
        <v>7048</v>
      </c>
      <c r="Q72" s="52">
        <v>8999</v>
      </c>
      <c r="R72" s="52">
        <v>11790</v>
      </c>
      <c r="S72" s="52">
        <v>13027</v>
      </c>
      <c r="T72" s="52">
        <v>13704</v>
      </c>
      <c r="U72" s="52">
        <v>12129</v>
      </c>
      <c r="V72" s="52">
        <v>9926</v>
      </c>
      <c r="W72" s="52">
        <v>9414</v>
      </c>
      <c r="X72" s="52">
        <v>11131</v>
      </c>
      <c r="Y72" s="52">
        <v>9716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1165</v>
      </c>
      <c r="D73" s="36">
        <v>2490</v>
      </c>
      <c r="E73" s="36">
        <v>3108</v>
      </c>
      <c r="F73" s="36">
        <v>2333</v>
      </c>
      <c r="G73" s="36">
        <v>1824</v>
      </c>
      <c r="H73" s="36">
        <v>1587</v>
      </c>
      <c r="I73" s="36">
        <v>576</v>
      </c>
      <c r="J73" s="36">
        <v>1043</v>
      </c>
      <c r="K73" s="36">
        <v>3045</v>
      </c>
      <c r="L73" s="36">
        <v>3979</v>
      </c>
      <c r="M73" s="36">
        <v>4216</v>
      </c>
      <c r="N73" s="36">
        <v>2156</v>
      </c>
      <c r="O73" s="36">
        <v>3784</v>
      </c>
      <c r="P73" s="36">
        <v>4070</v>
      </c>
      <c r="Q73" s="36">
        <v>3463</v>
      </c>
      <c r="R73" s="36">
        <v>3244</v>
      </c>
      <c r="S73" s="36">
        <v>1539</v>
      </c>
      <c r="T73" s="36">
        <v>4436</v>
      </c>
      <c r="U73" s="36">
        <v>4220</v>
      </c>
      <c r="V73" s="36">
        <v>5717</v>
      </c>
      <c r="W73" s="36">
        <v>5381</v>
      </c>
      <c r="X73" s="36">
        <v>7122</v>
      </c>
      <c r="Y73" s="36">
        <v>8173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1806</v>
      </c>
      <c r="K79" s="138">
        <f>RES_hhdet_numvin!K145</f>
        <v>3310</v>
      </c>
      <c r="L79" s="138">
        <f>RES_hhdet_numvin!L145</f>
        <v>1923</v>
      </c>
      <c r="M79" s="138">
        <f>RES_hhdet_numvin!M145</f>
        <v>4150</v>
      </c>
      <c r="N79" s="138">
        <f>RES_hhdet_numvin!N145</f>
        <v>5376</v>
      </c>
      <c r="O79" s="138">
        <f>RES_hhdet_numvin!O145</f>
        <v>6274</v>
      </c>
      <c r="P79" s="138">
        <f>RES_hhdet_numvin!P145</f>
        <v>7557</v>
      </c>
      <c r="Q79" s="138">
        <f>RES_hhdet_numvin!Q145</f>
        <v>11026</v>
      </c>
      <c r="R79" s="138">
        <f>RES_hhdet_numvin!R145</f>
        <v>11688</v>
      </c>
      <c r="S79" s="138">
        <f>RES_hhdet_numvin!S145</f>
        <v>11493</v>
      </c>
      <c r="T79" s="138">
        <f>RES_hhdet_numvin!T145</f>
        <v>18771</v>
      </c>
      <c r="U79" s="138">
        <f>RES_hhdet_numvin!U145</f>
        <v>18957</v>
      </c>
      <c r="V79" s="138">
        <f>RES_hhdet_numvin!V145</f>
        <v>17692</v>
      </c>
      <c r="W79" s="138">
        <f>RES_hhdet_numvin!W145</f>
        <v>7495</v>
      </c>
      <c r="X79" s="138">
        <f>RES_hhdet_numvin!X145</f>
        <v>11419</v>
      </c>
      <c r="Y79" s="138">
        <f>RES_hhdet_numvin!Y145</f>
        <v>12559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3570</v>
      </c>
      <c r="S81" s="138">
        <f>RES_hhdet_numvin!S147</f>
        <v>7475</v>
      </c>
      <c r="T81" s="138">
        <f>RES_hhdet_numvin!T147</f>
        <v>8998</v>
      </c>
      <c r="U81" s="138">
        <f>RES_hhdet_numvin!U147</f>
        <v>13069</v>
      </c>
      <c r="V81" s="138">
        <f>RES_hhdet_numvin!V147</f>
        <v>15512</v>
      </c>
      <c r="W81" s="138">
        <f>RES_hhdet_numvin!W147</f>
        <v>20705</v>
      </c>
      <c r="X81" s="138">
        <f>RES_hhdet_numvin!X147</f>
        <v>18608</v>
      </c>
      <c r="Y81" s="138">
        <f>RES_hhdet_numvin!Y147</f>
        <v>17381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3510</v>
      </c>
      <c r="S87" s="138">
        <f>RES_hhdet_numvin!S153</f>
        <v>5768</v>
      </c>
      <c r="T87" s="138">
        <f>RES_hhdet_numvin!T153</f>
        <v>12115</v>
      </c>
      <c r="U87" s="138">
        <f>RES_hhdet_numvin!U153</f>
        <v>19731</v>
      </c>
      <c r="V87" s="138">
        <f>RES_hhdet_numvin!V153</f>
        <v>20513</v>
      </c>
      <c r="W87" s="138">
        <f>RES_hhdet_numvin!W153</f>
        <v>18440</v>
      </c>
      <c r="X87" s="138">
        <f>RES_hhdet_numvin!X153</f>
        <v>13901</v>
      </c>
      <c r="Y87" s="138">
        <f>RES_hhdet_numvin!Y153</f>
        <v>20980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3213</v>
      </c>
      <c r="S88" s="138">
        <f>RES_hhdet_numvin!S154</f>
        <v>5275</v>
      </c>
      <c r="T88" s="138">
        <f>RES_hhdet_numvin!T154</f>
        <v>7157</v>
      </c>
      <c r="U88" s="138">
        <f>RES_hhdet_numvin!U154</f>
        <v>3772</v>
      </c>
      <c r="V88" s="138">
        <f>RES_hhdet_numvin!V154</f>
        <v>4445</v>
      </c>
      <c r="W88" s="138">
        <f>RES_hhdet_numvin!W154</f>
        <v>294</v>
      </c>
      <c r="X88" s="138">
        <f>RES_hhdet_numvin!X154</f>
        <v>7806</v>
      </c>
      <c r="Y88" s="138">
        <f>RES_hhdet_numvin!Y154</f>
        <v>4576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5278</v>
      </c>
      <c r="S92" s="138">
        <f>RES_hhdet_numvin!S158</f>
        <v>9865</v>
      </c>
      <c r="T92" s="138">
        <f>RES_hhdet_numvin!T158</f>
        <v>14561</v>
      </c>
      <c r="U92" s="138">
        <f>RES_hhdet_numvin!U158</f>
        <v>17414</v>
      </c>
      <c r="V92" s="138">
        <f>RES_hhdet_numvin!V158</f>
        <v>15840</v>
      </c>
      <c r="W92" s="138">
        <f>RES_hhdet_numvin!W158</f>
        <v>10931</v>
      </c>
      <c r="X92" s="138">
        <f>RES_hhdet_numvin!X158</f>
        <v>14054</v>
      </c>
      <c r="Y92" s="138">
        <f>RES_hhdet_numvin!Y158</f>
        <v>13948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1449</v>
      </c>
      <c r="S93" s="39">
        <f>RES_hhdet_numvin!S159</f>
        <v>1181</v>
      </c>
      <c r="T93" s="39">
        <f>RES_hhdet_numvin!T159</f>
        <v>4732</v>
      </c>
      <c r="U93" s="39">
        <f>RES_hhdet_numvin!U159</f>
        <v>6077</v>
      </c>
      <c r="V93" s="39">
        <f>RES_hhdet_numvin!V159</f>
        <v>9148</v>
      </c>
      <c r="W93" s="39">
        <f>RES_hhdet_numvin!W159</f>
        <v>6270</v>
      </c>
      <c r="X93" s="39">
        <f>RES_hhdet_numvin!X159</f>
        <v>9012</v>
      </c>
      <c r="Y93" s="39">
        <f>RES_hhdet_numvin!Y159</f>
        <v>11736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13.354139574548954</v>
      </c>
      <c r="C97" s="117">
        <f t="shared" si="12"/>
        <v>13.320524108576844</v>
      </c>
      <c r="D97" s="117">
        <f t="shared" si="12"/>
        <v>13.44209403066465</v>
      </c>
      <c r="E97" s="117">
        <f t="shared" si="12"/>
        <v>17.263625619205033</v>
      </c>
      <c r="F97" s="117">
        <f t="shared" si="12"/>
        <v>17.290661601470706</v>
      </c>
      <c r="G97" s="117">
        <f t="shared" si="12"/>
        <v>18.798798565730948</v>
      </c>
      <c r="H97" s="117">
        <f t="shared" si="12"/>
        <v>21.572257539810906</v>
      </c>
      <c r="I97" s="117">
        <f t="shared" si="12"/>
        <v>23.198828033321711</v>
      </c>
      <c r="J97" s="117">
        <f t="shared" si="12"/>
        <v>24.857136926376221</v>
      </c>
      <c r="K97" s="117">
        <f t="shared" si="12"/>
        <v>23.258801651359477</v>
      </c>
      <c r="L97" s="117">
        <f t="shared" si="12"/>
        <v>24.931215732475955</v>
      </c>
      <c r="M97" s="117">
        <f t="shared" si="12"/>
        <v>25.101351907894511</v>
      </c>
      <c r="N97" s="117">
        <f t="shared" si="12"/>
        <v>27.63168679583908</v>
      </c>
      <c r="O97" s="117">
        <f t="shared" si="12"/>
        <v>27.502970779477359</v>
      </c>
      <c r="P97" s="117">
        <f t="shared" si="12"/>
        <v>27.629774090556303</v>
      </c>
      <c r="Q97" s="117">
        <f t="shared" si="12"/>
        <v>30.723588653595012</v>
      </c>
      <c r="R97" s="117">
        <f t="shared" ref="R97:V97" si="13">R98+R100+R102+R111</f>
        <v>31.11527374828573</v>
      </c>
      <c r="S97" s="117">
        <f t="shared" si="13"/>
        <v>33.706072221139181</v>
      </c>
      <c r="T97" s="117">
        <f t="shared" si="13"/>
        <v>37.834780066085571</v>
      </c>
      <c r="U97" s="117">
        <f t="shared" si="13"/>
        <v>41.208798944531736</v>
      </c>
      <c r="V97" s="117">
        <f t="shared" si="13"/>
        <v>42.694438628856808</v>
      </c>
      <c r="W97" s="117">
        <f t="shared" ref="W97:Y97" si="14">W98+W100+W102+W111</f>
        <v>43.939938945809317</v>
      </c>
      <c r="X97" s="117">
        <f t="shared" si="14"/>
        <v>44.434500119102211</v>
      </c>
      <c r="Y97" s="117">
        <f t="shared" si="14"/>
        <v>41.618749432547972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0.38792912696456333</v>
      </c>
      <c r="C98" s="122">
        <f t="shared" si="15"/>
        <v>0.3859438865874012</v>
      </c>
      <c r="D98" s="122">
        <f t="shared" si="15"/>
        <v>0.5700716696635536</v>
      </c>
      <c r="E98" s="122">
        <f t="shared" si="15"/>
        <v>0.98006717860227943</v>
      </c>
      <c r="F98" s="122">
        <f t="shared" si="15"/>
        <v>1.022934208216115</v>
      </c>
      <c r="G98" s="122">
        <f t="shared" si="15"/>
        <v>1.0156764011749821</v>
      </c>
      <c r="H98" s="122">
        <f t="shared" si="15"/>
        <v>1.2580705517444204</v>
      </c>
      <c r="I98" s="122">
        <f t="shared" si="15"/>
        <v>1.4278537233989099</v>
      </c>
      <c r="J98" s="122">
        <f t="shared" si="15"/>
        <v>1.380318550611906</v>
      </c>
      <c r="K98" s="122">
        <f t="shared" si="15"/>
        <v>1.2410126773707004</v>
      </c>
      <c r="L98" s="122">
        <f t="shared" si="15"/>
        <v>1.8127190817482912</v>
      </c>
      <c r="M98" s="122">
        <f t="shared" si="15"/>
        <v>1.7255640583579381</v>
      </c>
      <c r="N98" s="122">
        <f t="shared" si="15"/>
        <v>2.0755226838118594</v>
      </c>
      <c r="O98" s="122">
        <f t="shared" si="15"/>
        <v>2.0430165088232304</v>
      </c>
      <c r="P98" s="122">
        <f t="shared" si="15"/>
        <v>2.0011199187074586</v>
      </c>
      <c r="Q98" s="122">
        <f t="shared" si="15"/>
        <v>2.7348463527966285</v>
      </c>
      <c r="R98" s="122">
        <f t="shared" si="15"/>
        <v>2.2831358958955059</v>
      </c>
      <c r="S98" s="122">
        <f t="shared" si="15"/>
        <v>3.0734083747948553</v>
      </c>
      <c r="T98" s="122">
        <f t="shared" si="15"/>
        <v>3.1213946264083972</v>
      </c>
      <c r="U98" s="122">
        <f t="shared" si="15"/>
        <v>3.7460766255757711</v>
      </c>
      <c r="V98" s="122">
        <f t="shared" si="15"/>
        <v>3.9524914604686279</v>
      </c>
      <c r="W98" s="122">
        <f t="shared" si="15"/>
        <v>4.5425334872851062</v>
      </c>
      <c r="X98" s="122">
        <f t="shared" si="15"/>
        <v>4.8504610802087864</v>
      </c>
      <c r="Y98" s="122">
        <f t="shared" si="15"/>
        <v>5.1027175942627023</v>
      </c>
      <c r="DA98" s="130" t="s">
        <v>1706</v>
      </c>
    </row>
    <row r="99" spans="1:105" ht="12" customHeight="1" x14ac:dyDescent="0.25">
      <c r="A99" s="97" t="s">
        <v>53</v>
      </c>
      <c r="B99" s="98">
        <v>0.38792912696456333</v>
      </c>
      <c r="C99" s="98">
        <v>0.3859438865874012</v>
      </c>
      <c r="D99" s="98">
        <v>0.5700716696635536</v>
      </c>
      <c r="E99" s="98">
        <v>0.98006717860227943</v>
      </c>
      <c r="F99" s="98">
        <v>1.022934208216115</v>
      </c>
      <c r="G99" s="98">
        <v>1.0156764011749821</v>
      </c>
      <c r="H99" s="98">
        <v>1.2580705517444204</v>
      </c>
      <c r="I99" s="98">
        <v>1.4278537233989099</v>
      </c>
      <c r="J99" s="98">
        <v>1.380318550611906</v>
      </c>
      <c r="K99" s="98">
        <v>1.2410126773707004</v>
      </c>
      <c r="L99" s="98">
        <v>1.8127190817482912</v>
      </c>
      <c r="M99" s="98">
        <v>1.7255640583579381</v>
      </c>
      <c r="N99" s="98">
        <v>2.0755226838118594</v>
      </c>
      <c r="O99" s="98">
        <v>2.0430165088232304</v>
      </c>
      <c r="P99" s="98">
        <v>2.0011199187074586</v>
      </c>
      <c r="Q99" s="98">
        <v>2.7348463527966285</v>
      </c>
      <c r="R99" s="98">
        <v>2.2831358958955059</v>
      </c>
      <c r="S99" s="98">
        <v>3.0734083747948553</v>
      </c>
      <c r="T99" s="98">
        <v>3.1213946264083972</v>
      </c>
      <c r="U99" s="98">
        <v>3.7460766255757711</v>
      </c>
      <c r="V99" s="98">
        <v>3.9524914604686279</v>
      </c>
      <c r="W99" s="98">
        <v>4.5425334872851062</v>
      </c>
      <c r="X99" s="98">
        <v>4.8504610802087864</v>
      </c>
      <c r="Y99" s="98">
        <v>5.1027175942627023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6.0838843598751229</v>
      </c>
      <c r="C100" s="122">
        <f t="shared" si="16"/>
        <v>6.3803172461683157</v>
      </c>
      <c r="D100" s="122">
        <f t="shared" si="16"/>
        <v>4.8033966667433967</v>
      </c>
      <c r="E100" s="122">
        <f t="shared" si="16"/>
        <v>7.0877251953207674</v>
      </c>
      <c r="F100" s="122">
        <f t="shared" si="16"/>
        <v>3.7594746509406138</v>
      </c>
      <c r="G100" s="122">
        <f t="shared" si="16"/>
        <v>3.6616605652300693</v>
      </c>
      <c r="H100" s="122">
        <f t="shared" si="16"/>
        <v>4.9317579897153312</v>
      </c>
      <c r="I100" s="122">
        <f t="shared" si="16"/>
        <v>5.4229723737947806</v>
      </c>
      <c r="J100" s="122">
        <f t="shared" si="16"/>
        <v>5.0015799647083927</v>
      </c>
      <c r="K100" s="122">
        <f t="shared" si="16"/>
        <v>5.841859930432836</v>
      </c>
      <c r="L100" s="122">
        <f t="shared" si="16"/>
        <v>5.0257944512711568</v>
      </c>
      <c r="M100" s="122">
        <f t="shared" si="16"/>
        <v>5.2186234772118407</v>
      </c>
      <c r="N100" s="122">
        <f t="shared" si="16"/>
        <v>9.1163962325628827</v>
      </c>
      <c r="O100" s="122">
        <f t="shared" si="16"/>
        <v>6.4640986223452153</v>
      </c>
      <c r="P100" s="122">
        <f t="shared" si="16"/>
        <v>6.6259672215533518</v>
      </c>
      <c r="Q100" s="122">
        <f t="shared" si="16"/>
        <v>6.5716241525457448</v>
      </c>
      <c r="R100" s="122">
        <f t="shared" si="16"/>
        <v>6.4745998463216834</v>
      </c>
      <c r="S100" s="122">
        <f t="shared" si="16"/>
        <v>9.0017774083872624</v>
      </c>
      <c r="T100" s="122">
        <f t="shared" si="16"/>
        <v>8.0091325434348626</v>
      </c>
      <c r="U100" s="122">
        <f t="shared" si="16"/>
        <v>9.2925051517895341</v>
      </c>
      <c r="V100" s="122">
        <f t="shared" si="16"/>
        <v>10.530313434508438</v>
      </c>
      <c r="W100" s="122">
        <f t="shared" si="16"/>
        <v>14.35378025767154</v>
      </c>
      <c r="X100" s="122">
        <f t="shared" si="16"/>
        <v>12.701952447454484</v>
      </c>
      <c r="Y100" s="122">
        <f t="shared" si="16"/>
        <v>11.023566909122749</v>
      </c>
      <c r="DA100" s="130" t="s">
        <v>1708</v>
      </c>
    </row>
    <row r="101" spans="1:105" ht="12" customHeight="1" x14ac:dyDescent="0.25">
      <c r="A101" s="97" t="s">
        <v>53</v>
      </c>
      <c r="B101" s="98">
        <v>6.0838843598751229</v>
      </c>
      <c r="C101" s="98">
        <v>6.3803172461683157</v>
      </c>
      <c r="D101" s="98">
        <v>4.8033966667433967</v>
      </c>
      <c r="E101" s="98">
        <v>7.0877251953207674</v>
      </c>
      <c r="F101" s="98">
        <v>3.7594746509406138</v>
      </c>
      <c r="G101" s="98">
        <v>3.6616605652300693</v>
      </c>
      <c r="H101" s="98">
        <v>4.9317579897153312</v>
      </c>
      <c r="I101" s="98">
        <v>5.4229723737947806</v>
      </c>
      <c r="J101" s="98">
        <v>5.0015799647083927</v>
      </c>
      <c r="K101" s="98">
        <v>5.841859930432836</v>
      </c>
      <c r="L101" s="98">
        <v>5.0257944512711568</v>
      </c>
      <c r="M101" s="98">
        <v>5.2186234772118407</v>
      </c>
      <c r="N101" s="98">
        <v>9.1163962325628827</v>
      </c>
      <c r="O101" s="98">
        <v>6.4640986223452153</v>
      </c>
      <c r="P101" s="98">
        <v>6.6259672215533518</v>
      </c>
      <c r="Q101" s="98">
        <v>6.5716241525457448</v>
      </c>
      <c r="R101" s="98">
        <v>6.4745998463216834</v>
      </c>
      <c r="S101" s="98">
        <v>9.0017774083872624</v>
      </c>
      <c r="T101" s="98">
        <v>8.0091325434348626</v>
      </c>
      <c r="U101" s="98">
        <v>9.2925051517895341</v>
      </c>
      <c r="V101" s="98">
        <v>10.530313434508438</v>
      </c>
      <c r="W101" s="98">
        <v>14.35378025767154</v>
      </c>
      <c r="X101" s="98">
        <v>12.701952447454484</v>
      </c>
      <c r="Y101" s="98">
        <v>11.023566909122749</v>
      </c>
      <c r="DA101" s="63" t="s">
        <v>1709</v>
      </c>
    </row>
    <row r="102" spans="1:105" ht="12" customHeight="1" x14ac:dyDescent="0.25">
      <c r="A102" s="121" t="s">
        <v>55</v>
      </c>
      <c r="B102" s="122">
        <v>3.8747823891482076</v>
      </c>
      <c r="C102" s="122">
        <v>3.5348302063666455</v>
      </c>
      <c r="D102" s="122">
        <v>4.7118311833767681</v>
      </c>
      <c r="E102" s="122">
        <v>5.4442855626869751</v>
      </c>
      <c r="F102" s="122">
        <v>7.6013882226515168</v>
      </c>
      <c r="G102" s="122">
        <v>8.7468881050448193</v>
      </c>
      <c r="H102" s="122">
        <v>10.021112099654454</v>
      </c>
      <c r="I102" s="122">
        <v>10.81232195048263</v>
      </c>
      <c r="J102" s="122">
        <v>11.650948078357029</v>
      </c>
      <c r="K102" s="122">
        <v>8.3935236310129397</v>
      </c>
      <c r="L102" s="122">
        <v>10.277787318040151</v>
      </c>
      <c r="M102" s="122">
        <v>10.564649321505366</v>
      </c>
      <c r="N102" s="122">
        <v>9.1848326550074297</v>
      </c>
      <c r="O102" s="122">
        <v>10.513059994063283</v>
      </c>
      <c r="P102" s="122">
        <v>10.74659590679472</v>
      </c>
      <c r="Q102" s="122">
        <v>12.016445493304087</v>
      </c>
      <c r="R102" s="122">
        <v>12.121639496241771</v>
      </c>
      <c r="S102" s="122">
        <v>13.181430108302072</v>
      </c>
      <c r="T102" s="122">
        <v>17.260429857421045</v>
      </c>
      <c r="U102" s="122">
        <v>18.675471492637826</v>
      </c>
      <c r="V102" s="122">
        <v>18.606169969346602</v>
      </c>
      <c r="W102" s="122">
        <v>16.060080069794857</v>
      </c>
      <c r="X102" s="122">
        <v>18.949881669692633</v>
      </c>
      <c r="Y102" s="122">
        <v>17.404385821513451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3.8747823891482076</v>
      </c>
      <c r="C107" s="101">
        <v>3.5348302063666455</v>
      </c>
      <c r="D107" s="101">
        <v>4.582369855489306</v>
      </c>
      <c r="E107" s="101">
        <v>5.2586897912033468</v>
      </c>
      <c r="F107" s="101">
        <v>7.3534137396279879</v>
      </c>
      <c r="G107" s="101">
        <v>8.4155545471260922</v>
      </c>
      <c r="H107" s="101">
        <v>9.6060794345731786</v>
      </c>
      <c r="I107" s="101">
        <v>10.250058811833286</v>
      </c>
      <c r="J107" s="101">
        <v>10.937866026765183</v>
      </c>
      <c r="K107" s="101">
        <v>6.9363100802895259</v>
      </c>
      <c r="L107" s="101">
        <v>7.9023720277472664</v>
      </c>
      <c r="M107" s="101">
        <v>7.6478763454878926</v>
      </c>
      <c r="N107" s="101">
        <v>6.4570898513281287</v>
      </c>
      <c r="O107" s="101">
        <v>7.3981185520843198</v>
      </c>
      <c r="P107" s="101">
        <v>7.5218473508412398</v>
      </c>
      <c r="Q107" s="101">
        <v>8.4703693791876535</v>
      </c>
      <c r="R107" s="101">
        <v>8.4892289178867788</v>
      </c>
      <c r="S107" s="101">
        <v>9.2827007025937416</v>
      </c>
      <c r="T107" s="101">
        <v>12.112557566355569</v>
      </c>
      <c r="U107" s="101">
        <v>13.714707704985983</v>
      </c>
      <c r="V107" s="101">
        <v>14.190737869226671</v>
      </c>
      <c r="W107" s="101">
        <v>12.823336950725006</v>
      </c>
      <c r="X107" s="101">
        <v>14.644444951455263</v>
      </c>
      <c r="Y107" s="101">
        <v>13.889382013201029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0.12946132788746234</v>
      </c>
      <c r="E108" s="104">
        <v>0.18559577148362863</v>
      </c>
      <c r="F108" s="104">
        <v>0.24797448302352915</v>
      </c>
      <c r="G108" s="104">
        <v>0.33133355791872759</v>
      </c>
      <c r="H108" s="104">
        <v>0.41503266508127601</v>
      </c>
      <c r="I108" s="104">
        <v>0.56226313864934441</v>
      </c>
      <c r="J108" s="104">
        <v>0.71308205159184568</v>
      </c>
      <c r="K108" s="104">
        <v>1.4572135507234143</v>
      </c>
      <c r="L108" s="104">
        <v>2.3754152902928842</v>
      </c>
      <c r="M108" s="104">
        <v>2.9167729760174725</v>
      </c>
      <c r="N108" s="104">
        <v>2.727742803679301</v>
      </c>
      <c r="O108" s="104">
        <v>3.1149414419789636</v>
      </c>
      <c r="P108" s="104">
        <v>3.2247485559534801</v>
      </c>
      <c r="Q108" s="104">
        <v>3.5460761141164339</v>
      </c>
      <c r="R108" s="104">
        <v>3.6324105783549925</v>
      </c>
      <c r="S108" s="104">
        <v>3.8987294057083299</v>
      </c>
      <c r="T108" s="104">
        <v>5.1478722910654753</v>
      </c>
      <c r="U108" s="104">
        <v>4.9607637876518407</v>
      </c>
      <c r="V108" s="104">
        <v>4.4154321001199328</v>
      </c>
      <c r="W108" s="104">
        <v>3.2367431190698515</v>
      </c>
      <c r="X108" s="104">
        <v>4.3054367182373703</v>
      </c>
      <c r="Y108" s="104">
        <v>3.5150038083124211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3.6714078632465945E-2</v>
      </c>
      <c r="E109" s="98">
        <v>5.2333936321013491E-2</v>
      </c>
      <c r="F109" s="98">
        <v>6.9495625460372051E-2</v>
      </c>
      <c r="G109" s="98">
        <v>9.2484175026269447E-2</v>
      </c>
      <c r="H109" s="98">
        <v>0.11511351932044375</v>
      </c>
      <c r="I109" s="98">
        <v>0.15427769598906427</v>
      </c>
      <c r="J109" s="98">
        <v>0.19555960022144606</v>
      </c>
      <c r="K109" s="98">
        <v>0.86855300531236901</v>
      </c>
      <c r="L109" s="98">
        <v>0.39801097444068106</v>
      </c>
      <c r="M109" s="98">
        <v>0.7911774709588274</v>
      </c>
      <c r="N109" s="98">
        <v>0.38200542751768246</v>
      </c>
      <c r="O109" s="98">
        <v>0.64360903696762528</v>
      </c>
      <c r="P109" s="98">
        <v>0.52151700556213665</v>
      </c>
      <c r="Q109" s="98">
        <v>0.66199777286339889</v>
      </c>
      <c r="R109" s="98">
        <v>0.5594812896980883</v>
      </c>
      <c r="S109" s="98">
        <v>0.75785388623190764</v>
      </c>
      <c r="T109" s="98">
        <v>1.7755837452107084</v>
      </c>
      <c r="U109" s="98">
        <v>1.5200866493792686</v>
      </c>
      <c r="V109" s="98">
        <v>0.9207813548623327</v>
      </c>
      <c r="W109" s="98">
        <v>0.78662697840686313</v>
      </c>
      <c r="X109" s="98">
        <v>2.100250780823866</v>
      </c>
      <c r="Y109" s="98">
        <v>1.5610921254290637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9.2747249254996403E-2</v>
      </c>
      <c r="E110" s="98">
        <v>0.13326183516261514</v>
      </c>
      <c r="F110" s="98">
        <v>0.1784788575631571</v>
      </c>
      <c r="G110" s="98">
        <v>0.23884938289245813</v>
      </c>
      <c r="H110" s="98">
        <v>0.29991914576083228</v>
      </c>
      <c r="I110" s="98">
        <v>0.40798544266028014</v>
      </c>
      <c r="J110" s="98">
        <v>0.51752245137039965</v>
      </c>
      <c r="K110" s="98">
        <v>0.58866054541104518</v>
      </c>
      <c r="L110" s="98">
        <v>1.977404315852203</v>
      </c>
      <c r="M110" s="98">
        <v>2.1255955050586453</v>
      </c>
      <c r="N110" s="98">
        <v>2.3457373761616185</v>
      </c>
      <c r="O110" s="98">
        <v>2.4713324050113381</v>
      </c>
      <c r="P110" s="98">
        <v>2.7032315503913433</v>
      </c>
      <c r="Q110" s="98">
        <v>2.8840783412530349</v>
      </c>
      <c r="R110" s="98">
        <v>3.0729292886569044</v>
      </c>
      <c r="S110" s="98">
        <v>3.1408755194764222</v>
      </c>
      <c r="T110" s="98">
        <v>3.3722885458547669</v>
      </c>
      <c r="U110" s="98">
        <v>3.4406771382725725</v>
      </c>
      <c r="V110" s="98">
        <v>3.4946507452575997</v>
      </c>
      <c r="W110" s="98">
        <v>2.4501161406629883</v>
      </c>
      <c r="X110" s="98">
        <v>2.2051859374135039</v>
      </c>
      <c r="Y110" s="98">
        <v>1.9539116828833574</v>
      </c>
      <c r="DA110" s="63" t="s">
        <v>1718</v>
      </c>
    </row>
    <row r="111" spans="1:105" ht="12" customHeight="1" x14ac:dyDescent="0.25">
      <c r="A111" s="121" t="s">
        <v>54</v>
      </c>
      <c r="B111" s="122">
        <v>3.0075436985610602</v>
      </c>
      <c r="C111" s="122">
        <v>3.0194327694544825</v>
      </c>
      <c r="D111" s="122">
        <v>3.3567945108809334</v>
      </c>
      <c r="E111" s="122">
        <v>3.751547682595012</v>
      </c>
      <c r="F111" s="122">
        <v>4.9068645196624594</v>
      </c>
      <c r="G111" s="122">
        <v>5.3745734942810763</v>
      </c>
      <c r="H111" s="122">
        <v>5.3613168986966979</v>
      </c>
      <c r="I111" s="122">
        <v>5.5356799856453867</v>
      </c>
      <c r="J111" s="122">
        <v>6.8242903326988946</v>
      </c>
      <c r="K111" s="122">
        <v>7.7824054125430004</v>
      </c>
      <c r="L111" s="122">
        <v>7.8149148814163567</v>
      </c>
      <c r="M111" s="122">
        <v>7.5925150508193653</v>
      </c>
      <c r="N111" s="122">
        <v>7.2549352244569079</v>
      </c>
      <c r="O111" s="122">
        <v>8.4827956542456278</v>
      </c>
      <c r="P111" s="122">
        <v>8.2560910435007724</v>
      </c>
      <c r="Q111" s="122">
        <v>9.4006726549485542</v>
      </c>
      <c r="R111" s="122">
        <v>10.235898509826766</v>
      </c>
      <c r="S111" s="122">
        <v>8.4494563296549927</v>
      </c>
      <c r="T111" s="122">
        <v>9.4438230388212645</v>
      </c>
      <c r="U111" s="122">
        <v>9.4947456745286036</v>
      </c>
      <c r="V111" s="122">
        <v>9.6054637645331411</v>
      </c>
      <c r="W111" s="122">
        <v>8.9835451310578058</v>
      </c>
      <c r="X111" s="122">
        <v>7.9322049217463029</v>
      </c>
      <c r="Y111" s="122">
        <v>8.0880791076490652</v>
      </c>
      <c r="DA111" s="130" t="s">
        <v>1719</v>
      </c>
    </row>
    <row r="112" spans="1:105" ht="12" customHeight="1" x14ac:dyDescent="0.25">
      <c r="A112" s="97" t="s">
        <v>50</v>
      </c>
      <c r="B112" s="98">
        <v>2.4905984832754253</v>
      </c>
      <c r="C112" s="98">
        <v>2.6577609671052906</v>
      </c>
      <c r="D112" s="98">
        <v>2.6979880819242767</v>
      </c>
      <c r="E112" s="98">
        <v>2.8118488524562033</v>
      </c>
      <c r="F112" s="98">
        <v>3.8188030572166025</v>
      </c>
      <c r="G112" s="98">
        <v>4.2071912153065423</v>
      </c>
      <c r="H112" s="98">
        <v>4.2049381230894873</v>
      </c>
      <c r="I112" s="98">
        <v>4.5351184409936343</v>
      </c>
      <c r="J112" s="98">
        <v>5.9079955978715955</v>
      </c>
      <c r="K112" s="98">
        <v>6.8651012597576768</v>
      </c>
      <c r="L112" s="98">
        <v>6.3834604856807919</v>
      </c>
      <c r="M112" s="98">
        <v>6.0484627174869097</v>
      </c>
      <c r="N112" s="98">
        <v>6.3172381194441245</v>
      </c>
      <c r="O112" s="98">
        <v>6.9314835588604513</v>
      </c>
      <c r="P112" s="98">
        <v>6.5155328348724471</v>
      </c>
      <c r="Q112" s="98">
        <v>7.2040582144800309</v>
      </c>
      <c r="R112" s="98">
        <v>7.2820332047908458</v>
      </c>
      <c r="S112" s="98">
        <v>7.3164383088892953</v>
      </c>
      <c r="T112" s="98">
        <v>7.758478603770163</v>
      </c>
      <c r="U112" s="98">
        <v>7.6177598138211025</v>
      </c>
      <c r="V112" s="98">
        <v>7.7034710778888362</v>
      </c>
      <c r="W112" s="98">
        <v>7.3246692269403013</v>
      </c>
      <c r="X112" s="98">
        <v>5.8489168851660382</v>
      </c>
      <c r="Y112" s="98">
        <v>6.0014780335104998</v>
      </c>
      <c r="DA112" s="63" t="s">
        <v>1720</v>
      </c>
    </row>
    <row r="113" spans="1:105" ht="12" customHeight="1" x14ac:dyDescent="0.25">
      <c r="A113" s="109" t="s">
        <v>120</v>
      </c>
      <c r="B113" s="33">
        <v>0.51694521528563475</v>
      </c>
      <c r="C113" s="33">
        <v>0.361671802349192</v>
      </c>
      <c r="D113" s="33">
        <v>0.65880642895665653</v>
      </c>
      <c r="E113" s="33">
        <v>0.93969883013880884</v>
      </c>
      <c r="F113" s="33">
        <v>1.0880614624458573</v>
      </c>
      <c r="G113" s="33">
        <v>1.1673822789745336</v>
      </c>
      <c r="H113" s="33">
        <v>1.1563787756072106</v>
      </c>
      <c r="I113" s="33">
        <v>1.0005615446517524</v>
      </c>
      <c r="J113" s="33">
        <v>0.91629473482729884</v>
      </c>
      <c r="K113" s="33">
        <v>0.9173041527853234</v>
      </c>
      <c r="L113" s="33">
        <v>1.4314543957355645</v>
      </c>
      <c r="M113" s="33">
        <v>1.5440523333324556</v>
      </c>
      <c r="N113" s="33">
        <v>0.93769710501278358</v>
      </c>
      <c r="O113" s="33">
        <v>1.5513120953851769</v>
      </c>
      <c r="P113" s="33">
        <v>1.7405582086283247</v>
      </c>
      <c r="Q113" s="33">
        <v>2.1966144404685233</v>
      </c>
      <c r="R113" s="33">
        <v>2.9538653050359209</v>
      </c>
      <c r="S113" s="33">
        <v>1.1330180207656977</v>
      </c>
      <c r="T113" s="33">
        <v>1.6853444350511015</v>
      </c>
      <c r="U113" s="33">
        <v>1.876985860707501</v>
      </c>
      <c r="V113" s="33">
        <v>1.9019926866443042</v>
      </c>
      <c r="W113" s="33">
        <v>1.6588759041175047</v>
      </c>
      <c r="X113" s="33">
        <v>2.0832880365802646</v>
      </c>
      <c r="Y113" s="33">
        <v>2.0866010741385645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15.735242926036612</v>
      </c>
      <c r="C115" s="117">
        <f t="shared" si="17"/>
        <v>16.680129226660181</v>
      </c>
      <c r="D115" s="117">
        <f t="shared" si="17"/>
        <v>15.28129480056058</v>
      </c>
      <c r="E115" s="117">
        <f t="shared" si="17"/>
        <v>22.263883164377305</v>
      </c>
      <c r="F115" s="117">
        <f t="shared" si="17"/>
        <v>17.794340707900957</v>
      </c>
      <c r="G115" s="117">
        <f t="shared" si="17"/>
        <v>19.312499280064319</v>
      </c>
      <c r="H115" s="117">
        <f t="shared" si="17"/>
        <v>25.052921294464156</v>
      </c>
      <c r="I115" s="117">
        <f t="shared" si="17"/>
        <v>28.275607750164536</v>
      </c>
      <c r="J115" s="117">
        <f t="shared" si="17"/>
        <v>28.733846435779249</v>
      </c>
      <c r="K115" s="117">
        <f t="shared" si="17"/>
        <v>30.7170803094535</v>
      </c>
      <c r="L115" s="117">
        <f t="shared" si="17"/>
        <v>31.756879957968899</v>
      </c>
      <c r="M115" s="117">
        <f t="shared" si="17"/>
        <v>32.986232554486755</v>
      </c>
      <c r="N115" s="117">
        <f t="shared" si="17"/>
        <v>47.607612254441236</v>
      </c>
      <c r="O115" s="117">
        <f t="shared" si="17"/>
        <v>41.069887112771632</v>
      </c>
      <c r="P115" s="117">
        <f t="shared" si="17"/>
        <v>42.868839057385337</v>
      </c>
      <c r="Q115" s="117">
        <f t="shared" si="17"/>
        <v>47.685392168443286</v>
      </c>
      <c r="R115" s="117">
        <f t="shared" ref="R115:V115" si="18">R116+R118+R120+R129</f>
        <v>48.261147695127825</v>
      </c>
      <c r="S115" s="117">
        <f t="shared" si="18"/>
        <v>62.052314000910968</v>
      </c>
      <c r="T115" s="117">
        <f t="shared" si="18"/>
        <v>62.71076683047832</v>
      </c>
      <c r="U115" s="117">
        <f t="shared" si="18"/>
        <v>72.738572024189125</v>
      </c>
      <c r="V115" s="117">
        <f t="shared" si="18"/>
        <v>80.280824804368322</v>
      </c>
      <c r="W115" s="117">
        <f t="shared" ref="W115:Y115" si="19">W116+W118+W120+W129</f>
        <v>98.257647809650436</v>
      </c>
      <c r="X115" s="117">
        <f t="shared" si="19"/>
        <v>93.96242825290075</v>
      </c>
      <c r="Y115" s="117">
        <f t="shared" si="19"/>
        <v>86.999452412330541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0.57427111585025048</v>
      </c>
      <c r="C116" s="122">
        <f t="shared" si="20"/>
        <v>0.58875216855002721</v>
      </c>
      <c r="D116" s="122">
        <f t="shared" si="20"/>
        <v>0.90169127451963615</v>
      </c>
      <c r="E116" s="122">
        <f t="shared" si="20"/>
        <v>1.6316606212474658</v>
      </c>
      <c r="F116" s="122">
        <f t="shared" si="20"/>
        <v>1.783167125436764</v>
      </c>
      <c r="G116" s="122">
        <f t="shared" si="20"/>
        <v>1.8433684702581199</v>
      </c>
      <c r="H116" s="122">
        <f t="shared" si="20"/>
        <v>2.3767793082294033</v>
      </c>
      <c r="I116" s="122">
        <f t="shared" si="20"/>
        <v>2.8044812187958281</v>
      </c>
      <c r="J116" s="122">
        <f t="shared" si="20"/>
        <v>2.8171656690042899</v>
      </c>
      <c r="K116" s="122">
        <f t="shared" si="20"/>
        <v>2.6280321418543076</v>
      </c>
      <c r="L116" s="122">
        <f t="shared" si="20"/>
        <v>3.9303869521631296</v>
      </c>
      <c r="M116" s="122">
        <f t="shared" si="20"/>
        <v>3.8697736789336923</v>
      </c>
      <c r="N116" s="122">
        <f t="shared" si="20"/>
        <v>4.8390405153674569</v>
      </c>
      <c r="O116" s="122">
        <f t="shared" si="20"/>
        <v>4.960876313772947</v>
      </c>
      <c r="P116" s="122">
        <f t="shared" si="20"/>
        <v>5.024094453398714</v>
      </c>
      <c r="Q116" s="122">
        <f t="shared" si="20"/>
        <v>7.181365971834623</v>
      </c>
      <c r="R116" s="122">
        <f t="shared" si="20"/>
        <v>6.2726322537953809</v>
      </c>
      <c r="S116" s="122">
        <f t="shared" si="20"/>
        <v>8.836435029996915</v>
      </c>
      <c r="T116" s="122">
        <f t="shared" si="20"/>
        <v>9.462495228300055</v>
      </c>
      <c r="U116" s="122">
        <f t="shared" si="20"/>
        <v>11.882190125145852</v>
      </c>
      <c r="V116" s="122">
        <f t="shared" si="20"/>
        <v>12.998493180159086</v>
      </c>
      <c r="W116" s="122">
        <f t="shared" si="20"/>
        <v>15.323788861317782</v>
      </c>
      <c r="X116" s="122">
        <f t="shared" si="20"/>
        <v>16.79276546541945</v>
      </c>
      <c r="Y116" s="122">
        <f t="shared" si="20"/>
        <v>18.08560667422832</v>
      </c>
      <c r="DA116" s="130" t="s">
        <v>1874</v>
      </c>
    </row>
    <row r="117" spans="1:105" ht="12" customHeight="1" x14ac:dyDescent="0.25">
      <c r="A117" s="97" t="s">
        <v>53</v>
      </c>
      <c r="B117" s="98">
        <v>0.57427111585025048</v>
      </c>
      <c r="C117" s="98">
        <v>0.58875216855002721</v>
      </c>
      <c r="D117" s="98">
        <v>0.90169127451963615</v>
      </c>
      <c r="E117" s="98">
        <v>1.6316606212474658</v>
      </c>
      <c r="F117" s="98">
        <v>1.783167125436764</v>
      </c>
      <c r="G117" s="98">
        <v>1.8433684702581199</v>
      </c>
      <c r="H117" s="98">
        <v>2.3767793082294033</v>
      </c>
      <c r="I117" s="98">
        <v>2.8044812187958281</v>
      </c>
      <c r="J117" s="98">
        <v>2.8171656690042899</v>
      </c>
      <c r="K117" s="98">
        <v>2.6280321418543076</v>
      </c>
      <c r="L117" s="98">
        <v>3.9303869521631296</v>
      </c>
      <c r="M117" s="98">
        <v>3.8697736789336923</v>
      </c>
      <c r="N117" s="98">
        <v>4.8390405153674569</v>
      </c>
      <c r="O117" s="98">
        <v>4.960876313772947</v>
      </c>
      <c r="P117" s="98">
        <v>5.024094453398714</v>
      </c>
      <c r="Q117" s="98">
        <v>7.181365971834623</v>
      </c>
      <c r="R117" s="98">
        <v>6.2726322537953809</v>
      </c>
      <c r="S117" s="98">
        <v>8.836435029996915</v>
      </c>
      <c r="T117" s="98">
        <v>9.462495228300055</v>
      </c>
      <c r="U117" s="98">
        <v>11.882190125145852</v>
      </c>
      <c r="V117" s="98">
        <v>12.998493180159086</v>
      </c>
      <c r="W117" s="98">
        <v>15.323788861317782</v>
      </c>
      <c r="X117" s="98">
        <v>16.79276546541945</v>
      </c>
      <c r="Y117" s="98">
        <v>18.08560667422832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11.341791215093906</v>
      </c>
      <c r="C118" s="122">
        <f t="shared" si="21"/>
        <v>12.448183194414538</v>
      </c>
      <c r="D118" s="122">
        <f t="shared" si="21"/>
        <v>9.814277480164634</v>
      </c>
      <c r="E118" s="122">
        <f t="shared" si="21"/>
        <v>15.359806916874033</v>
      </c>
      <c r="F118" s="122">
        <f t="shared" si="21"/>
        <v>8.8494080399550086</v>
      </c>
      <c r="G118" s="122">
        <f t="shared" si="21"/>
        <v>9.3526570275292347</v>
      </c>
      <c r="H118" s="122">
        <f t="shared" si="21"/>
        <v>13.824161452974787</v>
      </c>
      <c r="I118" s="122">
        <f t="shared" si="21"/>
        <v>16.046316506477456</v>
      </c>
      <c r="J118" s="122">
        <f t="shared" si="21"/>
        <v>15.232377250205092</v>
      </c>
      <c r="K118" s="122">
        <f t="shared" si="21"/>
        <v>18.559963593753317</v>
      </c>
      <c r="L118" s="122">
        <f t="shared" si="21"/>
        <v>16.522540193605373</v>
      </c>
      <c r="M118" s="122">
        <f t="shared" si="21"/>
        <v>17.663453201527009</v>
      </c>
      <c r="N118" s="122">
        <f t="shared" si="21"/>
        <v>32.238067684569714</v>
      </c>
      <c r="O118" s="122">
        <f t="shared" si="21"/>
        <v>23.887314228678502</v>
      </c>
      <c r="P118" s="122">
        <f t="shared" si="21"/>
        <v>25.400807277168056</v>
      </c>
      <c r="Q118" s="122">
        <f t="shared" si="21"/>
        <v>26.373159997069941</v>
      </c>
      <c r="R118" s="122">
        <f t="shared" si="21"/>
        <v>26.960461285117407</v>
      </c>
      <c r="S118" s="122">
        <f t="shared" si="21"/>
        <v>38.813810706758026</v>
      </c>
      <c r="T118" s="122">
        <f t="shared" si="21"/>
        <v>35.37180580958082</v>
      </c>
      <c r="U118" s="122">
        <f t="shared" si="21"/>
        <v>41.714999109608939</v>
      </c>
      <c r="V118" s="122">
        <f t="shared" si="21"/>
        <v>47.820943441067222</v>
      </c>
      <c r="W118" s="122">
        <f t="shared" si="21"/>
        <v>65.714541893491415</v>
      </c>
      <c r="X118" s="122">
        <f t="shared" si="21"/>
        <v>58.465094077969681</v>
      </c>
      <c r="Y118" s="122">
        <f t="shared" si="21"/>
        <v>51.020516480171871</v>
      </c>
      <c r="DA118" s="130" t="s">
        <v>1876</v>
      </c>
    </row>
    <row r="119" spans="1:105" ht="12" customHeight="1" x14ac:dyDescent="0.25">
      <c r="A119" s="97" t="s">
        <v>53</v>
      </c>
      <c r="B119" s="98">
        <v>11.341791215093906</v>
      </c>
      <c r="C119" s="98">
        <v>12.448183194414538</v>
      </c>
      <c r="D119" s="98">
        <v>9.814277480164634</v>
      </c>
      <c r="E119" s="98">
        <v>15.359806916874033</v>
      </c>
      <c r="F119" s="98">
        <v>8.8494080399550086</v>
      </c>
      <c r="G119" s="98">
        <v>9.3526570275292347</v>
      </c>
      <c r="H119" s="98">
        <v>13.824161452974787</v>
      </c>
      <c r="I119" s="98">
        <v>16.046316506477456</v>
      </c>
      <c r="J119" s="98">
        <v>15.232377250205092</v>
      </c>
      <c r="K119" s="98">
        <v>18.559963593753317</v>
      </c>
      <c r="L119" s="98">
        <v>16.522540193605373</v>
      </c>
      <c r="M119" s="98">
        <v>17.663453201527009</v>
      </c>
      <c r="N119" s="98">
        <v>32.238067684569714</v>
      </c>
      <c r="O119" s="98">
        <v>23.887314228678502</v>
      </c>
      <c r="P119" s="98">
        <v>25.400807277168056</v>
      </c>
      <c r="Q119" s="98">
        <v>26.373159997069941</v>
      </c>
      <c r="R119" s="98">
        <v>26.960461285117407</v>
      </c>
      <c r="S119" s="98">
        <v>38.813810706758026</v>
      </c>
      <c r="T119" s="98">
        <v>35.37180580958082</v>
      </c>
      <c r="U119" s="98">
        <v>41.714999109608939</v>
      </c>
      <c r="V119" s="98">
        <v>47.820943441067222</v>
      </c>
      <c r="W119" s="98">
        <v>65.714541893491415</v>
      </c>
      <c r="X119" s="98">
        <v>58.465094077969681</v>
      </c>
      <c r="Y119" s="98">
        <v>51.020516480171871</v>
      </c>
      <c r="DA119" s="63" t="s">
        <v>1877</v>
      </c>
    </row>
    <row r="120" spans="1:105" ht="12" customHeight="1" x14ac:dyDescent="0.25">
      <c r="A120" s="121" t="s">
        <v>55</v>
      </c>
      <c r="B120" s="122">
        <v>2.0065666417132575</v>
      </c>
      <c r="C120" s="122">
        <v>1.843723243031699</v>
      </c>
      <c r="D120" s="122">
        <v>2.5172597204269311</v>
      </c>
      <c r="E120" s="122">
        <v>2.9428715971952051</v>
      </c>
      <c r="F120" s="122">
        <v>4.1312734074847413</v>
      </c>
      <c r="G120" s="122">
        <v>4.7947500801272698</v>
      </c>
      <c r="H120" s="122">
        <v>5.5338368192682861</v>
      </c>
      <c r="I120" s="122">
        <v>6.0280630427628772</v>
      </c>
      <c r="J120" s="122">
        <v>6.5474861733046961</v>
      </c>
      <c r="K120" s="122">
        <v>4.8283524804356261</v>
      </c>
      <c r="L120" s="122">
        <v>6.4907919040641175</v>
      </c>
      <c r="M120" s="122">
        <v>6.7437007575651755</v>
      </c>
      <c r="N120" s="122">
        <v>6.1205455205621089</v>
      </c>
      <c r="O120" s="122">
        <v>6.977556415114134</v>
      </c>
      <c r="P120" s="122">
        <v>7.2888046216759035</v>
      </c>
      <c r="Q120" s="122">
        <v>8.2073718150243398</v>
      </c>
      <c r="R120" s="122">
        <v>8.4487677915019095</v>
      </c>
      <c r="S120" s="122">
        <v>9.2026887261648138</v>
      </c>
      <c r="T120" s="122">
        <v>11.941256079885123</v>
      </c>
      <c r="U120" s="122">
        <v>13.084594400024461</v>
      </c>
      <c r="V120" s="122">
        <v>13.277396822949981</v>
      </c>
      <c r="W120" s="122">
        <v>11.423617804130554</v>
      </c>
      <c r="X120" s="122">
        <v>13.39303854527158</v>
      </c>
      <c r="Y120" s="122">
        <v>12.44594292073057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2.0065666417132575</v>
      </c>
      <c r="C125" s="101">
        <v>1.843723243031699</v>
      </c>
      <c r="D125" s="101">
        <v>2.4048399511476592</v>
      </c>
      <c r="E125" s="101">
        <v>2.7815407875295355</v>
      </c>
      <c r="F125" s="101">
        <v>3.9155007747762292</v>
      </c>
      <c r="G125" s="101">
        <v>4.5061735405423331</v>
      </c>
      <c r="H125" s="101">
        <v>5.1718946003656816</v>
      </c>
      <c r="I125" s="101">
        <v>5.5366450278128605</v>
      </c>
      <c r="J125" s="101">
        <v>5.9238128265637293</v>
      </c>
      <c r="K125" s="101">
        <v>3.764307805687142</v>
      </c>
      <c r="L125" s="101">
        <v>4.2945940397847409</v>
      </c>
      <c r="M125" s="101">
        <v>4.1818592684267237</v>
      </c>
      <c r="N125" s="101">
        <v>3.5631019178549042</v>
      </c>
      <c r="O125" s="101">
        <v>4.1480575394378771</v>
      </c>
      <c r="P125" s="101">
        <v>4.2918125460027703</v>
      </c>
      <c r="Q125" s="101">
        <v>4.9440307628766282</v>
      </c>
      <c r="R125" s="101">
        <v>5.0468932554429413</v>
      </c>
      <c r="S125" s="101">
        <v>5.6028795010711629</v>
      </c>
      <c r="T125" s="101">
        <v>7.4641342983520929</v>
      </c>
      <c r="U125" s="101">
        <v>8.6834269059225093</v>
      </c>
      <c r="V125" s="101">
        <v>9.1920943335329603</v>
      </c>
      <c r="W125" s="101">
        <v>8.4655309368029332</v>
      </c>
      <c r="X125" s="101">
        <v>9.8025730920881973</v>
      </c>
      <c r="Y125" s="101">
        <v>9.4447995420705482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0.11241976927927202</v>
      </c>
      <c r="E126" s="104">
        <v>0.16133080966566973</v>
      </c>
      <c r="F126" s="104">
        <v>0.2157726327085123</v>
      </c>
      <c r="G126" s="104">
        <v>0.28857653958493634</v>
      </c>
      <c r="H126" s="104">
        <v>0.3619422189026047</v>
      </c>
      <c r="I126" s="104">
        <v>0.49141801495001702</v>
      </c>
      <c r="J126" s="104">
        <v>0.62367334674096631</v>
      </c>
      <c r="K126" s="104">
        <v>1.0640446747484846</v>
      </c>
      <c r="L126" s="104">
        <v>2.1961978642793771</v>
      </c>
      <c r="M126" s="104">
        <v>2.5618414891384522</v>
      </c>
      <c r="N126" s="104">
        <v>2.5574436027072043</v>
      </c>
      <c r="O126" s="104">
        <v>2.8294988756762569</v>
      </c>
      <c r="P126" s="104">
        <v>2.9969920756731332</v>
      </c>
      <c r="Q126" s="104">
        <v>3.263341052147712</v>
      </c>
      <c r="R126" s="104">
        <v>3.4018745360589686</v>
      </c>
      <c r="S126" s="104">
        <v>3.5998092250936504</v>
      </c>
      <c r="T126" s="104">
        <v>4.4771217815330306</v>
      </c>
      <c r="U126" s="104">
        <v>4.4011674941019514</v>
      </c>
      <c r="V126" s="104">
        <v>4.0853024894170202</v>
      </c>
      <c r="W126" s="104">
        <v>2.9580868673276206</v>
      </c>
      <c r="X126" s="104">
        <v>3.5904654531833819</v>
      </c>
      <c r="Y126" s="104">
        <v>3.0011433786600206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1.9672520024275619E-2</v>
      </c>
      <c r="E127" s="98">
        <v>2.8068974503054588E-2</v>
      </c>
      <c r="F127" s="98">
        <v>3.7293775145355194E-2</v>
      </c>
      <c r="G127" s="98">
        <v>4.9727156692478208E-2</v>
      </c>
      <c r="H127" s="98">
        <v>6.2023073141772432E-2</v>
      </c>
      <c r="I127" s="98">
        <v>8.3432572289736898E-2</v>
      </c>
      <c r="J127" s="98">
        <v>0.10615089537056668</v>
      </c>
      <c r="K127" s="98">
        <v>0.47538412933743951</v>
      </c>
      <c r="L127" s="98">
        <v>0.21879354842717411</v>
      </c>
      <c r="M127" s="98">
        <v>0.43624598407980708</v>
      </c>
      <c r="N127" s="98">
        <v>0.21170622654558593</v>
      </c>
      <c r="O127" s="98">
        <v>0.35816647066491869</v>
      </c>
      <c r="P127" s="98">
        <v>0.2937605252817897</v>
      </c>
      <c r="Q127" s="98">
        <v>0.37926271089467717</v>
      </c>
      <c r="R127" s="98">
        <v>0.3289452474020641</v>
      </c>
      <c r="S127" s="98">
        <v>0.45893370561722818</v>
      </c>
      <c r="T127" s="98">
        <v>1.1048332356782635</v>
      </c>
      <c r="U127" s="98">
        <v>0.96049035582937914</v>
      </c>
      <c r="V127" s="98">
        <v>0.59065174415942057</v>
      </c>
      <c r="W127" s="98">
        <v>0.50797072666463239</v>
      </c>
      <c r="X127" s="98">
        <v>1.3852795157698781</v>
      </c>
      <c r="Y127" s="98">
        <v>1.047231695776663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9.2747249254996403E-2</v>
      </c>
      <c r="E128" s="98">
        <v>0.13326183516261514</v>
      </c>
      <c r="F128" s="98">
        <v>0.1784788575631571</v>
      </c>
      <c r="G128" s="98">
        <v>0.23884938289245813</v>
      </c>
      <c r="H128" s="98">
        <v>0.29991914576083228</v>
      </c>
      <c r="I128" s="98">
        <v>0.40798544266028014</v>
      </c>
      <c r="J128" s="98">
        <v>0.51752245137039965</v>
      </c>
      <c r="K128" s="98">
        <v>0.58866054541104518</v>
      </c>
      <c r="L128" s="98">
        <v>1.977404315852203</v>
      </c>
      <c r="M128" s="98">
        <v>2.1255955050586453</v>
      </c>
      <c r="N128" s="98">
        <v>2.3457373761616185</v>
      </c>
      <c r="O128" s="98">
        <v>2.4713324050113381</v>
      </c>
      <c r="P128" s="98">
        <v>2.7032315503913433</v>
      </c>
      <c r="Q128" s="98">
        <v>2.8840783412530349</v>
      </c>
      <c r="R128" s="98">
        <v>3.0729292886569044</v>
      </c>
      <c r="S128" s="98">
        <v>3.1408755194764222</v>
      </c>
      <c r="T128" s="98">
        <v>3.3722885458547669</v>
      </c>
      <c r="U128" s="98">
        <v>3.4406771382725725</v>
      </c>
      <c r="V128" s="98">
        <v>3.4946507452575997</v>
      </c>
      <c r="W128" s="98">
        <v>2.4501161406629883</v>
      </c>
      <c r="X128" s="98">
        <v>2.2051859374135039</v>
      </c>
      <c r="Y128" s="98">
        <v>1.9539116828833574</v>
      </c>
      <c r="DA128" s="63" t="s">
        <v>1886</v>
      </c>
    </row>
    <row r="129" spans="1:105" ht="12" customHeight="1" x14ac:dyDescent="0.25">
      <c r="A129" s="121" t="s">
        <v>54</v>
      </c>
      <c r="B129" s="122">
        <v>1.8126139533791976</v>
      </c>
      <c r="C129" s="122">
        <v>1.7994706206639188</v>
      </c>
      <c r="D129" s="122">
        <v>2.0480663254493785</v>
      </c>
      <c r="E129" s="122">
        <v>2.3295440290606022</v>
      </c>
      <c r="F129" s="122">
        <v>3.0304921350244451</v>
      </c>
      <c r="G129" s="122">
        <v>3.3217237021496939</v>
      </c>
      <c r="H129" s="122">
        <v>3.3181437139916827</v>
      </c>
      <c r="I129" s="122">
        <v>3.3967469821283722</v>
      </c>
      <c r="J129" s="122">
        <v>4.1368173432651698</v>
      </c>
      <c r="K129" s="122">
        <v>4.7007320934102479</v>
      </c>
      <c r="L129" s="122">
        <v>4.8131609081362807</v>
      </c>
      <c r="M129" s="122">
        <v>4.7093049164608747</v>
      </c>
      <c r="N129" s="122">
        <v>4.4099585339419507</v>
      </c>
      <c r="O129" s="122">
        <v>5.2441401552060478</v>
      </c>
      <c r="P129" s="122">
        <v>5.1551327051426652</v>
      </c>
      <c r="Q129" s="122">
        <v>5.9234943845143846</v>
      </c>
      <c r="R129" s="122">
        <v>6.5792863647131252</v>
      </c>
      <c r="S129" s="122">
        <v>5.1993795379912129</v>
      </c>
      <c r="T129" s="122">
        <v>5.9352097127123224</v>
      </c>
      <c r="U129" s="122">
        <v>6.0567883894098777</v>
      </c>
      <c r="V129" s="122">
        <v>6.1839913601920227</v>
      </c>
      <c r="W129" s="122">
        <v>5.7956992507106868</v>
      </c>
      <c r="X129" s="122">
        <v>5.3115301642400423</v>
      </c>
      <c r="Y129" s="122">
        <v>5.4473863371997799</v>
      </c>
      <c r="DA129" s="130" t="s">
        <v>1887</v>
      </c>
    </row>
    <row r="130" spans="1:105" ht="12" customHeight="1" x14ac:dyDescent="0.25">
      <c r="A130" s="97" t="s">
        <v>50</v>
      </c>
      <c r="B130" s="98">
        <v>1.4325273182117251</v>
      </c>
      <c r="C130" s="98">
        <v>1.5324782556889336</v>
      </c>
      <c r="D130" s="98">
        <v>1.558832284912383</v>
      </c>
      <c r="E130" s="98">
        <v>1.6285763224575882</v>
      </c>
      <c r="F130" s="98">
        <v>2.2166665482109309</v>
      </c>
      <c r="G130" s="98">
        <v>2.4466874506135676</v>
      </c>
      <c r="H130" s="98">
        <v>2.4495746477182858</v>
      </c>
      <c r="I130" s="98">
        <v>2.6444549396302457</v>
      </c>
      <c r="J130" s="98">
        <v>3.4471148440424972</v>
      </c>
      <c r="K130" s="98">
        <v>4.0082691813212126</v>
      </c>
      <c r="L130" s="98">
        <v>3.7289368439917578</v>
      </c>
      <c r="M130" s="98">
        <v>3.5356336237001882</v>
      </c>
      <c r="N130" s="98">
        <v>3.695406456789792</v>
      </c>
      <c r="O130" s="98">
        <v>4.0570816979469999</v>
      </c>
      <c r="P130" s="98">
        <v>3.8156027993120323</v>
      </c>
      <c r="Q130" s="98">
        <v>4.222681700622668</v>
      </c>
      <c r="R130" s="98">
        <v>4.2765029803896715</v>
      </c>
      <c r="S130" s="98">
        <v>4.3105325757049595</v>
      </c>
      <c r="T130" s="98">
        <v>4.5918710615898366</v>
      </c>
      <c r="U130" s="98">
        <v>4.5335672885007119</v>
      </c>
      <c r="V130" s="98">
        <v>4.6086400187006511</v>
      </c>
      <c r="W130" s="98">
        <v>4.4001229193564759</v>
      </c>
      <c r="X130" s="98">
        <v>3.5291338067156723</v>
      </c>
      <c r="Y130" s="98">
        <v>3.6362495135127446</v>
      </c>
      <c r="DA130" s="63" t="s">
        <v>1888</v>
      </c>
    </row>
    <row r="131" spans="1:105" ht="12" customHeight="1" x14ac:dyDescent="0.25">
      <c r="A131" s="109" t="s">
        <v>120</v>
      </c>
      <c r="B131" s="33">
        <v>0.3800866351674726</v>
      </c>
      <c r="C131" s="33">
        <v>0.26699236497498513</v>
      </c>
      <c r="D131" s="33">
        <v>0.48923404053699548</v>
      </c>
      <c r="E131" s="33">
        <v>0.70096770660301422</v>
      </c>
      <c r="F131" s="33">
        <v>0.81382558681351425</v>
      </c>
      <c r="G131" s="33">
        <v>0.8750362515361263</v>
      </c>
      <c r="H131" s="33">
        <v>0.86856906627339669</v>
      </c>
      <c r="I131" s="33">
        <v>0.75229204249812665</v>
      </c>
      <c r="J131" s="33">
        <v>0.68970249922267268</v>
      </c>
      <c r="K131" s="33">
        <v>0.69246291208903499</v>
      </c>
      <c r="L131" s="33">
        <v>1.0842240641445229</v>
      </c>
      <c r="M131" s="33">
        <v>1.1736712927606865</v>
      </c>
      <c r="N131" s="33">
        <v>0.71455207715215863</v>
      </c>
      <c r="O131" s="33">
        <v>1.1870584572590479</v>
      </c>
      <c r="P131" s="33">
        <v>1.3395299058306331</v>
      </c>
      <c r="Q131" s="33">
        <v>1.700812683891717</v>
      </c>
      <c r="R131" s="33">
        <v>2.3027833843234542</v>
      </c>
      <c r="S131" s="33">
        <v>0.88884696228625382</v>
      </c>
      <c r="T131" s="33">
        <v>1.3433386511224861</v>
      </c>
      <c r="U131" s="33">
        <v>1.5232211009091663</v>
      </c>
      <c r="V131" s="33">
        <v>1.5753513414913718</v>
      </c>
      <c r="W131" s="33">
        <v>1.3955763313542104</v>
      </c>
      <c r="X131" s="33">
        <v>1.7823963575243702</v>
      </c>
      <c r="Y131" s="33">
        <v>1.8111368236870355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1.1783045128587464</v>
      </c>
      <c r="C133" s="154">
        <f t="shared" si="22"/>
        <v>1.2522126825265192</v>
      </c>
      <c r="D133" s="154">
        <f t="shared" si="22"/>
        <v>1.1368239774026481</v>
      </c>
      <c r="E133" s="154">
        <f t="shared" si="22"/>
        <v>1.2896412176367924</v>
      </c>
      <c r="F133" s="154">
        <f t="shared" si="22"/>
        <v>1.029130123418031</v>
      </c>
      <c r="G133" s="154">
        <f t="shared" si="22"/>
        <v>1.0273262523951832</v>
      </c>
      <c r="H133" s="154">
        <f t="shared" si="22"/>
        <v>1.1613490729113445</v>
      </c>
      <c r="I133" s="154">
        <f t="shared" si="22"/>
        <v>1.2188377666988512</v>
      </c>
      <c r="J133" s="154">
        <f t="shared" si="22"/>
        <v>1.1559596151755274</v>
      </c>
      <c r="K133" s="154">
        <f t="shared" si="22"/>
        <v>1.320664786169587</v>
      </c>
      <c r="L133" s="154">
        <f t="shared" si="22"/>
        <v>1.2737798388468349</v>
      </c>
      <c r="M133" s="154">
        <f t="shared" si="22"/>
        <v>1.3141217523073889</v>
      </c>
      <c r="N133" s="154">
        <f t="shared" si="22"/>
        <v>1.7229354330120097</v>
      </c>
      <c r="O133" s="154">
        <f t="shared" si="22"/>
        <v>1.493289122912419</v>
      </c>
      <c r="P133" s="154">
        <f t="shared" si="22"/>
        <v>1.5515450440124177</v>
      </c>
      <c r="Q133" s="154">
        <f t="shared" si="22"/>
        <v>1.552077548820572</v>
      </c>
      <c r="R133" s="154">
        <f t="shared" ref="R133:V133" si="23">IF(R115=0,"",R115/R97)</f>
        <v>1.55104364774508</v>
      </c>
      <c r="S133" s="154">
        <f t="shared" si="23"/>
        <v>1.8409832386816667</v>
      </c>
      <c r="T133" s="154">
        <f t="shared" si="23"/>
        <v>1.6574899264893876</v>
      </c>
      <c r="U133" s="154">
        <f t="shared" si="23"/>
        <v>1.7651223497704311</v>
      </c>
      <c r="V133" s="154">
        <f t="shared" si="23"/>
        <v>1.8803578963117504</v>
      </c>
      <c r="W133" s="154">
        <f t="shared" ref="W133:Y133" si="24">IF(W115=0,"",W115/W97)</f>
        <v>2.2361807996781833</v>
      </c>
      <c r="X133" s="154">
        <f t="shared" si="24"/>
        <v>2.114627777988813</v>
      </c>
      <c r="Y133" s="154">
        <f t="shared" si="24"/>
        <v>2.0903908358258492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1.4803505999762405</v>
      </c>
      <c r="C134" s="155">
        <f t="shared" si="25"/>
        <v>1.5254864476696353</v>
      </c>
      <c r="D134" s="155">
        <f t="shared" si="25"/>
        <v>1.581715637705341</v>
      </c>
      <c r="E134" s="155">
        <f t="shared" si="25"/>
        <v>1.6648456931028492</v>
      </c>
      <c r="F134" s="155">
        <f t="shared" si="25"/>
        <v>1.7431884779241196</v>
      </c>
      <c r="G134" s="155">
        <f t="shared" si="25"/>
        <v>1.8149171016729588</v>
      </c>
      <c r="H134" s="155">
        <f t="shared" si="25"/>
        <v>1.8892257711094178</v>
      </c>
      <c r="I134" s="155">
        <f t="shared" si="25"/>
        <v>1.964123616332315</v>
      </c>
      <c r="J134" s="155">
        <f t="shared" si="25"/>
        <v>2.0409532768761371</v>
      </c>
      <c r="K134" s="155">
        <f t="shared" si="25"/>
        <v>2.1176513260301637</v>
      </c>
      <c r="L134" s="155">
        <f t="shared" si="25"/>
        <v>2.1682272734573065</v>
      </c>
      <c r="M134" s="155">
        <f t="shared" si="25"/>
        <v>2.2426137471918617</v>
      </c>
      <c r="N134" s="155">
        <f t="shared" si="25"/>
        <v>2.3314804280915791</v>
      </c>
      <c r="O134" s="155">
        <f t="shared" si="25"/>
        <v>2.4282115647858338</v>
      </c>
      <c r="P134" s="155">
        <f t="shared" si="25"/>
        <v>2.5106413695806005</v>
      </c>
      <c r="Q134" s="155">
        <f t="shared" si="25"/>
        <v>2.6258754772424511</v>
      </c>
      <c r="R134" s="155">
        <f t="shared" ref="R134:V134" si="26">IF(R116=0,"",R116/R98)</f>
        <v>2.7473757760420519</v>
      </c>
      <c r="S134" s="155">
        <f t="shared" si="26"/>
        <v>2.8751255779950595</v>
      </c>
      <c r="T134" s="155">
        <f t="shared" si="26"/>
        <v>3.0314959692193693</v>
      </c>
      <c r="U134" s="155">
        <f t="shared" si="26"/>
        <v>3.1719025830977396</v>
      </c>
      <c r="V134" s="155">
        <f t="shared" si="26"/>
        <v>3.2886834317455849</v>
      </c>
      <c r="W134" s="155">
        <f t="shared" ref="W134:Y134" si="27">IF(W116=0,"",W116/W98)</f>
        <v>3.3734014078729904</v>
      </c>
      <c r="X134" s="155">
        <f t="shared" si="27"/>
        <v>3.4620967342545117</v>
      </c>
      <c r="Y134" s="155">
        <f t="shared" si="27"/>
        <v>3.54430876099494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1.4803505999762405</v>
      </c>
      <c r="C135" s="156">
        <f t="shared" si="28"/>
        <v>1.5254864476696353</v>
      </c>
      <c r="D135" s="156">
        <f t="shared" si="28"/>
        <v>1.581715637705341</v>
      </c>
      <c r="E135" s="156">
        <f t="shared" si="28"/>
        <v>1.6648456931028492</v>
      </c>
      <c r="F135" s="156">
        <f t="shared" si="28"/>
        <v>1.7431884779241196</v>
      </c>
      <c r="G135" s="156">
        <f t="shared" si="28"/>
        <v>1.8149171016729588</v>
      </c>
      <c r="H135" s="156">
        <f t="shared" si="28"/>
        <v>1.8892257711094178</v>
      </c>
      <c r="I135" s="156">
        <f t="shared" si="28"/>
        <v>1.964123616332315</v>
      </c>
      <c r="J135" s="156">
        <f t="shared" si="28"/>
        <v>2.0409532768761371</v>
      </c>
      <c r="K135" s="156">
        <f t="shared" si="28"/>
        <v>2.1176513260301637</v>
      </c>
      <c r="L135" s="156">
        <f t="shared" si="28"/>
        <v>2.1682272734573065</v>
      </c>
      <c r="M135" s="156">
        <f t="shared" si="28"/>
        <v>2.2426137471918617</v>
      </c>
      <c r="N135" s="156">
        <f t="shared" si="28"/>
        <v>2.3314804280915791</v>
      </c>
      <c r="O135" s="156">
        <f t="shared" si="28"/>
        <v>2.4282115647858338</v>
      </c>
      <c r="P135" s="156">
        <f t="shared" si="28"/>
        <v>2.5106413695806005</v>
      </c>
      <c r="Q135" s="156">
        <f t="shared" si="28"/>
        <v>2.6258754772424511</v>
      </c>
      <c r="R135" s="156">
        <f t="shared" ref="R135:V135" si="29">IF(R117=0,"",R117/R99)</f>
        <v>2.7473757760420519</v>
      </c>
      <c r="S135" s="156">
        <f t="shared" si="29"/>
        <v>2.8751255779950595</v>
      </c>
      <c r="T135" s="156">
        <f t="shared" si="29"/>
        <v>3.0314959692193693</v>
      </c>
      <c r="U135" s="156">
        <f t="shared" si="29"/>
        <v>3.1719025830977396</v>
      </c>
      <c r="V135" s="156">
        <f t="shared" si="29"/>
        <v>3.2886834317455849</v>
      </c>
      <c r="W135" s="156">
        <f t="shared" ref="W135:Y135" si="30">IF(W117=0,"",W117/W99)</f>
        <v>3.3734014078729904</v>
      </c>
      <c r="X135" s="156">
        <f t="shared" si="30"/>
        <v>3.4620967342545117</v>
      </c>
      <c r="Y135" s="156">
        <f t="shared" si="30"/>
        <v>3.54430876099494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1.8642351734849061</v>
      </c>
      <c r="C136" s="155">
        <f t="shared" si="31"/>
        <v>1.9510288774261602</v>
      </c>
      <c r="D136" s="155">
        <f t="shared" si="31"/>
        <v>2.0431952972183973</v>
      </c>
      <c r="E136" s="155">
        <f t="shared" si="31"/>
        <v>2.1670996678898327</v>
      </c>
      <c r="F136" s="155">
        <f t="shared" si="31"/>
        <v>2.353894855426383</v>
      </c>
      <c r="G136" s="155">
        <f t="shared" si="31"/>
        <v>2.5542119103936081</v>
      </c>
      <c r="H136" s="155">
        <f t="shared" si="31"/>
        <v>2.8030899897772028</v>
      </c>
      <c r="I136" s="155">
        <f t="shared" si="31"/>
        <v>2.9589522867602001</v>
      </c>
      <c r="J136" s="155">
        <f t="shared" si="31"/>
        <v>3.0455130894009779</v>
      </c>
      <c r="K136" s="155">
        <f t="shared" si="31"/>
        <v>3.1770641225179408</v>
      </c>
      <c r="L136" s="155">
        <f t="shared" si="31"/>
        <v>3.2875479396946652</v>
      </c>
      <c r="M136" s="155">
        <f t="shared" si="31"/>
        <v>3.3846958453044174</v>
      </c>
      <c r="N136" s="155">
        <f t="shared" si="31"/>
        <v>3.5362732007433446</v>
      </c>
      <c r="O136" s="155">
        <f t="shared" si="31"/>
        <v>3.695382082523369</v>
      </c>
      <c r="P136" s="155">
        <f t="shared" si="31"/>
        <v>3.833524439200779</v>
      </c>
      <c r="Q136" s="155">
        <f t="shared" si="31"/>
        <v>4.0131875142088562</v>
      </c>
      <c r="R136" s="155">
        <f t="shared" ref="R136:V136" si="32">IF(R118=0,"",R118/R100)</f>
        <v>4.1640351411730947</v>
      </c>
      <c r="S136" s="155">
        <f t="shared" si="32"/>
        <v>4.3117940986403287</v>
      </c>
      <c r="T136" s="155">
        <f t="shared" si="32"/>
        <v>4.4164340667049284</v>
      </c>
      <c r="U136" s="155">
        <f t="shared" si="32"/>
        <v>4.4891015316333229</v>
      </c>
      <c r="V136" s="155">
        <f t="shared" si="32"/>
        <v>4.5412649621952621</v>
      </c>
      <c r="W136" s="155">
        <f t="shared" ref="W136:Y136" si="33">IF(W118=0,"",W118/W100)</f>
        <v>4.5782045366320512</v>
      </c>
      <c r="X136" s="155">
        <f t="shared" si="33"/>
        <v>4.6028430920229342</v>
      </c>
      <c r="Y136" s="155">
        <f t="shared" si="33"/>
        <v>4.6283128592387763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1.8642351734849061</v>
      </c>
      <c r="C137" s="156">
        <f t="shared" si="34"/>
        <v>1.9510288774261602</v>
      </c>
      <c r="D137" s="156">
        <f t="shared" si="34"/>
        <v>2.0431952972183973</v>
      </c>
      <c r="E137" s="156">
        <f t="shared" si="34"/>
        <v>2.1670996678898327</v>
      </c>
      <c r="F137" s="156">
        <f t="shared" si="34"/>
        <v>2.353894855426383</v>
      </c>
      <c r="G137" s="156">
        <f t="shared" si="34"/>
        <v>2.5542119103936081</v>
      </c>
      <c r="H137" s="156">
        <f t="shared" si="34"/>
        <v>2.8030899897772028</v>
      </c>
      <c r="I137" s="156">
        <f t="shared" si="34"/>
        <v>2.9589522867602001</v>
      </c>
      <c r="J137" s="156">
        <f t="shared" si="34"/>
        <v>3.0455130894009779</v>
      </c>
      <c r="K137" s="156">
        <f t="shared" si="34"/>
        <v>3.1770641225179408</v>
      </c>
      <c r="L137" s="156">
        <f t="shared" si="34"/>
        <v>3.2875479396946652</v>
      </c>
      <c r="M137" s="156">
        <f t="shared" si="34"/>
        <v>3.3846958453044174</v>
      </c>
      <c r="N137" s="156">
        <f t="shared" si="34"/>
        <v>3.5362732007433446</v>
      </c>
      <c r="O137" s="156">
        <f t="shared" si="34"/>
        <v>3.695382082523369</v>
      </c>
      <c r="P137" s="156">
        <f t="shared" si="34"/>
        <v>3.833524439200779</v>
      </c>
      <c r="Q137" s="156">
        <f t="shared" si="34"/>
        <v>4.0131875142088562</v>
      </c>
      <c r="R137" s="156">
        <f t="shared" ref="R137:V137" si="35">IF(R119=0,"",R119/R101)</f>
        <v>4.1640351411730947</v>
      </c>
      <c r="S137" s="156">
        <f t="shared" si="35"/>
        <v>4.3117940986403287</v>
      </c>
      <c r="T137" s="156">
        <f t="shared" si="35"/>
        <v>4.4164340667049284</v>
      </c>
      <c r="U137" s="156">
        <f t="shared" si="35"/>
        <v>4.4891015316333229</v>
      </c>
      <c r="V137" s="156">
        <f t="shared" si="35"/>
        <v>4.5412649621952621</v>
      </c>
      <c r="W137" s="156">
        <f t="shared" ref="W137:Y137" si="36">IF(W119=0,"",W119/W101)</f>
        <v>4.5782045366320512</v>
      </c>
      <c r="X137" s="156">
        <f t="shared" si="36"/>
        <v>4.6028430920229342</v>
      </c>
      <c r="Y137" s="156">
        <f t="shared" si="36"/>
        <v>4.6283128592387763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0.5178527308611931</v>
      </c>
      <c r="C138" s="155">
        <f t="shared" si="37"/>
        <v>0.52158749795419768</v>
      </c>
      <c r="D138" s="155">
        <f t="shared" si="37"/>
        <v>0.53424234070774124</v>
      </c>
      <c r="E138" s="155">
        <f t="shared" si="37"/>
        <v>0.54054321054804833</v>
      </c>
      <c r="F138" s="155">
        <f t="shared" si="37"/>
        <v>0.54348933201094551</v>
      </c>
      <c r="G138" s="155">
        <f t="shared" si="37"/>
        <v>0.54816639044026061</v>
      </c>
      <c r="H138" s="155">
        <f t="shared" si="37"/>
        <v>0.55221783413231185</v>
      </c>
      <c r="I138" s="155">
        <f t="shared" si="37"/>
        <v>0.55751790136935409</v>
      </c>
      <c r="J138" s="155">
        <f t="shared" si="37"/>
        <v>0.56197024733698731</v>
      </c>
      <c r="K138" s="155">
        <f t="shared" si="37"/>
        <v>0.5752473803249345</v>
      </c>
      <c r="L138" s="155">
        <f t="shared" si="37"/>
        <v>0.63153592336660969</v>
      </c>
      <c r="M138" s="155">
        <f t="shared" si="37"/>
        <v>0.63832698581274439</v>
      </c>
      <c r="N138" s="155">
        <f t="shared" si="37"/>
        <v>0.66637528961676629</v>
      </c>
      <c r="O138" s="155">
        <f t="shared" si="37"/>
        <v>0.66370366183150808</v>
      </c>
      <c r="P138" s="155">
        <f t="shared" si="37"/>
        <v>0.67824310924982589</v>
      </c>
      <c r="Q138" s="155">
        <f t="shared" si="37"/>
        <v>0.68301161267678756</v>
      </c>
      <c r="R138" s="155">
        <f t="shared" ref="R138:V138" si="38">IF(R120=0,"",R120/R102)</f>
        <v>0.6969987677097137</v>
      </c>
      <c r="S138" s="155">
        <f t="shared" si="38"/>
        <v>0.69815556055398542</v>
      </c>
      <c r="T138" s="155">
        <f t="shared" si="38"/>
        <v>0.69182842944963119</v>
      </c>
      <c r="U138" s="155">
        <f t="shared" si="38"/>
        <v>0.70062993618033265</v>
      </c>
      <c r="V138" s="155">
        <f t="shared" si="38"/>
        <v>0.71360182374042058</v>
      </c>
      <c r="W138" s="155">
        <f t="shared" ref="W138:Y138" si="39">IF(W120=0,"",W120/W102)</f>
        <v>0.71130515878408529</v>
      </c>
      <c r="X138" s="155">
        <f t="shared" si="39"/>
        <v>0.70676106472430622</v>
      </c>
      <c r="Y138" s="155">
        <f t="shared" si="39"/>
        <v>0.71510382775738168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0.5178527308611931</v>
      </c>
      <c r="C143" s="157">
        <f t="shared" si="52"/>
        <v>0.52158749795419768</v>
      </c>
      <c r="D143" s="157">
        <f t="shared" si="52"/>
        <v>0.52480267350459653</v>
      </c>
      <c r="E143" s="157">
        <f t="shared" si="52"/>
        <v>0.52894178929939029</v>
      </c>
      <c r="F143" s="157">
        <f t="shared" si="52"/>
        <v>0.53247388402414519</v>
      </c>
      <c r="G143" s="157">
        <f t="shared" si="52"/>
        <v>0.53545770695303607</v>
      </c>
      <c r="H143" s="157">
        <f t="shared" si="52"/>
        <v>0.53839806713981031</v>
      </c>
      <c r="I143" s="157">
        <f t="shared" si="52"/>
        <v>0.54015739123574824</v>
      </c>
      <c r="J143" s="157">
        <f t="shared" si="52"/>
        <v>0.54158761974849912</v>
      </c>
      <c r="K143" s="157">
        <f t="shared" si="52"/>
        <v>0.54269601014290547</v>
      </c>
      <c r="L143" s="157">
        <f t="shared" si="52"/>
        <v>0.54345632231756658</v>
      </c>
      <c r="M143" s="157">
        <f t="shared" si="52"/>
        <v>0.54680006311738349</v>
      </c>
      <c r="N143" s="157">
        <f t="shared" si="52"/>
        <v>0.55181234888996111</v>
      </c>
      <c r="O143" s="157">
        <f t="shared" si="52"/>
        <v>0.56069087163644038</v>
      </c>
      <c r="P143" s="157">
        <f t="shared" si="52"/>
        <v>0.57057958581448431</v>
      </c>
      <c r="Q143" s="157">
        <f t="shared" si="52"/>
        <v>0.58368537917891639</v>
      </c>
      <c r="R143" s="157">
        <f t="shared" ref="R143:V143" si="53">IF(R125=0,"",R125/R107)</f>
        <v>0.59450549681952303</v>
      </c>
      <c r="S143" s="157">
        <f t="shared" si="53"/>
        <v>0.60358290982123608</v>
      </c>
      <c r="T143" s="157">
        <f t="shared" si="53"/>
        <v>0.61623106907535663</v>
      </c>
      <c r="U143" s="157">
        <f t="shared" si="53"/>
        <v>0.63314706319009983</v>
      </c>
      <c r="V143" s="157">
        <f t="shared" si="53"/>
        <v>0.64775309206905152</v>
      </c>
      <c r="W143" s="157">
        <f t="shared" ref="W143:Y143" si="54">IF(W125=0,"",W125/W107)</f>
        <v>0.66016599028260803</v>
      </c>
      <c r="X143" s="157">
        <f t="shared" si="54"/>
        <v>0.66937143227911045</v>
      </c>
      <c r="Y143" s="157">
        <f t="shared" si="54"/>
        <v>0.68000142361221183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0.86836564334482846</v>
      </c>
      <c r="E144" s="158">
        <f t="shared" si="55"/>
        <v>0.86925908050604861</v>
      </c>
      <c r="F144" s="158">
        <f t="shared" si="55"/>
        <v>0.87014046799338884</v>
      </c>
      <c r="G144" s="158">
        <f t="shared" si="55"/>
        <v>0.8709547605066944</v>
      </c>
      <c r="H144" s="158">
        <f t="shared" si="55"/>
        <v>0.87208128264247686</v>
      </c>
      <c r="I144" s="158">
        <f t="shared" si="55"/>
        <v>0.8740000565046645</v>
      </c>
      <c r="J144" s="158">
        <f t="shared" si="55"/>
        <v>0.8746165260347134</v>
      </c>
      <c r="K144" s="158">
        <f t="shared" si="55"/>
        <v>0.73019131219322919</v>
      </c>
      <c r="L144" s="158">
        <f t="shared" si="55"/>
        <v>0.92455322370539683</v>
      </c>
      <c r="M144" s="158">
        <f t="shared" si="55"/>
        <v>0.87831363983506194</v>
      </c>
      <c r="N144" s="158">
        <f t="shared" si="55"/>
        <v>0.93756772055547555</v>
      </c>
      <c r="O144" s="158">
        <f t="shared" si="55"/>
        <v>0.90836342460378283</v>
      </c>
      <c r="P144" s="158">
        <f t="shared" si="55"/>
        <v>0.9293723289340291</v>
      </c>
      <c r="Q144" s="158">
        <f t="shared" si="55"/>
        <v>0.92026819141213778</v>
      </c>
      <c r="R144" s="158">
        <f t="shared" ref="R144:V144" si="56">IF(R126=0,"",R126/R108)</f>
        <v>0.93653359461351793</v>
      </c>
      <c r="S144" s="158">
        <f t="shared" si="56"/>
        <v>0.92332882087763901</v>
      </c>
      <c r="T144" s="158">
        <f t="shared" si="56"/>
        <v>0.86970335089769357</v>
      </c>
      <c r="U144" s="158">
        <f t="shared" si="56"/>
        <v>0.88719553731971335</v>
      </c>
      <c r="V144" s="158">
        <f t="shared" si="56"/>
        <v>0.92523277377678492</v>
      </c>
      <c r="W144" s="158">
        <f t="shared" ref="W144:Y144" si="57">IF(W126=0,"",W126/W108)</f>
        <v>0.91390844392300463</v>
      </c>
      <c r="X144" s="158">
        <f t="shared" si="57"/>
        <v>0.83393757431727045</v>
      </c>
      <c r="Y144" s="158">
        <f t="shared" si="57"/>
        <v>0.85380942449131836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0.53583041593421266</v>
      </c>
      <c r="E145" s="156">
        <f t="shared" si="58"/>
        <v>0.53634365148612251</v>
      </c>
      <c r="F145" s="156">
        <f t="shared" si="58"/>
        <v>0.53663485864474925</v>
      </c>
      <c r="G145" s="156">
        <f t="shared" si="58"/>
        <v>0.53768287037597051</v>
      </c>
      <c r="H145" s="156">
        <f t="shared" si="58"/>
        <v>0.53879920888455846</v>
      </c>
      <c r="I145" s="156">
        <f t="shared" si="58"/>
        <v>0.54079477759151184</v>
      </c>
      <c r="J145" s="156">
        <f t="shared" si="58"/>
        <v>0.54280585177288387</v>
      </c>
      <c r="K145" s="156">
        <f t="shared" si="58"/>
        <v>0.5473288635579252</v>
      </c>
      <c r="L145" s="156">
        <f t="shared" si="58"/>
        <v>0.54971737584533054</v>
      </c>
      <c r="M145" s="156">
        <f t="shared" si="58"/>
        <v>0.55138827898008891</v>
      </c>
      <c r="N145" s="156">
        <f t="shared" si="58"/>
        <v>0.55419690741379946</v>
      </c>
      <c r="O145" s="156">
        <f t="shared" si="58"/>
        <v>0.55649695714719294</v>
      </c>
      <c r="P145" s="156">
        <f t="shared" si="58"/>
        <v>0.56328081759318449</v>
      </c>
      <c r="Q145" s="156">
        <f t="shared" si="58"/>
        <v>0.57290632452465484</v>
      </c>
      <c r="R145" s="156">
        <f t="shared" ref="R145:V145" si="59">IF(R127=0,"",R127/R109)</f>
        <v>0.58794682406550558</v>
      </c>
      <c r="S145" s="156">
        <f t="shared" si="59"/>
        <v>0.60557016854406132</v>
      </c>
      <c r="T145" s="156">
        <f t="shared" si="59"/>
        <v>0.6222366242416536</v>
      </c>
      <c r="U145" s="156">
        <f t="shared" si="59"/>
        <v>0.63186552965358778</v>
      </c>
      <c r="V145" s="156">
        <f t="shared" si="59"/>
        <v>0.64146796743916445</v>
      </c>
      <c r="W145" s="156">
        <f t="shared" ref="W145:Y145" si="60">IF(W127=0,"",W127/W109)</f>
        <v>0.64575807925303219</v>
      </c>
      <c r="X145" s="156">
        <f t="shared" si="60"/>
        <v>0.65957814581860275</v>
      </c>
      <c r="Y145" s="156">
        <f t="shared" si="60"/>
        <v>0.67083273223790874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0.6026891493701092</v>
      </c>
      <c r="C147" s="155">
        <f t="shared" si="64"/>
        <v>0.59596313548290303</v>
      </c>
      <c r="D147" s="155">
        <f t="shared" si="64"/>
        <v>0.61012561799974419</v>
      </c>
      <c r="E147" s="155">
        <f t="shared" si="64"/>
        <v>0.62095546322610384</v>
      </c>
      <c r="F147" s="155">
        <f t="shared" si="64"/>
        <v>0.61760256939657898</v>
      </c>
      <c r="G147" s="155">
        <f t="shared" si="64"/>
        <v>0.61804414911885408</v>
      </c>
      <c r="H147" s="155">
        <f t="shared" si="64"/>
        <v>0.61890460435164774</v>
      </c>
      <c r="I147" s="155">
        <f t="shared" si="64"/>
        <v>0.61360970846156249</v>
      </c>
      <c r="J147" s="155">
        <f t="shared" si="64"/>
        <v>0.60619011524809008</v>
      </c>
      <c r="K147" s="155">
        <f t="shared" si="64"/>
        <v>0.60402045951422922</v>
      </c>
      <c r="L147" s="155">
        <f t="shared" si="64"/>
        <v>0.61589422036852115</v>
      </c>
      <c r="M147" s="155">
        <f t="shared" si="64"/>
        <v>0.62025625039131904</v>
      </c>
      <c r="N147" s="155">
        <f t="shared" si="64"/>
        <v>0.60785636225609063</v>
      </c>
      <c r="O147" s="155">
        <f t="shared" si="64"/>
        <v>0.61820894537066473</v>
      </c>
      <c r="P147" s="155">
        <f t="shared" si="64"/>
        <v>0.62440356798158203</v>
      </c>
      <c r="Q147" s="155">
        <f t="shared" si="64"/>
        <v>0.63011388673301283</v>
      </c>
      <c r="R147" s="155">
        <f t="shared" ref="R147:V147" si="65">IF(R129=0,"",R129/R111)</f>
        <v>0.64276588502678245</v>
      </c>
      <c r="S147" s="155">
        <f t="shared" si="65"/>
        <v>0.6153507794037576</v>
      </c>
      <c r="T147" s="155">
        <f t="shared" si="65"/>
        <v>0.62847532067406553</v>
      </c>
      <c r="U147" s="155">
        <f t="shared" si="65"/>
        <v>0.63790949194756452</v>
      </c>
      <c r="V147" s="155">
        <f t="shared" si="65"/>
        <v>0.64379935334570348</v>
      </c>
      <c r="W147" s="155">
        <f t="shared" ref="W147:Y147" si="66">IF(W129=0,"",W129/W111)</f>
        <v>0.64514611616675288</v>
      </c>
      <c r="X147" s="155">
        <f t="shared" si="66"/>
        <v>0.66961585292361436</v>
      </c>
      <c r="Y147" s="155">
        <f t="shared" si="66"/>
        <v>0.67350804371436879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0.57517393021447027</v>
      </c>
      <c r="C148" s="156">
        <f t="shared" si="67"/>
        <v>0.57660499746071503</v>
      </c>
      <c r="D148" s="156">
        <f t="shared" si="67"/>
        <v>0.57777582316100617</v>
      </c>
      <c r="E148" s="156">
        <f t="shared" si="67"/>
        <v>0.57918345114282932</v>
      </c>
      <c r="F148" s="156">
        <f t="shared" si="67"/>
        <v>0.58046108034347932</v>
      </c>
      <c r="G148" s="156">
        <f t="shared" si="67"/>
        <v>0.58154890647994906</v>
      </c>
      <c r="H148" s="156">
        <f t="shared" si="67"/>
        <v>0.58254713292154559</v>
      </c>
      <c r="I148" s="156">
        <f t="shared" si="67"/>
        <v>0.58310603659798832</v>
      </c>
      <c r="J148" s="156">
        <f t="shared" si="67"/>
        <v>0.58346604816096159</v>
      </c>
      <c r="K148" s="156">
        <f t="shared" si="67"/>
        <v>0.58386162558404797</v>
      </c>
      <c r="L148" s="156">
        <f t="shared" si="67"/>
        <v>0.58415601574669562</v>
      </c>
      <c r="M148" s="156">
        <f t="shared" si="67"/>
        <v>0.58455078403280913</v>
      </c>
      <c r="N148" s="156">
        <f t="shared" si="67"/>
        <v>0.58497184796873913</v>
      </c>
      <c r="O148" s="156">
        <f t="shared" si="67"/>
        <v>0.58531217213389619</v>
      </c>
      <c r="P148" s="156">
        <f t="shared" si="67"/>
        <v>0.5856163871802097</v>
      </c>
      <c r="Q148" s="156">
        <f t="shared" si="67"/>
        <v>0.58615318961958851</v>
      </c>
      <c r="R148" s="156">
        <f t="shared" ref="R148:V148" si="68">IF(R130=0,"",R130/R112)</f>
        <v>0.58726771220655272</v>
      </c>
      <c r="S148" s="156">
        <f t="shared" si="68"/>
        <v>0.58915723658433183</v>
      </c>
      <c r="T148" s="156">
        <f t="shared" si="68"/>
        <v>0.59185199780772202</v>
      </c>
      <c r="U148" s="156">
        <f t="shared" si="68"/>
        <v>0.59513129834775591</v>
      </c>
      <c r="V148" s="156">
        <f t="shared" si="68"/>
        <v>0.59825499078315036</v>
      </c>
      <c r="W148" s="156">
        <f t="shared" ref="W148:Y148" si="69">IF(W130=0,"",W130/W112)</f>
        <v>0.60072650150162732</v>
      </c>
      <c r="X148" s="156">
        <f t="shared" si="69"/>
        <v>0.60338245114513844</v>
      </c>
      <c r="Y148" s="156">
        <f t="shared" si="69"/>
        <v>0.60589233072402993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0.73525515650136775</v>
      </c>
      <c r="C149" s="159">
        <f t="shared" si="70"/>
        <v>0.73821725454063891</v>
      </c>
      <c r="D149" s="159">
        <f t="shared" si="70"/>
        <v>0.7426066580919517</v>
      </c>
      <c r="E149" s="159">
        <f t="shared" si="70"/>
        <v>0.74594932346512532</v>
      </c>
      <c r="F149" s="159">
        <f t="shared" si="70"/>
        <v>0.74795920534131666</v>
      </c>
      <c r="G149" s="159">
        <f t="shared" si="70"/>
        <v>0.74957129921895549</v>
      </c>
      <c r="H149" s="159">
        <f t="shared" si="70"/>
        <v>0.75111121424492944</v>
      </c>
      <c r="I149" s="159">
        <f t="shared" si="70"/>
        <v>0.75186983401402208</v>
      </c>
      <c r="J149" s="159">
        <f t="shared" si="70"/>
        <v>0.75270813310159013</v>
      </c>
      <c r="K149" s="159">
        <f t="shared" si="70"/>
        <v>0.75488910628652961</v>
      </c>
      <c r="L149" s="159">
        <f t="shared" si="70"/>
        <v>0.75742829626604036</v>
      </c>
      <c r="M149" s="159">
        <f t="shared" si="70"/>
        <v>0.76012403687613805</v>
      </c>
      <c r="N149" s="159">
        <f t="shared" si="70"/>
        <v>0.76202866931365554</v>
      </c>
      <c r="O149" s="159">
        <f t="shared" si="70"/>
        <v>0.7651964171428135</v>
      </c>
      <c r="P149" s="159">
        <f t="shared" si="70"/>
        <v>0.7695978791115935</v>
      </c>
      <c r="Q149" s="159">
        <f t="shared" si="70"/>
        <v>0.77428821943324067</v>
      </c>
      <c r="R149" s="159">
        <f t="shared" ref="R149:V149" si="71">IF(R131=0,"",R131/R113)</f>
        <v>0.7795830704932738</v>
      </c>
      <c r="S149" s="159">
        <f t="shared" si="71"/>
        <v>0.7844949912496253</v>
      </c>
      <c r="T149" s="159">
        <f t="shared" si="71"/>
        <v>0.79707068963725181</v>
      </c>
      <c r="U149" s="159">
        <f t="shared" si="71"/>
        <v>0.81152508007439728</v>
      </c>
      <c r="V149" s="159">
        <f t="shared" si="71"/>
        <v>0.82826361665500015</v>
      </c>
      <c r="W149" s="159">
        <f t="shared" ref="W149:Y149" si="72">IF(W131=0,"",W131/W113)</f>
        <v>0.84127831858323032</v>
      </c>
      <c r="X149" s="159">
        <f t="shared" si="72"/>
        <v>0.85556885376742686</v>
      </c>
      <c r="Y149" s="159">
        <f t="shared" si="72"/>
        <v>0.86798422857840607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6.5798394074896356</v>
      </c>
      <c r="C151" s="117">
        <f t="shared" si="73"/>
        <v>7.0214610923752288</v>
      </c>
      <c r="D151" s="117">
        <f t="shared" si="73"/>
        <v>7.1277359323837555</v>
      </c>
      <c r="E151" s="117">
        <f t="shared" si="73"/>
        <v>7.4285413773175533</v>
      </c>
      <c r="F151" s="117">
        <f t="shared" si="73"/>
        <v>10.088784287811274</v>
      </c>
      <c r="G151" s="117">
        <f t="shared" si="73"/>
        <v>11.114855621734868</v>
      </c>
      <c r="H151" s="117">
        <f t="shared" si="73"/>
        <v>11.108903243196924</v>
      </c>
      <c r="I151" s="117">
        <f t="shared" si="73"/>
        <v>11.981196983802608</v>
      </c>
      <c r="J151" s="117">
        <f t="shared" si="73"/>
        <v>15.608161056545512</v>
      </c>
      <c r="K151" s="117">
        <f t="shared" si="73"/>
        <v>18.136710557197024</v>
      </c>
      <c r="L151" s="117">
        <f t="shared" si="73"/>
        <v>16.864277860073905</v>
      </c>
      <c r="M151" s="117">
        <f t="shared" si="73"/>
        <v>15.979257038217318</v>
      </c>
      <c r="N151" s="117">
        <f t="shared" si="73"/>
        <v>16.689326924406348</v>
      </c>
      <c r="O151" s="117">
        <f t="shared" si="73"/>
        <v>18.312084014833509</v>
      </c>
      <c r="P151" s="117">
        <f t="shared" si="73"/>
        <v>17.213195942890742</v>
      </c>
      <c r="Q151" s="117">
        <f t="shared" si="73"/>
        <v>19.032191038334933</v>
      </c>
      <c r="R151" s="117">
        <f t="shared" ref="R151:V151" si="74">R152+R154+R156+R165</f>
        <v>19.23819088836736</v>
      </c>
      <c r="S151" s="117">
        <f t="shared" si="74"/>
        <v>19.329084728256014</v>
      </c>
      <c r="T151" s="117">
        <f t="shared" si="74"/>
        <v>20.496898075725166</v>
      </c>
      <c r="U151" s="117">
        <f t="shared" si="74"/>
        <v>20.125137213547411</v>
      </c>
      <c r="V151" s="117">
        <f t="shared" si="74"/>
        <v>20.351575299319045</v>
      </c>
      <c r="W151" s="117">
        <f t="shared" ref="W151:Y151" si="75">W152+W154+W156+W165</f>
        <v>19.350829750312158</v>
      </c>
      <c r="X151" s="117">
        <f t="shared" si="75"/>
        <v>15.45208273054711</v>
      </c>
      <c r="Y151" s="117">
        <f t="shared" si="75"/>
        <v>15.855129573572814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6.5798394074896356</v>
      </c>
      <c r="C165" s="122">
        <v>7.0214610923752288</v>
      </c>
      <c r="D165" s="122">
        <v>7.1277359323837555</v>
      </c>
      <c r="E165" s="122">
        <v>7.4285413773175533</v>
      </c>
      <c r="F165" s="122">
        <v>10.088784287811274</v>
      </c>
      <c r="G165" s="122">
        <v>11.114855621734868</v>
      </c>
      <c r="H165" s="122">
        <v>11.108903243196924</v>
      </c>
      <c r="I165" s="122">
        <v>11.981196983802608</v>
      </c>
      <c r="J165" s="122">
        <v>15.608161056545512</v>
      </c>
      <c r="K165" s="122">
        <v>18.136710557197024</v>
      </c>
      <c r="L165" s="122">
        <v>16.864277860073905</v>
      </c>
      <c r="M165" s="122">
        <v>15.979257038217318</v>
      </c>
      <c r="N165" s="122">
        <v>16.689326924406348</v>
      </c>
      <c r="O165" s="122">
        <v>18.312084014833509</v>
      </c>
      <c r="P165" s="122">
        <v>17.213195942890742</v>
      </c>
      <c r="Q165" s="122">
        <v>19.032191038334933</v>
      </c>
      <c r="R165" s="122">
        <v>19.23819088836736</v>
      </c>
      <c r="S165" s="122">
        <v>19.329084728256014</v>
      </c>
      <c r="T165" s="122">
        <v>20.496898075725166</v>
      </c>
      <c r="U165" s="122">
        <v>20.125137213547411</v>
      </c>
      <c r="V165" s="122">
        <v>20.351575299319045</v>
      </c>
      <c r="W165" s="122">
        <v>19.350829750312158</v>
      </c>
      <c r="X165" s="122">
        <v>15.45208273054711</v>
      </c>
      <c r="Y165" s="122">
        <v>15.855129573572814</v>
      </c>
      <c r="DA165" s="130" t="s">
        <v>2223</v>
      </c>
    </row>
    <row r="166" spans="1:105" ht="12" customHeight="1" x14ac:dyDescent="0.25">
      <c r="A166" s="97" t="s">
        <v>50</v>
      </c>
      <c r="B166" s="98">
        <v>6.5798394074896356</v>
      </c>
      <c r="C166" s="98">
        <v>7.0214610923752288</v>
      </c>
      <c r="D166" s="98">
        <v>7.1277359323837555</v>
      </c>
      <c r="E166" s="98">
        <v>7.4285413773175533</v>
      </c>
      <c r="F166" s="98">
        <v>10.088784287811274</v>
      </c>
      <c r="G166" s="98">
        <v>11.114855621734868</v>
      </c>
      <c r="H166" s="98">
        <v>11.108903243196924</v>
      </c>
      <c r="I166" s="98">
        <v>11.981196983802608</v>
      </c>
      <c r="J166" s="98">
        <v>15.608161056545512</v>
      </c>
      <c r="K166" s="98">
        <v>18.136710557197024</v>
      </c>
      <c r="L166" s="98">
        <v>16.864277860073905</v>
      </c>
      <c r="M166" s="98">
        <v>15.979257038217318</v>
      </c>
      <c r="N166" s="98">
        <v>16.689326924406348</v>
      </c>
      <c r="O166" s="98">
        <v>18.312084014833509</v>
      </c>
      <c r="P166" s="98">
        <v>17.213195942890742</v>
      </c>
      <c r="Q166" s="98">
        <v>19.032191038334933</v>
      </c>
      <c r="R166" s="98">
        <v>19.23819088836736</v>
      </c>
      <c r="S166" s="98">
        <v>19.329084728256014</v>
      </c>
      <c r="T166" s="98">
        <v>20.496898075725166</v>
      </c>
      <c r="U166" s="98">
        <v>20.125137213547411</v>
      </c>
      <c r="V166" s="98">
        <v>20.351575299319045</v>
      </c>
      <c r="W166" s="98">
        <v>19.350829750312158</v>
      </c>
      <c r="X166" s="98">
        <v>15.45208273054711</v>
      </c>
      <c r="Y166" s="98">
        <v>15.855129573572814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5019.0228558688059</v>
      </c>
      <c r="C169" s="117">
        <f t="shared" si="78"/>
        <v>4558.0115153215465</v>
      </c>
      <c r="D169" s="117">
        <f t="shared" si="78"/>
        <v>4127.5657710001296</v>
      </c>
      <c r="E169" s="117">
        <f t="shared" si="78"/>
        <v>4430.9667626976197</v>
      </c>
      <c r="F169" s="117">
        <f t="shared" si="78"/>
        <v>3813.2245079189206</v>
      </c>
      <c r="G169" s="117">
        <f t="shared" si="78"/>
        <v>3682.4380138358947</v>
      </c>
      <c r="H169" s="117">
        <f t="shared" si="78"/>
        <v>3774.2445081160895</v>
      </c>
      <c r="I169" s="117">
        <f t="shared" si="78"/>
        <v>3665.2950689788267</v>
      </c>
      <c r="J169" s="117">
        <f t="shared" si="78"/>
        <v>3575.6595932386977</v>
      </c>
      <c r="K169" s="117">
        <f t="shared" si="78"/>
        <v>3090.4733762760143</v>
      </c>
      <c r="L169" s="117">
        <f t="shared" si="78"/>
        <v>3298.9355000306668</v>
      </c>
      <c r="M169" s="117">
        <f t="shared" si="78"/>
        <v>3217.0581271358233</v>
      </c>
      <c r="N169" s="117">
        <f t="shared" si="78"/>
        <v>3429.4855869078001</v>
      </c>
      <c r="O169" s="117">
        <f t="shared" si="78"/>
        <v>3308.4355623223178</v>
      </c>
      <c r="P169" s="117">
        <f t="shared" si="78"/>
        <v>3164.9818047550407</v>
      </c>
      <c r="Q169" s="117">
        <f t="shared" si="78"/>
        <v>3288.0468205989641</v>
      </c>
      <c r="R169" s="117">
        <f t="shared" ref="R169:V169" si="79">R170+R172+R174+R183</f>
        <v>3155.261524244585</v>
      </c>
      <c r="S169" s="117">
        <f t="shared" si="79"/>
        <v>3305.0462445879984</v>
      </c>
      <c r="T169" s="117">
        <f t="shared" si="79"/>
        <v>3406.9816353488536</v>
      </c>
      <c r="U169" s="117">
        <f t="shared" si="79"/>
        <v>3445.9927358578639</v>
      </c>
      <c r="V169" s="117">
        <f t="shared" si="79"/>
        <v>3362.7685870199493</v>
      </c>
      <c r="W169" s="117">
        <f t="shared" ref="W169:Y169" si="80">W170+W172+W174+W183</f>
        <v>3499.8835015153809</v>
      </c>
      <c r="X169" s="117">
        <f t="shared" si="80"/>
        <v>3486.9988959862258</v>
      </c>
      <c r="Y169" s="117">
        <f t="shared" si="80"/>
        <v>3194.9758138863917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145.7993713352466</v>
      </c>
      <c r="C170" s="122">
        <f t="shared" si="81"/>
        <v>132.06212195514524</v>
      </c>
      <c r="D170" s="122">
        <f t="shared" si="81"/>
        <v>175.04774965510569</v>
      </c>
      <c r="E170" s="122">
        <f t="shared" si="81"/>
        <v>251.5488454966567</v>
      </c>
      <c r="F170" s="122">
        <f t="shared" si="81"/>
        <v>225.5944788385971</v>
      </c>
      <c r="G170" s="122">
        <f t="shared" si="81"/>
        <v>198.95768212873361</v>
      </c>
      <c r="H170" s="122">
        <f t="shared" si="81"/>
        <v>220.10982679866424</v>
      </c>
      <c r="I170" s="122">
        <f t="shared" si="81"/>
        <v>225.59351722767727</v>
      </c>
      <c r="J170" s="122">
        <f t="shared" si="81"/>
        <v>198.55662709021095</v>
      </c>
      <c r="K170" s="122">
        <f t="shared" si="81"/>
        <v>164.89743093926728</v>
      </c>
      <c r="L170" s="122">
        <f t="shared" si="81"/>
        <v>239.86168161758326</v>
      </c>
      <c r="M170" s="122">
        <f t="shared" si="81"/>
        <v>221.15302387709181</v>
      </c>
      <c r="N170" s="122">
        <f t="shared" si="81"/>
        <v>257.60190400337154</v>
      </c>
      <c r="O170" s="122">
        <f t="shared" si="81"/>
        <v>245.76212244118915</v>
      </c>
      <c r="P170" s="122">
        <f t="shared" si="81"/>
        <v>229.22764808296967</v>
      </c>
      <c r="Q170" s="122">
        <f t="shared" si="81"/>
        <v>292.68400109527647</v>
      </c>
      <c r="R170" s="122">
        <f t="shared" si="81"/>
        <v>231.52265685394056</v>
      </c>
      <c r="S170" s="122">
        <f t="shared" si="81"/>
        <v>301.36281500134203</v>
      </c>
      <c r="T170" s="122">
        <f t="shared" si="81"/>
        <v>281.07826053897469</v>
      </c>
      <c r="U170" s="122">
        <f t="shared" si="81"/>
        <v>313.25719677190494</v>
      </c>
      <c r="V170" s="122">
        <f t="shared" si="81"/>
        <v>311.31253977292067</v>
      </c>
      <c r="W170" s="122">
        <f t="shared" si="81"/>
        <v>361.81975643702037</v>
      </c>
      <c r="X170" s="122">
        <f t="shared" si="81"/>
        <v>380.64009691516998</v>
      </c>
      <c r="Y170" s="122">
        <f t="shared" si="81"/>
        <v>391.7239110027673</v>
      </c>
      <c r="DA170" s="130" t="s">
        <v>2378</v>
      </c>
    </row>
    <row r="171" spans="1:105" ht="12" customHeight="1" x14ac:dyDescent="0.25">
      <c r="A171" s="97" t="s">
        <v>53</v>
      </c>
      <c r="B171" s="98">
        <v>145.7993713352466</v>
      </c>
      <c r="C171" s="98">
        <v>132.06212195514524</v>
      </c>
      <c r="D171" s="98">
        <v>175.04774965510569</v>
      </c>
      <c r="E171" s="98">
        <v>251.5488454966567</v>
      </c>
      <c r="F171" s="98">
        <v>225.5944788385971</v>
      </c>
      <c r="G171" s="98">
        <v>198.95768212873361</v>
      </c>
      <c r="H171" s="98">
        <v>220.10982679866424</v>
      </c>
      <c r="I171" s="98">
        <v>225.59351722767727</v>
      </c>
      <c r="J171" s="98">
        <v>198.55662709021095</v>
      </c>
      <c r="K171" s="98">
        <v>164.89743093926728</v>
      </c>
      <c r="L171" s="98">
        <v>239.86168161758326</v>
      </c>
      <c r="M171" s="98">
        <v>221.15302387709181</v>
      </c>
      <c r="N171" s="98">
        <v>257.60190400337154</v>
      </c>
      <c r="O171" s="98">
        <v>245.76212244118915</v>
      </c>
      <c r="P171" s="98">
        <v>229.22764808296967</v>
      </c>
      <c r="Q171" s="98">
        <v>292.68400109527647</v>
      </c>
      <c r="R171" s="98">
        <v>231.52265685394056</v>
      </c>
      <c r="S171" s="98">
        <v>301.36281500134203</v>
      </c>
      <c r="T171" s="98">
        <v>281.07826053897469</v>
      </c>
      <c r="U171" s="98">
        <v>313.25719677190494</v>
      </c>
      <c r="V171" s="98">
        <v>311.31253977292067</v>
      </c>
      <c r="W171" s="98">
        <v>361.81975643702037</v>
      </c>
      <c r="X171" s="98">
        <v>380.64009691516998</v>
      </c>
      <c r="Y171" s="98">
        <v>391.7239110027673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2286.5684819463445</v>
      </c>
      <c r="C172" s="122">
        <f t="shared" si="82"/>
        <v>2183.2143572124728</v>
      </c>
      <c r="D172" s="122">
        <f t="shared" si="82"/>
        <v>1474.9439797815369</v>
      </c>
      <c r="E172" s="122">
        <f t="shared" si="82"/>
        <v>1819.170286493214</v>
      </c>
      <c r="F172" s="122">
        <f t="shared" si="82"/>
        <v>829.10192832918051</v>
      </c>
      <c r="G172" s="122">
        <f t="shared" si="82"/>
        <v>717.27126667271409</v>
      </c>
      <c r="H172" s="122">
        <f t="shared" si="82"/>
        <v>862.85176568515487</v>
      </c>
      <c r="I172" s="122">
        <f t="shared" si="82"/>
        <v>856.8016398211289</v>
      </c>
      <c r="J172" s="122">
        <f t="shared" si="82"/>
        <v>719.46931921926819</v>
      </c>
      <c r="K172" s="122">
        <f t="shared" si="82"/>
        <v>776.22711838557109</v>
      </c>
      <c r="L172" s="122">
        <f t="shared" si="82"/>
        <v>665.02058740594759</v>
      </c>
      <c r="M172" s="122">
        <f t="shared" si="82"/>
        <v>668.83310235358488</v>
      </c>
      <c r="N172" s="122">
        <f t="shared" si="82"/>
        <v>1131.474517466771</v>
      </c>
      <c r="O172" s="122">
        <f t="shared" si="82"/>
        <v>777.59068036693066</v>
      </c>
      <c r="P172" s="122">
        <f t="shared" si="82"/>
        <v>759.00243072517424</v>
      </c>
      <c r="Q172" s="122">
        <f t="shared" si="82"/>
        <v>703.29700558665161</v>
      </c>
      <c r="R172" s="122">
        <f t="shared" si="82"/>
        <v>656.56037434362077</v>
      </c>
      <c r="S172" s="122">
        <f t="shared" si="82"/>
        <v>882.6685714969932</v>
      </c>
      <c r="T172" s="122">
        <f t="shared" si="82"/>
        <v>721.21385251600793</v>
      </c>
      <c r="U172" s="122">
        <f t="shared" si="82"/>
        <v>777.0647548862305</v>
      </c>
      <c r="V172" s="122">
        <f t="shared" si="82"/>
        <v>829.40561736546954</v>
      </c>
      <c r="W172" s="122">
        <f t="shared" si="82"/>
        <v>1143.3006033567335</v>
      </c>
      <c r="X172" s="122">
        <f t="shared" si="82"/>
        <v>996.7861468548964</v>
      </c>
      <c r="Y172" s="122">
        <f t="shared" si="82"/>
        <v>846.25391530533864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2286.5684819463445</v>
      </c>
      <c r="C173" s="98">
        <f>RES_hhdet_fech!C147</f>
        <v>2183.2143572124728</v>
      </c>
      <c r="D173" s="98">
        <f>RES_hhdet_fech!D147</f>
        <v>1474.9439797815369</v>
      </c>
      <c r="E173" s="98">
        <f>RES_hhdet_fech!E147</f>
        <v>1819.170286493214</v>
      </c>
      <c r="F173" s="98">
        <f>RES_hhdet_fech!F147</f>
        <v>829.10192832918051</v>
      </c>
      <c r="G173" s="98">
        <f>RES_hhdet_fech!G147</f>
        <v>717.27126667271409</v>
      </c>
      <c r="H173" s="98">
        <f>RES_hhdet_fech!H147</f>
        <v>862.85176568515487</v>
      </c>
      <c r="I173" s="98">
        <f>RES_hhdet_fech!I147</f>
        <v>856.8016398211289</v>
      </c>
      <c r="J173" s="98">
        <f>RES_hhdet_fech!J147</f>
        <v>719.46931921926819</v>
      </c>
      <c r="K173" s="98">
        <f>RES_hhdet_fech!K147</f>
        <v>776.22711838557109</v>
      </c>
      <c r="L173" s="98">
        <f>RES_hhdet_fech!L147</f>
        <v>665.02058740594759</v>
      </c>
      <c r="M173" s="98">
        <f>RES_hhdet_fech!M147</f>
        <v>668.83310235358488</v>
      </c>
      <c r="N173" s="98">
        <f>RES_hhdet_fech!N147</f>
        <v>1131.474517466771</v>
      </c>
      <c r="O173" s="98">
        <f>RES_hhdet_fech!O147</f>
        <v>777.59068036693066</v>
      </c>
      <c r="P173" s="98">
        <f>RES_hhdet_fech!P147</f>
        <v>759.00243072517424</v>
      </c>
      <c r="Q173" s="98">
        <f>RES_hhdet_fech!Q147</f>
        <v>703.29700558665161</v>
      </c>
      <c r="R173" s="98">
        <f>RES_hhdet_fech!R147</f>
        <v>656.56037434362077</v>
      </c>
      <c r="S173" s="98">
        <f>RES_hhdet_fech!S147</f>
        <v>882.6685714969932</v>
      </c>
      <c r="T173" s="98">
        <f>RES_hhdet_fech!T147</f>
        <v>721.21385251600793</v>
      </c>
      <c r="U173" s="98">
        <f>RES_hhdet_fech!U147</f>
        <v>777.0647548862305</v>
      </c>
      <c r="V173" s="98">
        <f>RES_hhdet_fech!V147</f>
        <v>829.40561736546954</v>
      </c>
      <c r="W173" s="98">
        <f>RES_hhdet_fech!W147</f>
        <v>1143.3006033567335</v>
      </c>
      <c r="X173" s="98">
        <f>RES_hhdet_fech!X147</f>
        <v>996.7861468548964</v>
      </c>
      <c r="Y173" s="98">
        <f>RES_hhdet_fech!Y147</f>
        <v>846.25391530533864</v>
      </c>
      <c r="DA173" s="63" t="s">
        <v>2381</v>
      </c>
    </row>
    <row r="174" spans="1:105" ht="12" customHeight="1" x14ac:dyDescent="0.25">
      <c r="A174" s="121" t="s">
        <v>55</v>
      </c>
      <c r="B174" s="122">
        <v>1456.2990946805085</v>
      </c>
      <c r="C174" s="122">
        <v>1209.546760622693</v>
      </c>
      <c r="D174" s="122">
        <v>1446.8276346580017</v>
      </c>
      <c r="E174" s="122">
        <v>1397.3570156702312</v>
      </c>
      <c r="F174" s="122">
        <v>1676.3846597029892</v>
      </c>
      <c r="G174" s="122">
        <v>1713.4006276072705</v>
      </c>
      <c r="H174" s="122">
        <v>1753.2762733588268</v>
      </c>
      <c r="I174" s="122">
        <v>1708.2910512717428</v>
      </c>
      <c r="J174" s="122">
        <v>1675.9703416404936</v>
      </c>
      <c r="K174" s="122">
        <v>1115.275056024775</v>
      </c>
      <c r="L174" s="122">
        <v>1359.972085159138</v>
      </c>
      <c r="M174" s="122">
        <v>1353.9944416061383</v>
      </c>
      <c r="N174" s="122">
        <v>1139.9684514827159</v>
      </c>
      <c r="O174" s="122">
        <v>1264.6554378460487</v>
      </c>
      <c r="P174" s="122">
        <v>1231.0191316289358</v>
      </c>
      <c r="Q174" s="122">
        <v>1286.0032675426428</v>
      </c>
      <c r="R174" s="122">
        <v>1229.2015497810737</v>
      </c>
      <c r="S174" s="122">
        <v>1292.5040862643275</v>
      </c>
      <c r="T174" s="122">
        <v>1554.2833192037813</v>
      </c>
      <c r="U174" s="122">
        <v>1561.6941223881586</v>
      </c>
      <c r="V174" s="122">
        <v>1465.4893214917072</v>
      </c>
      <c r="W174" s="122">
        <v>1279.2099993268603</v>
      </c>
      <c r="X174" s="122">
        <v>1487.0926033638684</v>
      </c>
      <c r="Y174" s="122">
        <v>1336.0947292615078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1456.2990946805085</v>
      </c>
      <c r="C179" s="101">
        <v>1209.546760622693</v>
      </c>
      <c r="D179" s="101">
        <v>1472.8322302492988</v>
      </c>
      <c r="E179" s="101">
        <v>1427.9708205116842</v>
      </c>
      <c r="F179" s="101">
        <v>1711.0200030385638</v>
      </c>
      <c r="G179" s="101">
        <v>1754.0260467584806</v>
      </c>
      <c r="H179" s="101">
        <v>1798.2600493205111</v>
      </c>
      <c r="I179" s="101">
        <v>1763.1999287316942</v>
      </c>
      <c r="J179" s="101">
        <v>1739.041147964115</v>
      </c>
      <c r="K179" s="101">
        <v>1182.2100684941554</v>
      </c>
      <c r="L179" s="101">
        <v>1578.0049566920331</v>
      </c>
      <c r="M179" s="101">
        <v>1578.8831238332834</v>
      </c>
      <c r="N179" s="101">
        <v>1375.4845587762134</v>
      </c>
      <c r="O179" s="101">
        <v>1498.5129623759628</v>
      </c>
      <c r="P179" s="101">
        <v>1466.0480088869385</v>
      </c>
      <c r="Q179" s="101">
        <v>1508.3739741835338</v>
      </c>
      <c r="R179" s="101">
        <v>1443.6915249246676</v>
      </c>
      <c r="S179" s="101">
        <v>1494.9706313341626</v>
      </c>
      <c r="T179" s="101">
        <v>1743.9035937596286</v>
      </c>
      <c r="U179" s="101">
        <v>1727.8395308243364</v>
      </c>
      <c r="V179" s="101">
        <v>1614.9349911356346</v>
      </c>
      <c r="W179" s="101">
        <v>1379.3380447547825</v>
      </c>
      <c r="X179" s="101">
        <v>1570.1566772879571</v>
      </c>
      <c r="Y179" s="101">
        <v>1405.1524279608898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890.38157500365878</v>
      </c>
      <c r="E180" s="104">
        <v>869.30278789955753</v>
      </c>
      <c r="F180" s="104">
        <v>1047.5638349304918</v>
      </c>
      <c r="G180" s="104">
        <v>1078.7819928876825</v>
      </c>
      <c r="H180" s="104">
        <v>1110.3818483770967</v>
      </c>
      <c r="I180" s="104">
        <v>1089.6717717866813</v>
      </c>
      <c r="J180" s="104">
        <v>1076.8918659931392</v>
      </c>
      <c r="K180" s="104">
        <v>878.5129643312066</v>
      </c>
      <c r="L180" s="104">
        <v>931.70819959212986</v>
      </c>
      <c r="M180" s="104">
        <v>985.82010203671041</v>
      </c>
      <c r="N180" s="104">
        <v>811.18054635343856</v>
      </c>
      <c r="O180" s="104">
        <v>922.66940809961909</v>
      </c>
      <c r="P180" s="104">
        <v>895.97748831140927</v>
      </c>
      <c r="Q180" s="104">
        <v>951.08309596361153</v>
      </c>
      <c r="R180" s="104">
        <v>912.39789694107174</v>
      </c>
      <c r="S180" s="104">
        <v>977.35052676886335</v>
      </c>
      <c r="T180" s="104">
        <v>1237.6432535058393</v>
      </c>
      <c r="U180" s="104">
        <v>1233.7200164740163</v>
      </c>
      <c r="V180" s="104">
        <v>1129.5472113940175</v>
      </c>
      <c r="W180" s="104">
        <v>993.48964040069598</v>
      </c>
      <c r="X180" s="104">
        <v>1260.3128374805087</v>
      </c>
      <c r="Y180" s="104">
        <v>1118.8213446459429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252.5042782351147</v>
      </c>
      <c r="E181" s="98">
        <v>245.12431712178287</v>
      </c>
      <c r="F181" s="98">
        <v>293.58304544283578</v>
      </c>
      <c r="G181" s="98">
        <v>301.11728878933747</v>
      </c>
      <c r="H181" s="98">
        <v>307.97566820721437</v>
      </c>
      <c r="I181" s="98">
        <v>298.9917687640089</v>
      </c>
      <c r="J181" s="98">
        <v>295.33283347297981</v>
      </c>
      <c r="K181" s="98">
        <v>523.62611848959887</v>
      </c>
      <c r="L181" s="98">
        <v>156.11168705086243</v>
      </c>
      <c r="M181" s="98">
        <v>267.40464944060341</v>
      </c>
      <c r="N181" s="98">
        <v>113.60138902604702</v>
      </c>
      <c r="O181" s="98">
        <v>190.64190459041546</v>
      </c>
      <c r="P181" s="98">
        <v>144.90044375478163</v>
      </c>
      <c r="Q181" s="98">
        <v>177.55255980815758</v>
      </c>
      <c r="R181" s="98">
        <v>140.53189778166276</v>
      </c>
      <c r="S181" s="98">
        <v>189.98212439111686</v>
      </c>
      <c r="T181" s="98">
        <v>426.88301477654397</v>
      </c>
      <c r="U181" s="98">
        <v>378.03882756566787</v>
      </c>
      <c r="V181" s="98">
        <v>235.5524868472335</v>
      </c>
      <c r="W181" s="98">
        <v>241.44818577122771</v>
      </c>
      <c r="X181" s="98">
        <v>614.79779967232719</v>
      </c>
      <c r="Y181" s="98">
        <v>496.893683801522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637.87729676854417</v>
      </c>
      <c r="E182" s="98">
        <v>624.17847077777458</v>
      </c>
      <c r="F182" s="98">
        <v>753.98078948765601</v>
      </c>
      <c r="G182" s="98">
        <v>777.66470409834494</v>
      </c>
      <c r="H182" s="98">
        <v>802.40618016988253</v>
      </c>
      <c r="I182" s="98">
        <v>790.68000302267251</v>
      </c>
      <c r="J182" s="98">
        <v>781.55903252015946</v>
      </c>
      <c r="K182" s="98">
        <v>354.88684584160779</v>
      </c>
      <c r="L182" s="98">
        <v>775.59651254126732</v>
      </c>
      <c r="M182" s="98">
        <v>718.41545259610712</v>
      </c>
      <c r="N182" s="98">
        <v>697.57915732739139</v>
      </c>
      <c r="O182" s="98">
        <v>732.0275035092036</v>
      </c>
      <c r="P182" s="98">
        <v>751.0770445566277</v>
      </c>
      <c r="Q182" s="98">
        <v>773.53053615545389</v>
      </c>
      <c r="R182" s="98">
        <v>771.86599915940906</v>
      </c>
      <c r="S182" s="98">
        <v>787.36840237774641</v>
      </c>
      <c r="T182" s="98">
        <v>810.76023872929545</v>
      </c>
      <c r="U182" s="98">
        <v>855.68118890834876</v>
      </c>
      <c r="V182" s="98">
        <v>893.99472454678369</v>
      </c>
      <c r="W182" s="98">
        <v>752.04145462946826</v>
      </c>
      <c r="X182" s="98">
        <v>645.51503780818155</v>
      </c>
      <c r="Y182" s="98">
        <v>621.92766084442076</v>
      </c>
      <c r="DA182" s="63" t="s">
        <v>2390</v>
      </c>
    </row>
    <row r="183" spans="1:105" ht="12" customHeight="1" x14ac:dyDescent="0.25">
      <c r="A183" s="121" t="s">
        <v>54</v>
      </c>
      <c r="B183" s="122">
        <v>1130.3559079067065</v>
      </c>
      <c r="C183" s="122">
        <v>1033.1882755312356</v>
      </c>
      <c r="D183" s="122">
        <v>1030.7464069054852</v>
      </c>
      <c r="E183" s="122">
        <v>962.89061503751748</v>
      </c>
      <c r="F183" s="122">
        <v>1082.143441048154</v>
      </c>
      <c r="G183" s="122">
        <v>1052.8084374271768</v>
      </c>
      <c r="H183" s="122">
        <v>938.00664227344328</v>
      </c>
      <c r="I183" s="122">
        <v>874.60886065827799</v>
      </c>
      <c r="J183" s="122">
        <v>981.66330528872504</v>
      </c>
      <c r="K183" s="122">
        <v>1034.073770926401</v>
      </c>
      <c r="L183" s="122">
        <v>1034.081145847998</v>
      </c>
      <c r="M183" s="122">
        <v>973.0775592990085</v>
      </c>
      <c r="N183" s="122">
        <v>900.44071395494143</v>
      </c>
      <c r="O183" s="122">
        <v>1020.4273216681489</v>
      </c>
      <c r="P183" s="122">
        <v>945.73259431796146</v>
      </c>
      <c r="Q183" s="122">
        <v>1006.0625463743933</v>
      </c>
      <c r="R183" s="122">
        <v>1037.97694326595</v>
      </c>
      <c r="S183" s="122">
        <v>828.5107718253355</v>
      </c>
      <c r="T183" s="122">
        <v>850.40620309009</v>
      </c>
      <c r="U183" s="122">
        <v>793.97666181156956</v>
      </c>
      <c r="V183" s="122">
        <v>756.56110838985228</v>
      </c>
      <c r="W183" s="122">
        <v>715.55314239476672</v>
      </c>
      <c r="X183" s="122">
        <v>622.48004885229079</v>
      </c>
      <c r="Y183" s="122">
        <v>620.90325831677808</v>
      </c>
      <c r="DA183" s="130" t="s">
        <v>2391</v>
      </c>
    </row>
    <row r="184" spans="1:105" ht="12" customHeight="1" x14ac:dyDescent="0.25">
      <c r="A184" s="97" t="s">
        <v>50</v>
      </c>
      <c r="B184" s="98">
        <v>1155.0227434601322</v>
      </c>
      <c r="C184" s="98">
        <v>1123.7869495522461</v>
      </c>
      <c r="D184" s="98">
        <v>1082.1355149944593</v>
      </c>
      <c r="E184" s="98">
        <v>988.11911630353973</v>
      </c>
      <c r="F184" s="98">
        <v>1157.8767775224624</v>
      </c>
      <c r="G184" s="98">
        <v>1119.6200135924005</v>
      </c>
      <c r="H184" s="98">
        <v>974.56019074393669</v>
      </c>
      <c r="I184" s="98">
        <v>909.19700520170261</v>
      </c>
      <c r="J184" s="98">
        <v>1044.1930154592058</v>
      </c>
      <c r="K184" s="98">
        <v>1121.3011579543534</v>
      </c>
      <c r="L184" s="98">
        <v>1057.2586543309876</v>
      </c>
      <c r="M184" s="98">
        <v>987.50065143572942</v>
      </c>
      <c r="N184" s="98">
        <v>990.32821557867499</v>
      </c>
      <c r="O184" s="98">
        <v>1080.1274743015429</v>
      </c>
      <c r="P184" s="98">
        <v>1010.9485273773139</v>
      </c>
      <c r="Q184" s="98">
        <v>1066.188147850688</v>
      </c>
      <c r="R184" s="98">
        <v>1015.6021318365437</v>
      </c>
      <c r="S184" s="98">
        <v>949.05281773386093</v>
      </c>
      <c r="T184" s="98">
        <v>917.06666424619118</v>
      </c>
      <c r="U184" s="98">
        <v>837.59131947415153</v>
      </c>
      <c r="V184" s="98">
        <v>822.67126374707004</v>
      </c>
      <c r="W184" s="98">
        <v>802.57302182300623</v>
      </c>
      <c r="X184" s="98">
        <v>648.00997765576551</v>
      </c>
      <c r="Y184" s="98">
        <v>685.01820111420159</v>
      </c>
      <c r="DA184" s="63" t="s">
        <v>2392</v>
      </c>
    </row>
    <row r="185" spans="1:105" ht="12" customHeight="1" x14ac:dyDescent="0.25">
      <c r="A185" s="109" t="s">
        <v>120</v>
      </c>
      <c r="B185" s="33">
        <v>1024.9016116215364</v>
      </c>
      <c r="C185" s="33">
        <v>648.81120797795825</v>
      </c>
      <c r="D185" s="33">
        <v>862.92586651266083</v>
      </c>
      <c r="E185" s="33">
        <v>894.54836658053091</v>
      </c>
      <c r="F185" s="33">
        <v>880.10535597755745</v>
      </c>
      <c r="G185" s="33">
        <v>866.46600960328203</v>
      </c>
      <c r="H185" s="33">
        <v>825.4271871547204</v>
      </c>
      <c r="I185" s="33">
        <v>745.97927843450725</v>
      </c>
      <c r="J185" s="33">
        <v>708.21477809805845</v>
      </c>
      <c r="K185" s="33">
        <v>653.57148176764747</v>
      </c>
      <c r="L185" s="33">
        <v>941.99143452750604</v>
      </c>
      <c r="M185" s="33">
        <v>920.41663950058717</v>
      </c>
      <c r="N185" s="33">
        <v>558.76504233738149</v>
      </c>
      <c r="O185" s="33">
        <v>818.33173081732684</v>
      </c>
      <c r="P185" s="33">
        <v>761.77668935940301</v>
      </c>
      <c r="Q185" s="33">
        <v>849.03539308880079</v>
      </c>
      <c r="R185" s="33">
        <v>1097.5894915993406</v>
      </c>
      <c r="S185" s="33">
        <v>455.1797845005031</v>
      </c>
      <c r="T185" s="33">
        <v>637.18851076506974</v>
      </c>
      <c r="U185" s="33">
        <v>655.4571691096636</v>
      </c>
      <c r="V185" s="33">
        <v>570.78430473430501</v>
      </c>
      <c r="W185" s="33">
        <v>483.89081426853727</v>
      </c>
      <c r="X185" s="33">
        <v>560.48486780393443</v>
      </c>
      <c r="Y185" s="33">
        <v>489.20815426331023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5913.9372812114088</v>
      </c>
      <c r="C187" s="117">
        <f t="shared" si="83"/>
        <v>5707.5998265875578</v>
      </c>
      <c r="D187" s="117">
        <f t="shared" si="83"/>
        <v>4692.3157367793938</v>
      </c>
      <c r="E187" s="117">
        <f t="shared" si="83"/>
        <v>5714.3573711535155</v>
      </c>
      <c r="F187" s="117">
        <f t="shared" si="83"/>
        <v>3924.3042084552608</v>
      </c>
      <c r="G187" s="117">
        <f t="shared" si="83"/>
        <v>3783.0652444315915</v>
      </c>
      <c r="H187" s="117">
        <f t="shared" si="83"/>
        <v>4383.2153604413552</v>
      </c>
      <c r="I187" s="117">
        <f t="shared" si="83"/>
        <v>4467.4000561664661</v>
      </c>
      <c r="J187" s="117">
        <f t="shared" si="83"/>
        <v>4133.3180873988867</v>
      </c>
      <c r="K187" s="117">
        <f t="shared" si="83"/>
        <v>4081.4793606423636</v>
      </c>
      <c r="L187" s="117">
        <f t="shared" si="83"/>
        <v>4202.1175295951653</v>
      </c>
      <c r="M187" s="117">
        <f t="shared" si="83"/>
        <v>4227.6060633064544</v>
      </c>
      <c r="N187" s="117">
        <f t="shared" si="83"/>
        <v>5908.7822346874354</v>
      </c>
      <c r="O187" s="117">
        <f t="shared" si="83"/>
        <v>4940.4508390725487</v>
      </c>
      <c r="P187" s="117">
        <f t="shared" si="83"/>
        <v>4910.6118335571618</v>
      </c>
      <c r="Q187" s="117">
        <f t="shared" si="83"/>
        <v>5103.3036497225148</v>
      </c>
      <c r="R187" s="117">
        <f t="shared" ref="R187:V187" si="84">R188+R190+R192+R201</f>
        <v>4893.9483441540233</v>
      </c>
      <c r="S187" s="117">
        <f t="shared" si="84"/>
        <v>6084.5347393542916</v>
      </c>
      <c r="T187" s="117">
        <f t="shared" si="84"/>
        <v>5647.037740325065</v>
      </c>
      <c r="U187" s="117">
        <f t="shared" si="84"/>
        <v>6082.5987952092692</v>
      </c>
      <c r="V187" s="117">
        <f t="shared" si="84"/>
        <v>6323.2084660720684</v>
      </c>
      <c r="W187" s="117">
        <f t="shared" ref="W187:Y187" si="85">W188+W190+W192+W201</f>
        <v>7826.3722871991476</v>
      </c>
      <c r="X187" s="117">
        <f t="shared" si="85"/>
        <v>7373.7047272687969</v>
      </c>
      <c r="Y187" s="117">
        <f t="shared" si="85"/>
        <v>6678.7481620333492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215.83418683229098</v>
      </c>
      <c r="C188" s="122">
        <f t="shared" si="86"/>
        <v>201.45897729306861</v>
      </c>
      <c r="D188" s="122">
        <f t="shared" si="86"/>
        <v>276.87576297461044</v>
      </c>
      <c r="E188" s="122">
        <f t="shared" si="86"/>
        <v>418.79001203010301</v>
      </c>
      <c r="F188" s="122">
        <f t="shared" si="86"/>
        <v>393.25369619473906</v>
      </c>
      <c r="G188" s="122">
        <f t="shared" si="86"/>
        <v>361.091699804651</v>
      </c>
      <c r="H188" s="122">
        <f t="shared" si="86"/>
        <v>415.83715726246686</v>
      </c>
      <c r="I188" s="122">
        <f t="shared" si="86"/>
        <v>443.09355487835188</v>
      </c>
      <c r="J188" s="122">
        <f t="shared" si="86"/>
        <v>405.2447987052393</v>
      </c>
      <c r="K188" s="122">
        <f t="shared" si="86"/>
        <v>349.19526328750669</v>
      </c>
      <c r="L188" s="122">
        <f t="shared" si="86"/>
        <v>520.07463994057707</v>
      </c>
      <c r="M188" s="122">
        <f t="shared" si="86"/>
        <v>495.96081157981627</v>
      </c>
      <c r="N188" s="122">
        <f t="shared" si="86"/>
        <v>600.59379742298643</v>
      </c>
      <c r="O188" s="122">
        <f t="shared" si="86"/>
        <v>596.76242789800756</v>
      </c>
      <c r="P188" s="122">
        <f t="shared" si="86"/>
        <v>575.50841632876688</v>
      </c>
      <c r="Q188" s="122">
        <f t="shared" si="86"/>
        <v>768.55174105728918</v>
      </c>
      <c r="R188" s="122">
        <f t="shared" si="86"/>
        <v>636.07973904541257</v>
      </c>
      <c r="S188" s="122">
        <f t="shared" si="86"/>
        <v>866.45593766695151</v>
      </c>
      <c r="T188" s="122">
        <f t="shared" si="86"/>
        <v>852.08761385909338</v>
      </c>
      <c r="U188" s="122">
        <f t="shared" si="86"/>
        <v>993.62131161476202</v>
      </c>
      <c r="V188" s="122">
        <f t="shared" si="86"/>
        <v>1023.8083916458424</v>
      </c>
      <c r="W188" s="122">
        <f t="shared" si="86"/>
        <v>1220.5632757609069</v>
      </c>
      <c r="X188" s="122">
        <f t="shared" si="86"/>
        <v>1317.8128364563306</v>
      </c>
      <c r="Y188" s="122">
        <f t="shared" si="86"/>
        <v>1388.3904896583101</v>
      </c>
      <c r="DA188" s="130" t="s">
        <v>2546</v>
      </c>
    </row>
    <row r="189" spans="1:105" ht="12" customHeight="1" x14ac:dyDescent="0.25">
      <c r="A189" s="97" t="s">
        <v>53</v>
      </c>
      <c r="B189" s="98">
        <v>215.83418683229098</v>
      </c>
      <c r="C189" s="98">
        <v>201.45897729306861</v>
      </c>
      <c r="D189" s="98">
        <v>276.87576297461044</v>
      </c>
      <c r="E189" s="98">
        <v>418.79001203010301</v>
      </c>
      <c r="F189" s="98">
        <v>393.25369619473906</v>
      </c>
      <c r="G189" s="98">
        <v>361.091699804651</v>
      </c>
      <c r="H189" s="98">
        <v>415.83715726246686</v>
      </c>
      <c r="I189" s="98">
        <v>443.09355487835188</v>
      </c>
      <c r="J189" s="98">
        <v>405.2447987052393</v>
      </c>
      <c r="K189" s="98">
        <v>349.19526328750669</v>
      </c>
      <c r="L189" s="98">
        <v>520.07463994057707</v>
      </c>
      <c r="M189" s="98">
        <v>495.96081157981627</v>
      </c>
      <c r="N189" s="98">
        <v>600.59379742298643</v>
      </c>
      <c r="O189" s="98">
        <v>596.76242789800756</v>
      </c>
      <c r="P189" s="98">
        <v>575.50841632876688</v>
      </c>
      <c r="Q189" s="98">
        <v>768.55174105728918</v>
      </c>
      <c r="R189" s="98">
        <v>636.07973904541257</v>
      </c>
      <c r="S189" s="98">
        <v>866.45593766695151</v>
      </c>
      <c r="T189" s="98">
        <v>852.08761385909338</v>
      </c>
      <c r="U189" s="98">
        <v>993.62131161476202</v>
      </c>
      <c r="V189" s="98">
        <v>1023.8083916458424</v>
      </c>
      <c r="W189" s="98">
        <v>1220.5632757609069</v>
      </c>
      <c r="X189" s="98">
        <v>1317.8128364563306</v>
      </c>
      <c r="Y189" s="98">
        <v>1388.3904896583101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4262.7013906263619</v>
      </c>
      <c r="C190" s="122">
        <f t="shared" si="87"/>
        <v>4259.5142565329252</v>
      </c>
      <c r="D190" s="122">
        <f t="shared" si="87"/>
        <v>3013.598603150223</v>
      </c>
      <c r="E190" s="122">
        <f t="shared" si="87"/>
        <v>3942.3233236944957</v>
      </c>
      <c r="F190" s="122">
        <f t="shared" si="87"/>
        <v>1951.6187637181522</v>
      </c>
      <c r="G190" s="122">
        <f t="shared" si="87"/>
        <v>1832.0628123185561</v>
      </c>
      <c r="H190" s="122">
        <f t="shared" si="87"/>
        <v>2418.6511470536425</v>
      </c>
      <c r="I190" s="122">
        <f t="shared" si="87"/>
        <v>2535.235171448619</v>
      </c>
      <c r="J190" s="122">
        <f t="shared" si="87"/>
        <v>2191.1532291046915</v>
      </c>
      <c r="K190" s="122">
        <f t="shared" si="87"/>
        <v>2466.1233287482842</v>
      </c>
      <c r="L190" s="122">
        <f t="shared" si="87"/>
        <v>2186.2870619809592</v>
      </c>
      <c r="M190" s="122">
        <f t="shared" si="87"/>
        <v>2263.7966227382426</v>
      </c>
      <c r="N190" s="122">
        <f t="shared" si="87"/>
        <v>4001.20301344175</v>
      </c>
      <c r="O190" s="122">
        <f t="shared" si="87"/>
        <v>2873.4946677651114</v>
      </c>
      <c r="P190" s="122">
        <f t="shared" si="87"/>
        <v>2909.6543675977514</v>
      </c>
      <c r="Q190" s="122">
        <f t="shared" si="87"/>
        <v>2822.4627616008261</v>
      </c>
      <c r="R190" s="122">
        <f t="shared" si="87"/>
        <v>2733.9404710685985</v>
      </c>
      <c r="S190" s="122">
        <f t="shared" si="87"/>
        <v>3805.8851376360235</v>
      </c>
      <c r="T190" s="122">
        <f t="shared" si="87"/>
        <v>3185.1934276312018</v>
      </c>
      <c r="U190" s="122">
        <f t="shared" si="87"/>
        <v>3488.3225813380495</v>
      </c>
      <c r="V190" s="122">
        <f t="shared" si="87"/>
        <v>3766.5506695897366</v>
      </c>
      <c r="W190" s="122">
        <f t="shared" si="87"/>
        <v>5234.2640090219593</v>
      </c>
      <c r="X190" s="122">
        <f t="shared" si="87"/>
        <v>4588.0502302752184</v>
      </c>
      <c r="Y190" s="122">
        <f t="shared" si="87"/>
        <v>3916.727878388861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4262.7013906263619</v>
      </c>
      <c r="C191" s="98">
        <f>RES_hhdet_tesh!C147</f>
        <v>4259.5142565329252</v>
      </c>
      <c r="D191" s="98">
        <f>RES_hhdet_tesh!D147</f>
        <v>3013.598603150223</v>
      </c>
      <c r="E191" s="98">
        <f>RES_hhdet_tesh!E147</f>
        <v>3942.3233236944957</v>
      </c>
      <c r="F191" s="98">
        <f>RES_hhdet_tesh!F147</f>
        <v>1951.6187637181522</v>
      </c>
      <c r="G191" s="98">
        <f>RES_hhdet_tesh!G147</f>
        <v>1832.0628123185561</v>
      </c>
      <c r="H191" s="98">
        <f>RES_hhdet_tesh!H147</f>
        <v>2418.6511470536425</v>
      </c>
      <c r="I191" s="98">
        <f>RES_hhdet_tesh!I147</f>
        <v>2535.235171448619</v>
      </c>
      <c r="J191" s="98">
        <f>RES_hhdet_tesh!J147</f>
        <v>2191.1532291046915</v>
      </c>
      <c r="K191" s="98">
        <f>RES_hhdet_tesh!K147</f>
        <v>2466.1233287482842</v>
      </c>
      <c r="L191" s="98">
        <f>RES_hhdet_tesh!L147</f>
        <v>2186.2870619809592</v>
      </c>
      <c r="M191" s="98">
        <f>RES_hhdet_tesh!M147</f>
        <v>2263.7966227382426</v>
      </c>
      <c r="N191" s="98">
        <f>RES_hhdet_tesh!N147</f>
        <v>4001.20301344175</v>
      </c>
      <c r="O191" s="98">
        <f>RES_hhdet_tesh!O147</f>
        <v>2873.4946677651114</v>
      </c>
      <c r="P191" s="98">
        <f>RES_hhdet_tesh!P147</f>
        <v>2909.6543675977514</v>
      </c>
      <c r="Q191" s="98">
        <f>RES_hhdet_tesh!Q147</f>
        <v>2822.4627616008261</v>
      </c>
      <c r="R191" s="98">
        <f>RES_hhdet_tesh!R147</f>
        <v>2733.9404710685985</v>
      </c>
      <c r="S191" s="98">
        <f>RES_hhdet_tesh!S147</f>
        <v>3805.8851376360235</v>
      </c>
      <c r="T191" s="98">
        <f>RES_hhdet_tesh!T147</f>
        <v>3185.1934276312018</v>
      </c>
      <c r="U191" s="98">
        <f>RES_hhdet_tesh!U147</f>
        <v>3488.3225813380495</v>
      </c>
      <c r="V191" s="98">
        <f>RES_hhdet_tesh!V147</f>
        <v>3766.5506695897366</v>
      </c>
      <c r="W191" s="98">
        <f>RES_hhdet_tesh!W147</f>
        <v>5234.2640090219593</v>
      </c>
      <c r="X191" s="98">
        <f>RES_hhdet_tesh!X147</f>
        <v>4588.0502302752184</v>
      </c>
      <c r="Y191" s="98">
        <f>RES_hhdet_tesh!Y147</f>
        <v>3916.727878388861</v>
      </c>
      <c r="DA191" s="63" t="s">
        <v>2549</v>
      </c>
    </row>
    <row r="192" spans="1:105" ht="12" customHeight="1" x14ac:dyDescent="0.25">
      <c r="A192" s="121" t="s">
        <v>55</v>
      </c>
      <c r="B192" s="122">
        <v>754.14846313098451</v>
      </c>
      <c r="C192" s="122">
        <v>630.88446853179539</v>
      </c>
      <c r="D192" s="122">
        <v>772.95658214033551</v>
      </c>
      <c r="E192" s="122">
        <v>755.33184753222633</v>
      </c>
      <c r="F192" s="122">
        <v>911.09717889537399</v>
      </c>
      <c r="G192" s="122">
        <v>939.22863741355468</v>
      </c>
      <c r="H192" s="122">
        <v>968.19042630978242</v>
      </c>
      <c r="I192" s="122">
        <v>952.40284183306983</v>
      </c>
      <c r="J192" s="122">
        <v>941.84546742116311</v>
      </c>
      <c r="K192" s="122">
        <v>641.55905431999656</v>
      </c>
      <c r="L192" s="122">
        <v>858.87122655378971</v>
      </c>
      <c r="M192" s="122">
        <v>864.29119071765615</v>
      </c>
      <c r="N192" s="122">
        <v>759.64680701077134</v>
      </c>
      <c r="O192" s="122">
        <v>839.35644505355162</v>
      </c>
      <c r="P192" s="122">
        <v>834.9302433820302</v>
      </c>
      <c r="Q192" s="122">
        <v>878.35516567191871</v>
      </c>
      <c r="R192" s="122">
        <v>856.7519654642789</v>
      </c>
      <c r="S192" s="122">
        <v>902.36891486418835</v>
      </c>
      <c r="T192" s="122">
        <v>1075.2973876445117</v>
      </c>
      <c r="U192" s="122">
        <v>1094.1696533020161</v>
      </c>
      <c r="V192" s="122">
        <v>1045.7758524885937</v>
      </c>
      <c r="W192" s="122">
        <v>909.90867168938189</v>
      </c>
      <c r="X192" s="122">
        <v>1051.0191516970881</v>
      </c>
      <c r="Y192" s="122">
        <v>955.4464551413671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754.14846313098451</v>
      </c>
      <c r="C197" s="101">
        <v>630.88446853179539</v>
      </c>
      <c r="D197" s="101">
        <v>772.9462920585695</v>
      </c>
      <c r="E197" s="101">
        <v>755.31344086876879</v>
      </c>
      <c r="F197" s="101">
        <v>911.07346666094895</v>
      </c>
      <c r="G197" s="101">
        <v>939.20676493319468</v>
      </c>
      <c r="H197" s="101">
        <v>968.17973476890324</v>
      </c>
      <c r="I197" s="101">
        <v>952.40547373076913</v>
      </c>
      <c r="J197" s="101">
        <v>941.84315597058253</v>
      </c>
      <c r="K197" s="101">
        <v>641.58068732254901</v>
      </c>
      <c r="L197" s="101">
        <v>857.57677036274333</v>
      </c>
      <c r="M197" s="101">
        <v>863.33339176701111</v>
      </c>
      <c r="N197" s="101">
        <v>759.00936524017391</v>
      </c>
      <c r="O197" s="101">
        <v>840.20253903308276</v>
      </c>
      <c r="P197" s="101">
        <v>836.49706569485875</v>
      </c>
      <c r="Q197" s="101">
        <v>880.41583506492509</v>
      </c>
      <c r="R197" s="101">
        <v>858.28254727947433</v>
      </c>
      <c r="S197" s="101">
        <v>902.3387237579642</v>
      </c>
      <c r="T197" s="101">
        <v>1074.6475759468524</v>
      </c>
      <c r="U197" s="101">
        <v>1093.9765246051888</v>
      </c>
      <c r="V197" s="101">
        <v>1046.0791339986138</v>
      </c>
      <c r="W197" s="101">
        <v>910.59206625001718</v>
      </c>
      <c r="X197" s="101">
        <v>1051.018023978849</v>
      </c>
      <c r="Y197" s="101">
        <v>955.50565140556103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773.17676920043391</v>
      </c>
      <c r="E198" s="104">
        <v>755.64934209091382</v>
      </c>
      <c r="F198" s="104">
        <v>911.52768557936736</v>
      </c>
      <c r="G198" s="104">
        <v>939.57031225442597</v>
      </c>
      <c r="H198" s="104">
        <v>968.34322655562278</v>
      </c>
      <c r="I198" s="104">
        <v>952.37319011309751</v>
      </c>
      <c r="J198" s="104">
        <v>941.86742274995947</v>
      </c>
      <c r="K198" s="104">
        <v>641.48253420376739</v>
      </c>
      <c r="L198" s="104">
        <v>861.41381948565493</v>
      </c>
      <c r="M198" s="104">
        <v>865.8592420424352</v>
      </c>
      <c r="N198" s="104">
        <v>760.53669580353858</v>
      </c>
      <c r="O198" s="104">
        <v>838.1191433185154</v>
      </c>
      <c r="P198" s="104">
        <v>832.69668498443639</v>
      </c>
      <c r="Q198" s="104">
        <v>875.25152060508958</v>
      </c>
      <c r="R198" s="104">
        <v>854.49128214003611</v>
      </c>
      <c r="S198" s="104">
        <v>902.41590946563406</v>
      </c>
      <c r="T198" s="104">
        <v>1076.3824847899523</v>
      </c>
      <c r="U198" s="104">
        <v>1094.5508929177506</v>
      </c>
      <c r="V198" s="104">
        <v>1045.0940995099193</v>
      </c>
      <c r="W198" s="104">
        <v>907.95857131222556</v>
      </c>
      <c r="X198" s="104">
        <v>1051.0222305694119</v>
      </c>
      <c r="Y198" s="104">
        <v>955.26020838075544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135.29947243188968</v>
      </c>
      <c r="E199" s="98">
        <v>131.47087131313927</v>
      </c>
      <c r="F199" s="98">
        <v>157.54689609171118</v>
      </c>
      <c r="G199" s="98">
        <v>161.90560815608106</v>
      </c>
      <c r="H199" s="98">
        <v>165.93704638574039</v>
      </c>
      <c r="I199" s="98">
        <v>161.69318709042494</v>
      </c>
      <c r="J199" s="98">
        <v>160.3083902298001</v>
      </c>
      <c r="K199" s="98">
        <v>286.59568836215965</v>
      </c>
      <c r="L199" s="98">
        <v>85.817306944387525</v>
      </c>
      <c r="M199" s="98">
        <v>147.44378944632828</v>
      </c>
      <c r="N199" s="98">
        <v>62.957538476147192</v>
      </c>
      <c r="O199" s="98">
        <v>106.09163980931169</v>
      </c>
      <c r="P199" s="98">
        <v>81.619640427808648</v>
      </c>
      <c r="Q199" s="98">
        <v>101.72098444963552</v>
      </c>
      <c r="R199" s="98">
        <v>82.625282980626878</v>
      </c>
      <c r="S199" s="98">
        <v>115.04750708788748</v>
      </c>
      <c r="T199" s="98">
        <v>265.62224606065666</v>
      </c>
      <c r="U199" s="98">
        <v>238.86970400940208</v>
      </c>
      <c r="V199" s="98">
        <v>151.0993749631354</v>
      </c>
      <c r="W199" s="98">
        <v>155.9171166827573</v>
      </c>
      <c r="X199" s="98">
        <v>405.50719276123039</v>
      </c>
      <c r="Y199" s="98">
        <v>333.33254753633452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637.87729676854417</v>
      </c>
      <c r="E200" s="98">
        <v>624.17847077777458</v>
      </c>
      <c r="F200" s="98">
        <v>753.98078948765601</v>
      </c>
      <c r="G200" s="98">
        <v>777.66470409834494</v>
      </c>
      <c r="H200" s="98">
        <v>802.40618016988253</v>
      </c>
      <c r="I200" s="98">
        <v>790.68000302267251</v>
      </c>
      <c r="J200" s="98">
        <v>781.55903252015946</v>
      </c>
      <c r="K200" s="98">
        <v>354.88684584160779</v>
      </c>
      <c r="L200" s="98">
        <v>775.59651254126732</v>
      </c>
      <c r="M200" s="98">
        <v>718.41545259610712</v>
      </c>
      <c r="N200" s="98">
        <v>697.57915732739139</v>
      </c>
      <c r="O200" s="98">
        <v>732.0275035092036</v>
      </c>
      <c r="P200" s="98">
        <v>751.0770445566277</v>
      </c>
      <c r="Q200" s="98">
        <v>773.53053615545389</v>
      </c>
      <c r="R200" s="98">
        <v>771.86599915940906</v>
      </c>
      <c r="S200" s="98">
        <v>787.36840237774641</v>
      </c>
      <c r="T200" s="98">
        <v>810.76023872929545</v>
      </c>
      <c r="U200" s="98">
        <v>855.68118890834876</v>
      </c>
      <c r="V200" s="98">
        <v>893.99472454678369</v>
      </c>
      <c r="W200" s="98">
        <v>752.04145462946826</v>
      </c>
      <c r="X200" s="98">
        <v>645.51503780818155</v>
      </c>
      <c r="Y200" s="98">
        <v>621.92766084442076</v>
      </c>
      <c r="DA200" s="63" t="s">
        <v>2558</v>
      </c>
    </row>
    <row r="201" spans="1:105" ht="12" customHeight="1" x14ac:dyDescent="0.25">
      <c r="A201" s="121" t="s">
        <v>54</v>
      </c>
      <c r="B201" s="122">
        <v>681.2532406217706</v>
      </c>
      <c r="C201" s="122">
        <v>615.74212422976859</v>
      </c>
      <c r="D201" s="122">
        <v>628.88478851422497</v>
      </c>
      <c r="E201" s="122">
        <v>597.91218789668972</v>
      </c>
      <c r="F201" s="122">
        <v>668.33456964699542</v>
      </c>
      <c r="G201" s="122">
        <v>650.68209489482979</v>
      </c>
      <c r="H201" s="122">
        <v>580.5366298154629</v>
      </c>
      <c r="I201" s="122">
        <v>536.66848800642538</v>
      </c>
      <c r="J201" s="122">
        <v>595.07459216779341</v>
      </c>
      <c r="K201" s="122">
        <v>624.60171428657645</v>
      </c>
      <c r="L201" s="122">
        <v>636.88460111983966</v>
      </c>
      <c r="M201" s="122">
        <v>603.55743827073934</v>
      </c>
      <c r="N201" s="122">
        <v>547.33861681192786</v>
      </c>
      <c r="O201" s="122">
        <v>630.83729835587849</v>
      </c>
      <c r="P201" s="122">
        <v>590.51880624861315</v>
      </c>
      <c r="Q201" s="122">
        <v>633.93398139248075</v>
      </c>
      <c r="R201" s="122">
        <v>667.17616857573285</v>
      </c>
      <c r="S201" s="122">
        <v>509.82474918712893</v>
      </c>
      <c r="T201" s="122">
        <v>534.45931119025875</v>
      </c>
      <c r="U201" s="122">
        <v>506.4852489544416</v>
      </c>
      <c r="V201" s="122">
        <v>487.0735523478956</v>
      </c>
      <c r="W201" s="122">
        <v>461.6363307268993</v>
      </c>
      <c r="X201" s="122">
        <v>416.82250884015986</v>
      </c>
      <c r="Y201" s="122">
        <v>418.18333884481069</v>
      </c>
      <c r="DA201" s="130" t="s">
        <v>2559</v>
      </c>
    </row>
    <row r="202" spans="1:105" ht="12" customHeight="1" x14ac:dyDescent="0.25">
      <c r="A202" s="97" t="s">
        <v>50</v>
      </c>
      <c r="B202" s="98">
        <v>664.33897084306409</v>
      </c>
      <c r="C202" s="98">
        <v>647.98117119295762</v>
      </c>
      <c r="D202" s="98">
        <v>625.23173794768297</v>
      </c>
      <c r="E202" s="98">
        <v>572.3022399208869</v>
      </c>
      <c r="F202" s="98">
        <v>672.10240518531498</v>
      </c>
      <c r="G202" s="98">
        <v>651.11379457772625</v>
      </c>
      <c r="H202" s="98">
        <v>567.72724497735476</v>
      </c>
      <c r="I202" s="98">
        <v>530.15826218992538</v>
      </c>
      <c r="J202" s="98">
        <v>609.25117224726057</v>
      </c>
      <c r="K202" s="98">
        <v>654.68471685250415</v>
      </c>
      <c r="L202" s="98">
        <v>617.60400312770253</v>
      </c>
      <c r="M202" s="98">
        <v>577.24428002966556</v>
      </c>
      <c r="N202" s="98">
        <v>579.31412636264145</v>
      </c>
      <c r="O202" s="98">
        <v>632.2117581649353</v>
      </c>
      <c r="P202" s="98">
        <v>592.02802422785589</v>
      </c>
      <c r="Q202" s="98">
        <v>624.94958359728219</v>
      </c>
      <c r="R202" s="98">
        <v>596.43034047574474</v>
      </c>
      <c r="S202" s="98">
        <v>559.14133546865514</v>
      </c>
      <c r="T202" s="98">
        <v>542.76773735697168</v>
      </c>
      <c r="U202" s="98">
        <v>498.47680944346172</v>
      </c>
      <c r="V202" s="98">
        <v>492.16718931056596</v>
      </c>
      <c r="W202" s="98">
        <v>482.12688359932366</v>
      </c>
      <c r="X202" s="98">
        <v>390.99784868444226</v>
      </c>
      <c r="Y202" s="98">
        <v>415.0472744614658</v>
      </c>
      <c r="DA202" s="63" t="s">
        <v>2560</v>
      </c>
    </row>
    <row r="203" spans="1:105" ht="12" customHeight="1" x14ac:dyDescent="0.25">
      <c r="A203" s="109" t="s">
        <v>120</v>
      </c>
      <c r="B203" s="33">
        <v>753.56419485129675</v>
      </c>
      <c r="C203" s="33">
        <v>478.96362866868384</v>
      </c>
      <c r="D203" s="33">
        <v>640.81449391206866</v>
      </c>
      <c r="E203" s="33">
        <v>667.28774885758003</v>
      </c>
      <c r="F203" s="33">
        <v>658.28290267361035</v>
      </c>
      <c r="G203" s="33">
        <v>649.47805254739615</v>
      </c>
      <c r="H203" s="33">
        <v>619.98761681455858</v>
      </c>
      <c r="I203" s="33">
        <v>560.87931625445299</v>
      </c>
      <c r="J203" s="33">
        <v>533.07902345714649</v>
      </c>
      <c r="K203" s="33">
        <v>493.37399176594232</v>
      </c>
      <c r="L203" s="33">
        <v>713.49096735137209</v>
      </c>
      <c r="M203" s="33">
        <v>699.6308116251555</v>
      </c>
      <c r="N203" s="33">
        <v>425.79498167134312</v>
      </c>
      <c r="O203" s="33">
        <v>626.18450845569589</v>
      </c>
      <c r="P203" s="33">
        <v>586.26172448764771</v>
      </c>
      <c r="Q203" s="33">
        <v>657.39810275052912</v>
      </c>
      <c r="R203" s="33">
        <v>855.6621860021653</v>
      </c>
      <c r="S203" s="33">
        <v>357.0862610587285</v>
      </c>
      <c r="T203" s="33">
        <v>507.88428570444762</v>
      </c>
      <c r="U203" s="33">
        <v>531.91993164705752</v>
      </c>
      <c r="V203" s="33">
        <v>472.75987256914516</v>
      </c>
      <c r="W203" s="33">
        <v>407.08685060570519</v>
      </c>
      <c r="X203" s="33">
        <v>479.53339590099995</v>
      </c>
      <c r="Y203" s="33">
        <v>424.62496239250532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212.63700256882225</v>
      </c>
      <c r="C205" s="117">
        <f t="shared" si="88"/>
        <v>206.58647441377042</v>
      </c>
      <c r="D205" s="117">
        <f t="shared" si="88"/>
        <v>188.19104771970311</v>
      </c>
      <c r="E205" s="117">
        <f t="shared" si="88"/>
        <v>163.94203251495307</v>
      </c>
      <c r="F205" s="117">
        <f t="shared" si="88"/>
        <v>191.31097540174977</v>
      </c>
      <c r="G205" s="117">
        <f t="shared" si="88"/>
        <v>187.21018042032085</v>
      </c>
      <c r="H205" s="117">
        <f t="shared" si="88"/>
        <v>167.11902942844347</v>
      </c>
      <c r="I205" s="117">
        <f t="shared" si="88"/>
        <v>162.7658875669421</v>
      </c>
      <c r="J205" s="117">
        <f t="shared" si="88"/>
        <v>193.05323574250161</v>
      </c>
      <c r="K205" s="117">
        <f t="shared" si="88"/>
        <v>207.21275214730338</v>
      </c>
      <c r="L205" s="117">
        <f t="shared" si="88"/>
        <v>191.87500409677679</v>
      </c>
      <c r="M205" s="117">
        <f t="shared" si="88"/>
        <v>176.0916097837578</v>
      </c>
      <c r="N205" s="117">
        <f t="shared" si="88"/>
        <v>178.10687830195454</v>
      </c>
      <c r="O205" s="117">
        <f t="shared" si="88"/>
        <v>189.40922646704087</v>
      </c>
      <c r="P205" s="117">
        <f t="shared" si="88"/>
        <v>169.54136733601314</v>
      </c>
      <c r="Q205" s="117">
        <f t="shared" si="88"/>
        <v>175.13587836989566</v>
      </c>
      <c r="R205" s="117">
        <f t="shared" ref="R205:V205" si="89">R206+R208+R210+R219</f>
        <v>167.74371240554686</v>
      </c>
      <c r="S205" s="117">
        <f t="shared" si="89"/>
        <v>162.96748698016148</v>
      </c>
      <c r="T205" s="117">
        <f t="shared" si="89"/>
        <v>158.70368306898203</v>
      </c>
      <c r="U205" s="117">
        <f t="shared" si="89"/>
        <v>144.7049994862372</v>
      </c>
      <c r="V205" s="117">
        <f t="shared" si="89"/>
        <v>137.83007442463983</v>
      </c>
      <c r="W205" s="117">
        <f t="shared" ref="W205:Y205" si="90">W206+W208+W210+W219</f>
        <v>132.52994466384146</v>
      </c>
      <c r="X205" s="117">
        <f t="shared" si="90"/>
        <v>104.26506565821262</v>
      </c>
      <c r="Y205" s="117">
        <f t="shared" si="90"/>
        <v>104.65708384097807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212.63700256882225</v>
      </c>
      <c r="C219" s="122">
        <v>206.58647441377042</v>
      </c>
      <c r="D219" s="122">
        <v>188.19104771970311</v>
      </c>
      <c r="E219" s="122">
        <v>163.94203251495307</v>
      </c>
      <c r="F219" s="122">
        <v>191.31097540174977</v>
      </c>
      <c r="G219" s="122">
        <v>187.21018042032085</v>
      </c>
      <c r="H219" s="122">
        <v>167.11902942844347</v>
      </c>
      <c r="I219" s="122">
        <v>162.7658875669421</v>
      </c>
      <c r="J219" s="122">
        <v>193.05323574250161</v>
      </c>
      <c r="K219" s="122">
        <v>207.21275214730338</v>
      </c>
      <c r="L219" s="122">
        <v>191.87500409677679</v>
      </c>
      <c r="M219" s="122">
        <v>176.0916097837578</v>
      </c>
      <c r="N219" s="122">
        <v>178.10687830195454</v>
      </c>
      <c r="O219" s="122">
        <v>189.40922646704087</v>
      </c>
      <c r="P219" s="122">
        <v>169.54136733601314</v>
      </c>
      <c r="Q219" s="122">
        <v>175.13587836989566</v>
      </c>
      <c r="R219" s="122">
        <v>167.74371240554686</v>
      </c>
      <c r="S219" s="122">
        <v>162.96748698016148</v>
      </c>
      <c r="T219" s="122">
        <v>158.70368306898203</v>
      </c>
      <c r="U219" s="122">
        <v>144.7049994862372</v>
      </c>
      <c r="V219" s="122">
        <v>137.83007442463983</v>
      </c>
      <c r="W219" s="122">
        <v>132.52994466384146</v>
      </c>
      <c r="X219" s="122">
        <v>104.26506565821262</v>
      </c>
      <c r="Y219" s="122">
        <v>104.65708384097807</v>
      </c>
      <c r="DA219" s="130" t="s">
        <v>2727</v>
      </c>
    </row>
    <row r="220" spans="1:105" ht="12" customHeight="1" x14ac:dyDescent="0.25">
      <c r="A220" s="97" t="s">
        <v>50</v>
      </c>
      <c r="B220" s="98">
        <v>262.37496640440372</v>
      </c>
      <c r="C220" s="98">
        <v>255.27944346028829</v>
      </c>
      <c r="D220" s="98">
        <v>245.81790358614137</v>
      </c>
      <c r="E220" s="98">
        <v>224.46113845951211</v>
      </c>
      <c r="F220" s="98">
        <v>263.02328878200262</v>
      </c>
      <c r="G220" s="98">
        <v>254.33288228764974</v>
      </c>
      <c r="H220" s="98">
        <v>221.38109292939265</v>
      </c>
      <c r="I220" s="98">
        <v>206.53319170161879</v>
      </c>
      <c r="J220" s="98">
        <v>237.19888539171322</v>
      </c>
      <c r="K220" s="98">
        <v>254.71477104091096</v>
      </c>
      <c r="L220" s="98">
        <v>240.16687591782716</v>
      </c>
      <c r="M220" s="98">
        <v>224.32064798014034</v>
      </c>
      <c r="N220" s="98">
        <v>224.96295745085186</v>
      </c>
      <c r="O220" s="98">
        <v>245.36175706233851</v>
      </c>
      <c r="P220" s="98">
        <v>229.64706747903062</v>
      </c>
      <c r="Q220" s="98">
        <v>242.19529966576229</v>
      </c>
      <c r="R220" s="98">
        <v>230.70418026798927</v>
      </c>
      <c r="S220" s="98">
        <v>215.5868380764239</v>
      </c>
      <c r="T220" s="98">
        <v>208.32086345016484</v>
      </c>
      <c r="U220" s="98">
        <v>190.2672441317483</v>
      </c>
      <c r="V220" s="98">
        <v>186.87800427278444</v>
      </c>
      <c r="W220" s="98">
        <v>182.31248763731412</v>
      </c>
      <c r="X220" s="98">
        <v>147.2019465242837</v>
      </c>
      <c r="Y220" s="98">
        <v>155.60873456510205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49.108643881849666</v>
      </c>
      <c r="C223" s="118">
        <f t="shared" si="93"/>
        <v>44.493606534174219</v>
      </c>
      <c r="D223" s="118">
        <f t="shared" si="93"/>
        <v>40.187053688302825</v>
      </c>
      <c r="E223" s="118">
        <f t="shared" si="93"/>
        <v>43.026843952867523</v>
      </c>
      <c r="F223" s="118">
        <f t="shared" si="93"/>
        <v>36.928688325703547</v>
      </c>
      <c r="G223" s="118">
        <f t="shared" si="93"/>
        <v>35.555646765839469</v>
      </c>
      <c r="H223" s="118">
        <f t="shared" si="93"/>
        <v>36.318118981781097</v>
      </c>
      <c r="I223" s="118">
        <f t="shared" si="93"/>
        <v>35.141420262449842</v>
      </c>
      <c r="J223" s="118">
        <f t="shared" si="93"/>
        <v>34.136864629185808</v>
      </c>
      <c r="K223" s="118">
        <f t="shared" si="93"/>
        <v>29.380838706738629</v>
      </c>
      <c r="L223" s="118">
        <f t="shared" si="93"/>
        <v>31.225043418144246</v>
      </c>
      <c r="M223" s="118">
        <f t="shared" si="93"/>
        <v>30.330915493260434</v>
      </c>
      <c r="N223" s="118">
        <f t="shared" si="93"/>
        <v>32.189786726086446</v>
      </c>
      <c r="O223" s="118">
        <f t="shared" si="93"/>
        <v>30.900407979652236</v>
      </c>
      <c r="P223" s="118">
        <f t="shared" si="93"/>
        <v>29.39001015964298</v>
      </c>
      <c r="Q223" s="118">
        <f t="shared" si="93"/>
        <v>30.314671589492306</v>
      </c>
      <c r="R223" s="118">
        <f t="shared" ref="R223:V223" si="94">R224+R226+R228+R237</f>
        <v>28.912926057073058</v>
      </c>
      <c r="S223" s="118">
        <f t="shared" si="94"/>
        <v>30.09878663042138</v>
      </c>
      <c r="T223" s="118">
        <f t="shared" si="94"/>
        <v>30.794532586062225</v>
      </c>
      <c r="U223" s="118">
        <f t="shared" si="94"/>
        <v>30.887202624165791</v>
      </c>
      <c r="V223" s="118">
        <f t="shared" si="94"/>
        <v>29.88208050915544</v>
      </c>
      <c r="W223" s="118">
        <f t="shared" ref="W223:Y223" si="95">W224+W226+W228+W237</f>
        <v>30.953328788705562</v>
      </c>
      <c r="X223" s="118">
        <f t="shared" si="95"/>
        <v>30.669575170820885</v>
      </c>
      <c r="Y223" s="118">
        <f t="shared" si="95"/>
        <v>27.832251011105061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1.4265743772670605</v>
      </c>
      <c r="C224" s="123">
        <f t="shared" si="96"/>
        <v>1.2891411249376461</v>
      </c>
      <c r="D224" s="123">
        <f t="shared" si="96"/>
        <v>1.704310410467861</v>
      </c>
      <c r="E224" s="123">
        <f t="shared" si="96"/>
        <v>2.4426617262909143</v>
      </c>
      <c r="F224" s="123">
        <f t="shared" si="96"/>
        <v>2.1847410714289923</v>
      </c>
      <c r="G224" s="123">
        <f t="shared" si="96"/>
        <v>1.9210286882060941</v>
      </c>
      <c r="H224" s="123">
        <f t="shared" si="96"/>
        <v>2.1180331220044097</v>
      </c>
      <c r="I224" s="123">
        <f t="shared" si="96"/>
        <v>2.1629026990153681</v>
      </c>
      <c r="J224" s="123">
        <f t="shared" si="96"/>
        <v>1.8956224784437352</v>
      </c>
      <c r="K224" s="123">
        <f t="shared" si="96"/>
        <v>1.5676643127792105</v>
      </c>
      <c r="L224" s="123">
        <f t="shared" si="96"/>
        <v>2.2703358167471008</v>
      </c>
      <c r="M224" s="123">
        <f t="shared" si="96"/>
        <v>2.0850644947056245</v>
      </c>
      <c r="N224" s="123">
        <f t="shared" si="96"/>
        <v>2.4178991688310179</v>
      </c>
      <c r="O224" s="123">
        <f t="shared" si="96"/>
        <v>2.2953899830672135</v>
      </c>
      <c r="P224" s="123">
        <f t="shared" si="96"/>
        <v>2.1286071521510581</v>
      </c>
      <c r="Q224" s="123">
        <f t="shared" si="96"/>
        <v>2.6984467852211549</v>
      </c>
      <c r="R224" s="123">
        <f t="shared" si="96"/>
        <v>2.1215349050211363</v>
      </c>
      <c r="S224" s="123">
        <f t="shared" si="96"/>
        <v>2.7444865807616794</v>
      </c>
      <c r="T224" s="123">
        <f t="shared" si="96"/>
        <v>2.54056950691924</v>
      </c>
      <c r="U224" s="123">
        <f t="shared" si="96"/>
        <v>2.8077942270424718</v>
      </c>
      <c r="V224" s="123">
        <f t="shared" si="96"/>
        <v>2.7663712611422948</v>
      </c>
      <c r="W224" s="123">
        <f t="shared" si="96"/>
        <v>3.1999710500064595</v>
      </c>
      <c r="X224" s="123">
        <f t="shared" si="96"/>
        <v>3.347884646251539</v>
      </c>
      <c r="Y224" s="123">
        <f t="shared" si="96"/>
        <v>3.4124071207972144</v>
      </c>
      <c r="DA224" s="130" t="s">
        <v>2882</v>
      </c>
    </row>
    <row r="225" spans="1:105" ht="12" customHeight="1" x14ac:dyDescent="0.25">
      <c r="A225" s="97" t="s">
        <v>53</v>
      </c>
      <c r="B225" s="99">
        <v>1.4265743772670605</v>
      </c>
      <c r="C225" s="99">
        <v>1.2891411249376461</v>
      </c>
      <c r="D225" s="99">
        <v>1.704310410467861</v>
      </c>
      <c r="E225" s="99">
        <v>2.4426617262909143</v>
      </c>
      <c r="F225" s="99">
        <v>2.1847410714289923</v>
      </c>
      <c r="G225" s="99">
        <v>1.9210286882060941</v>
      </c>
      <c r="H225" s="99">
        <v>2.1180331220044097</v>
      </c>
      <c r="I225" s="99">
        <v>2.1629026990153681</v>
      </c>
      <c r="J225" s="99">
        <v>1.8956224784437352</v>
      </c>
      <c r="K225" s="99">
        <v>1.5676643127792105</v>
      </c>
      <c r="L225" s="99">
        <v>2.2703358167471008</v>
      </c>
      <c r="M225" s="99">
        <v>2.0850644947056245</v>
      </c>
      <c r="N225" s="99">
        <v>2.4178991688310179</v>
      </c>
      <c r="O225" s="99">
        <v>2.2953899830672135</v>
      </c>
      <c r="P225" s="99">
        <v>2.1286071521510581</v>
      </c>
      <c r="Q225" s="99">
        <v>2.6984467852211549</v>
      </c>
      <c r="R225" s="99">
        <v>2.1215349050211363</v>
      </c>
      <c r="S225" s="99">
        <v>2.7444865807616794</v>
      </c>
      <c r="T225" s="99">
        <v>2.54056950691924</v>
      </c>
      <c r="U225" s="99">
        <v>2.8077942270424718</v>
      </c>
      <c r="V225" s="99">
        <v>2.7663712611422948</v>
      </c>
      <c r="W225" s="99">
        <v>3.1999710500064595</v>
      </c>
      <c r="X225" s="99">
        <v>3.347884646251539</v>
      </c>
      <c r="Y225" s="99">
        <v>3.4124071207972144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22.372936030777826</v>
      </c>
      <c r="C226" s="123">
        <f t="shared" si="97"/>
        <v>21.311723382673186</v>
      </c>
      <c r="D226" s="123">
        <f t="shared" si="97"/>
        <v>14.360438135031185</v>
      </c>
      <c r="E226" s="123">
        <f t="shared" si="97"/>
        <v>17.665028927678822</v>
      </c>
      <c r="F226" s="123">
        <f t="shared" si="97"/>
        <v>8.0293322981441175</v>
      </c>
      <c r="G226" s="123">
        <f t="shared" si="97"/>
        <v>6.925586716539307</v>
      </c>
      <c r="H226" s="123">
        <f t="shared" si="97"/>
        <v>8.3028942672914621</v>
      </c>
      <c r="I226" s="123">
        <f t="shared" si="97"/>
        <v>8.2146801116612629</v>
      </c>
      <c r="J226" s="123">
        <f t="shared" si="97"/>
        <v>6.8687821406384826</v>
      </c>
      <c r="K226" s="123">
        <f t="shared" si="97"/>
        <v>7.3795179535130613</v>
      </c>
      <c r="L226" s="123">
        <f t="shared" si="97"/>
        <v>6.2945446237180054</v>
      </c>
      <c r="M226" s="123">
        <f t="shared" si="97"/>
        <v>6.3058606667585728</v>
      </c>
      <c r="N226" s="123">
        <f t="shared" si="97"/>
        <v>10.620229326024608</v>
      </c>
      <c r="O226" s="123">
        <f t="shared" si="97"/>
        <v>7.262607601656728</v>
      </c>
      <c r="P226" s="123">
        <f t="shared" si="97"/>
        <v>7.0480939627180836</v>
      </c>
      <c r="Q226" s="123">
        <f t="shared" si="97"/>
        <v>6.4841588084043469</v>
      </c>
      <c r="R226" s="123">
        <f t="shared" si="97"/>
        <v>6.0163258764885219</v>
      </c>
      <c r="S226" s="123">
        <f t="shared" si="97"/>
        <v>8.0383907009986988</v>
      </c>
      <c r="T226" s="123">
        <f t="shared" si="97"/>
        <v>6.5188034042776897</v>
      </c>
      <c r="U226" s="123">
        <f t="shared" si="97"/>
        <v>6.9650049712869473</v>
      </c>
      <c r="V226" s="123">
        <f t="shared" si="97"/>
        <v>7.3702262857238052</v>
      </c>
      <c r="W226" s="123">
        <f t="shared" si="97"/>
        <v>10.111467843059261</v>
      </c>
      <c r="X226" s="123">
        <f t="shared" si="97"/>
        <v>8.7671400456674853</v>
      </c>
      <c r="Y226" s="123">
        <f t="shared" si="97"/>
        <v>7.3719341747562099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22.372936030777826</v>
      </c>
      <c r="C227" s="99">
        <f>RES_hhdet_fecs!C147</f>
        <v>21.311723382673186</v>
      </c>
      <c r="D227" s="99">
        <f>RES_hhdet_fecs!D147</f>
        <v>14.360438135031185</v>
      </c>
      <c r="E227" s="99">
        <f>RES_hhdet_fecs!E147</f>
        <v>17.665028927678822</v>
      </c>
      <c r="F227" s="99">
        <f>RES_hhdet_fecs!F147</f>
        <v>8.0293322981441175</v>
      </c>
      <c r="G227" s="99">
        <f>RES_hhdet_fecs!G147</f>
        <v>6.925586716539307</v>
      </c>
      <c r="H227" s="99">
        <f>RES_hhdet_fecs!H147</f>
        <v>8.3028942672914621</v>
      </c>
      <c r="I227" s="99">
        <f>RES_hhdet_fecs!I147</f>
        <v>8.2146801116612629</v>
      </c>
      <c r="J227" s="99">
        <f>RES_hhdet_fecs!J147</f>
        <v>6.8687821406384826</v>
      </c>
      <c r="K227" s="99">
        <f>RES_hhdet_fecs!K147</f>
        <v>7.3795179535130613</v>
      </c>
      <c r="L227" s="99">
        <f>RES_hhdet_fecs!L147</f>
        <v>6.2945446237180054</v>
      </c>
      <c r="M227" s="99">
        <f>RES_hhdet_fecs!M147</f>
        <v>6.3058606667585728</v>
      </c>
      <c r="N227" s="99">
        <f>RES_hhdet_fecs!N147</f>
        <v>10.620229326024608</v>
      </c>
      <c r="O227" s="99">
        <f>RES_hhdet_fecs!O147</f>
        <v>7.262607601656728</v>
      </c>
      <c r="P227" s="99">
        <f>RES_hhdet_fecs!P147</f>
        <v>7.0480939627180836</v>
      </c>
      <c r="Q227" s="99">
        <f>RES_hhdet_fecs!Q147</f>
        <v>6.4841588084043469</v>
      </c>
      <c r="R227" s="99">
        <f>RES_hhdet_fecs!R147</f>
        <v>6.0163258764885219</v>
      </c>
      <c r="S227" s="99">
        <f>RES_hhdet_fecs!S147</f>
        <v>8.0383907009986988</v>
      </c>
      <c r="T227" s="99">
        <f>RES_hhdet_fecs!T147</f>
        <v>6.5188034042776897</v>
      </c>
      <c r="U227" s="99">
        <f>RES_hhdet_fecs!U147</f>
        <v>6.9650049712869473</v>
      </c>
      <c r="V227" s="99">
        <f>RES_hhdet_fecs!V147</f>
        <v>7.3702262857238052</v>
      </c>
      <c r="W227" s="99">
        <f>RES_hhdet_fecs!W147</f>
        <v>10.111467843059261</v>
      </c>
      <c r="X227" s="99">
        <f>RES_hhdet_fecs!X147</f>
        <v>8.7671400456674853</v>
      </c>
      <c r="Y227" s="99">
        <f>RES_hhdet_fecs!Y147</f>
        <v>7.3719341747562099</v>
      </c>
      <c r="DA227" s="63" t="s">
        <v>2885</v>
      </c>
    </row>
    <row r="228" spans="1:105" ht="12" customHeight="1" x14ac:dyDescent="0.25">
      <c r="A228" s="121" t="s">
        <v>55</v>
      </c>
      <c r="B228" s="123">
        <v>14.249162771295131</v>
      </c>
      <c r="C228" s="123">
        <v>11.807143854491681</v>
      </c>
      <c r="D228" s="123">
        <v>14.086690087468378</v>
      </c>
      <c r="E228" s="123">
        <v>13.569016758564821</v>
      </c>
      <c r="F228" s="123">
        <v>16.234734273736233</v>
      </c>
      <c r="G228" s="123">
        <v>16.543677654498236</v>
      </c>
      <c r="H228" s="123">
        <v>16.87111054062666</v>
      </c>
      <c r="I228" s="123">
        <v>16.378428648596568</v>
      </c>
      <c r="J228" s="123">
        <v>16.000508768590862</v>
      </c>
      <c r="K228" s="123">
        <v>10.602814697014971</v>
      </c>
      <c r="L228" s="123">
        <v>12.872390929184125</v>
      </c>
      <c r="M228" s="123">
        <v>12.765666445468691</v>
      </c>
      <c r="N228" s="123">
        <v>10.699954963444547</v>
      </c>
      <c r="O228" s="123">
        <v>11.811736467884547</v>
      </c>
      <c r="P228" s="123">
        <v>11.431239424799628</v>
      </c>
      <c r="Q228" s="123">
        <v>11.856512040624654</v>
      </c>
      <c r="R228" s="123">
        <v>11.263666496414599</v>
      </c>
      <c r="S228" s="123">
        <v>11.77072931282609</v>
      </c>
      <c r="T228" s="123">
        <v>14.048631147462252</v>
      </c>
      <c r="U228" s="123">
        <v>13.997813255158709</v>
      </c>
      <c r="V228" s="123">
        <v>13.022564222574314</v>
      </c>
      <c r="W228" s="123">
        <v>11.313464485837864</v>
      </c>
      <c r="X228" s="123">
        <v>13.07958497989156</v>
      </c>
      <c r="Y228" s="123">
        <v>11.63906271771954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14.249162771295131</v>
      </c>
      <c r="C233" s="102">
        <v>11.807143854491681</v>
      </c>
      <c r="D233" s="102">
        <v>14.339877592441034</v>
      </c>
      <c r="E233" s="102">
        <v>13.866291704250669</v>
      </c>
      <c r="F233" s="102">
        <v>16.57015585629372</v>
      </c>
      <c r="G233" s="102">
        <v>16.935934916569547</v>
      </c>
      <c r="H233" s="102">
        <v>17.303972302527111</v>
      </c>
      <c r="I233" s="102">
        <v>16.904873560301073</v>
      </c>
      <c r="J233" s="102">
        <v>16.602646506085307</v>
      </c>
      <c r="K233" s="102">
        <v>11.239159543177712</v>
      </c>
      <c r="L233" s="102">
        <v>14.936112963196013</v>
      </c>
      <c r="M233" s="102">
        <v>14.885951297795904</v>
      </c>
      <c r="N233" s="102">
        <v>12.910552754925977</v>
      </c>
      <c r="O233" s="102">
        <v>13.995938874418185</v>
      </c>
      <c r="P233" s="102">
        <v>13.613716771128891</v>
      </c>
      <c r="Q233" s="102">
        <v>13.906694203697977</v>
      </c>
      <c r="R233" s="102">
        <v>13.229124111784502</v>
      </c>
      <c r="S233" s="102">
        <v>13.614575628088534</v>
      </c>
      <c r="T233" s="102">
        <v>15.762543445433945</v>
      </c>
      <c r="U233" s="102">
        <v>15.487011662933496</v>
      </c>
      <c r="V233" s="102">
        <v>14.350561501150651</v>
      </c>
      <c r="W233" s="102">
        <v>12.199007193119117</v>
      </c>
      <c r="X233" s="102">
        <v>13.810167333141472</v>
      </c>
      <c r="Y233" s="102">
        <v>12.240641983545808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8.6689865511404207</v>
      </c>
      <c r="E234" s="105">
        <v>8.4413531867649141</v>
      </c>
      <c r="F234" s="105">
        <v>10.144998879842884</v>
      </c>
      <c r="G234" s="105">
        <v>10.416140429885353</v>
      </c>
      <c r="H234" s="105">
        <v>10.684782079658797</v>
      </c>
      <c r="I234" s="105">
        <v>10.447348156107019</v>
      </c>
      <c r="J234" s="105">
        <v>10.281099442237934</v>
      </c>
      <c r="K234" s="105">
        <v>8.3519398370926954</v>
      </c>
      <c r="L234" s="105">
        <v>8.8187929060858625</v>
      </c>
      <c r="M234" s="105">
        <v>9.2944625259394442</v>
      </c>
      <c r="N234" s="105">
        <v>7.6138908071665474</v>
      </c>
      <c r="O234" s="105">
        <v>8.6176262476787091</v>
      </c>
      <c r="P234" s="105">
        <v>8.3200438766256308</v>
      </c>
      <c r="Q234" s="105">
        <v>8.768662151593805</v>
      </c>
      <c r="R234" s="105">
        <v>8.3606676423444632</v>
      </c>
      <c r="S234" s="105">
        <v>8.9006515465604448</v>
      </c>
      <c r="T234" s="105">
        <v>11.186630742171035</v>
      </c>
      <c r="U234" s="105">
        <v>11.058108084152927</v>
      </c>
      <c r="V234" s="105">
        <v>10.03733079940532</v>
      </c>
      <c r="W234" s="105">
        <v>8.7865243155038364</v>
      </c>
      <c r="X234" s="105">
        <v>11.084964595873998</v>
      </c>
      <c r="Y234" s="105">
        <v>9.7463387251404185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2.4584473146994683</v>
      </c>
      <c r="E235" s="99">
        <v>2.3802764287563929</v>
      </c>
      <c r="F235" s="99">
        <v>2.8431677076328765</v>
      </c>
      <c r="G235" s="99">
        <v>2.9074270673543179</v>
      </c>
      <c r="H235" s="99">
        <v>2.9635326851217121</v>
      </c>
      <c r="I235" s="99">
        <v>2.8666165215660442</v>
      </c>
      <c r="J235" s="99">
        <v>2.8195460708521556</v>
      </c>
      <c r="K235" s="99">
        <v>4.9780640882002203</v>
      </c>
      <c r="L235" s="99">
        <v>1.4776264059111226</v>
      </c>
      <c r="M235" s="99">
        <v>2.5211318863886492</v>
      </c>
      <c r="N235" s="99">
        <v>1.066283671958159</v>
      </c>
      <c r="O235" s="99">
        <v>1.7805734822070154</v>
      </c>
      <c r="P235" s="99">
        <v>1.3455450226259396</v>
      </c>
      <c r="Q235" s="99">
        <v>1.6369741168945702</v>
      </c>
      <c r="R235" s="99">
        <v>1.2877501081924263</v>
      </c>
      <c r="S235" s="99">
        <v>1.7301517142176099</v>
      </c>
      <c r="T235" s="99">
        <v>3.8584484203205074</v>
      </c>
      <c r="U235" s="99">
        <v>3.388446454143796</v>
      </c>
      <c r="V235" s="99">
        <v>2.0931557417510311</v>
      </c>
      <c r="W235" s="99">
        <v>2.1353925284591155</v>
      </c>
      <c r="X235" s="99">
        <v>5.4073969893164548</v>
      </c>
      <c r="Y235" s="99">
        <v>4.3285678950333333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6.2105392364409528</v>
      </c>
      <c r="E236" s="99">
        <v>6.0610767580085199</v>
      </c>
      <c r="F236" s="99">
        <v>7.3018311722100071</v>
      </c>
      <c r="G236" s="99">
        <v>7.5087133625310329</v>
      </c>
      <c r="H236" s="99">
        <v>7.7212493945370859</v>
      </c>
      <c r="I236" s="99">
        <v>7.5807316345409754</v>
      </c>
      <c r="J236" s="99">
        <v>7.4615533713857793</v>
      </c>
      <c r="K236" s="99">
        <v>3.3738757488924755</v>
      </c>
      <c r="L236" s="99">
        <v>7.3411665001747384</v>
      </c>
      <c r="M236" s="99">
        <v>6.773330639550796</v>
      </c>
      <c r="N236" s="99">
        <v>6.5476071352083869</v>
      </c>
      <c r="O236" s="99">
        <v>6.8370527654716939</v>
      </c>
      <c r="P236" s="99">
        <v>6.9744988539996928</v>
      </c>
      <c r="Q236" s="99">
        <v>7.1316880346992342</v>
      </c>
      <c r="R236" s="99">
        <v>7.0729175341520367</v>
      </c>
      <c r="S236" s="99">
        <v>7.1704998323428333</v>
      </c>
      <c r="T236" s="99">
        <v>7.3281823218505284</v>
      </c>
      <c r="U236" s="99">
        <v>7.6696616300091334</v>
      </c>
      <c r="V236" s="99">
        <v>7.9441750576542862</v>
      </c>
      <c r="W236" s="99">
        <v>6.6511317870447204</v>
      </c>
      <c r="X236" s="99">
        <v>5.6775676065575427</v>
      </c>
      <c r="Y236" s="99">
        <v>5.4177708301070844</v>
      </c>
      <c r="DA236" s="63" t="s">
        <v>2894</v>
      </c>
    </row>
    <row r="237" spans="1:105" ht="12" customHeight="1" x14ac:dyDescent="0.25">
      <c r="A237" s="121" t="s">
        <v>54</v>
      </c>
      <c r="B237" s="123">
        <v>11.05997070250965</v>
      </c>
      <c r="C237" s="123">
        <v>10.085598172071707</v>
      </c>
      <c r="D237" s="123">
        <v>10.035615055335398</v>
      </c>
      <c r="E237" s="123">
        <v>9.3501365403329721</v>
      </c>
      <c r="F237" s="123">
        <v>10.479880682394199</v>
      </c>
      <c r="G237" s="123">
        <v>10.16535370659583</v>
      </c>
      <c r="H237" s="123">
        <v>9.0260810518585686</v>
      </c>
      <c r="I237" s="123">
        <v>8.3854088031766381</v>
      </c>
      <c r="J237" s="123">
        <v>9.3719512415127273</v>
      </c>
      <c r="K237" s="123">
        <v>9.8308417434313871</v>
      </c>
      <c r="L237" s="123">
        <v>9.7877720484950164</v>
      </c>
      <c r="M237" s="123">
        <v>9.1743238863275476</v>
      </c>
      <c r="N237" s="123">
        <v>8.4517032677862733</v>
      </c>
      <c r="O237" s="123">
        <v>9.5306739270437468</v>
      </c>
      <c r="P237" s="123">
        <v>8.7820696199742123</v>
      </c>
      <c r="Q237" s="123">
        <v>9.2755539552421524</v>
      </c>
      <c r="R237" s="123">
        <v>9.5113987791488004</v>
      </c>
      <c r="S237" s="123">
        <v>7.5451800358349095</v>
      </c>
      <c r="T237" s="123">
        <v>7.6865285274030395</v>
      </c>
      <c r="U237" s="123">
        <v>7.1165901706776653</v>
      </c>
      <c r="V237" s="123">
        <v>6.722918739715027</v>
      </c>
      <c r="W237" s="123">
        <v>6.328425409801981</v>
      </c>
      <c r="X237" s="123">
        <v>5.4749654990102998</v>
      </c>
      <c r="Y237" s="123">
        <v>5.4088469978320974</v>
      </c>
      <c r="DA237" s="130" t="s">
        <v>2895</v>
      </c>
    </row>
    <row r="238" spans="1:105" ht="12" customHeight="1" x14ac:dyDescent="0.25">
      <c r="A238" s="97" t="s">
        <v>50</v>
      </c>
      <c r="B238" s="99">
        <v>11.301323427466636</v>
      </c>
      <c r="C238" s="99">
        <v>10.969988599971796</v>
      </c>
      <c r="D238" s="99">
        <v>10.535952775033369</v>
      </c>
      <c r="E238" s="99">
        <v>9.5951175671093925</v>
      </c>
      <c r="F238" s="99">
        <v>11.213310558531152</v>
      </c>
      <c r="G238" s="99">
        <v>10.810450458550426</v>
      </c>
      <c r="H238" s="99">
        <v>9.3778219419103177</v>
      </c>
      <c r="I238" s="99">
        <v>8.7170264494027254</v>
      </c>
      <c r="J238" s="99">
        <v>9.9689231276028423</v>
      </c>
      <c r="K238" s="99">
        <v>10.660104279310824</v>
      </c>
      <c r="L238" s="99">
        <v>10.007151514598258</v>
      </c>
      <c r="M238" s="99">
        <v>9.3103070024112693</v>
      </c>
      <c r="N238" s="99">
        <v>9.2954040016965234</v>
      </c>
      <c r="O238" s="99">
        <v>10.088266492493164</v>
      </c>
      <c r="P238" s="99">
        <v>9.3876645501900313</v>
      </c>
      <c r="Q238" s="99">
        <v>9.8298915186417339</v>
      </c>
      <c r="R238" s="99">
        <v>9.3063694136180732</v>
      </c>
      <c r="S238" s="99">
        <v>8.6429466179928074</v>
      </c>
      <c r="T238" s="99">
        <v>8.2890494573590647</v>
      </c>
      <c r="U238" s="99">
        <v>7.5075180895295981</v>
      </c>
      <c r="V238" s="99">
        <v>7.3103837804206169</v>
      </c>
      <c r="W238" s="99">
        <v>7.0980381520345599</v>
      </c>
      <c r="X238" s="99">
        <v>5.6995116184384269</v>
      </c>
      <c r="Y238" s="99">
        <v>5.9673686535343675</v>
      </c>
      <c r="DA238" s="63" t="s">
        <v>2896</v>
      </c>
    </row>
    <row r="239" spans="1:105" ht="12" customHeight="1" x14ac:dyDescent="0.25">
      <c r="A239" s="109" t="s">
        <v>120</v>
      </c>
      <c r="B239" s="110">
        <v>10.028152830625695</v>
      </c>
      <c r="C239" s="110">
        <v>6.333452758005385</v>
      </c>
      <c r="D239" s="110">
        <v>8.4016706336254892</v>
      </c>
      <c r="E239" s="110">
        <v>8.686500043552611</v>
      </c>
      <c r="F239" s="110">
        <v>8.5232685138738873</v>
      </c>
      <c r="G239" s="110">
        <v>8.3661311490669625</v>
      </c>
      <c r="H239" s="110">
        <v>7.9427717863582465</v>
      </c>
      <c r="I239" s="110">
        <v>7.1521585130797378</v>
      </c>
      <c r="J239" s="110">
        <v>6.7613349028072234</v>
      </c>
      <c r="K239" s="110">
        <v>6.2134423925302302</v>
      </c>
      <c r="L239" s="110">
        <v>8.9161256539777547</v>
      </c>
      <c r="M239" s="110">
        <v>8.6778286894486101</v>
      </c>
      <c r="N239" s="110">
        <v>5.2446721489360595</v>
      </c>
      <c r="O239" s="110">
        <v>7.6431243313079946</v>
      </c>
      <c r="P239" s="110">
        <v>7.0738557188592921</v>
      </c>
      <c r="Q239" s="110">
        <v>7.8278170943605732</v>
      </c>
      <c r="R239" s="110">
        <v>10.057652453778722</v>
      </c>
      <c r="S239" s="110">
        <v>4.1452851785647828</v>
      </c>
      <c r="T239" s="110">
        <v>5.7593273044485418</v>
      </c>
      <c r="U239" s="110">
        <v>5.8750090164401714</v>
      </c>
      <c r="V239" s="110">
        <v>5.0720773987447831</v>
      </c>
      <c r="W239" s="110">
        <v>4.2795800104212889</v>
      </c>
      <c r="X239" s="110">
        <v>4.9296926377025949</v>
      </c>
      <c r="Y239" s="110">
        <v>4.2616172826590324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57.864936706356531</v>
      </c>
      <c r="C241" s="118">
        <f t="shared" si="98"/>
        <v>55.715458393437757</v>
      </c>
      <c r="D241" s="118">
        <f t="shared" si="98"/>
        <v>45.685606214030166</v>
      </c>
      <c r="E241" s="118">
        <f t="shared" si="98"/>
        <v>55.489191426444343</v>
      </c>
      <c r="F241" s="118">
        <f t="shared" si="98"/>
        <v>38.004425574297301</v>
      </c>
      <c r="G241" s="118">
        <f t="shared" si="98"/>
        <v>36.527249343436772</v>
      </c>
      <c r="H241" s="118">
        <f t="shared" si="98"/>
        <v>42.178013809375386</v>
      </c>
      <c r="I241" s="118">
        <f t="shared" si="98"/>
        <v>42.83169019131013</v>
      </c>
      <c r="J241" s="118">
        <f t="shared" si="98"/>
        <v>39.460836900052691</v>
      </c>
      <c r="K241" s="118">
        <f t="shared" si="98"/>
        <v>38.802239068118098</v>
      </c>
      <c r="L241" s="118">
        <f t="shared" si="98"/>
        <v>39.7738307731492</v>
      </c>
      <c r="M241" s="118">
        <f t="shared" si="98"/>
        <v>39.858515817090726</v>
      </c>
      <c r="N241" s="118">
        <f t="shared" si="98"/>
        <v>55.460924131473995</v>
      </c>
      <c r="O241" s="118">
        <f t="shared" si="98"/>
        <v>46.143243129570799</v>
      </c>
      <c r="P241" s="118">
        <f t="shared" si="98"/>
        <v>45.599924606668679</v>
      </c>
      <c r="Q241" s="118">
        <f t="shared" si="98"/>
        <v>47.050721173919847</v>
      </c>
      <c r="R241" s="118">
        <f t="shared" ref="R241:V241" si="99">R242+R244+R246+R255</f>
        <v>44.84521029854637</v>
      </c>
      <c r="S241" s="118">
        <f t="shared" si="99"/>
        <v>55.411361691261597</v>
      </c>
      <c r="T241" s="118">
        <f t="shared" si="99"/>
        <v>51.041627552347329</v>
      </c>
      <c r="U241" s="118">
        <f t="shared" si="99"/>
        <v>54.51969167380296</v>
      </c>
      <c r="V241" s="118">
        <f t="shared" si="99"/>
        <v>56.189006043613865</v>
      </c>
      <c r="W241" s="118">
        <f t="shared" ref="W241:Y241" si="100">W242+W244+W246+W255</f>
        <v>69.21723952342937</v>
      </c>
      <c r="X241" s="118">
        <f t="shared" si="100"/>
        <v>64.854735595333835</v>
      </c>
      <c r="Y241" s="118">
        <f t="shared" si="100"/>
        <v>58.180282454018759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2.1118302352980245</v>
      </c>
      <c r="C242" s="123">
        <f t="shared" si="101"/>
        <v>1.9665673152259666</v>
      </c>
      <c r="D242" s="123">
        <f t="shared" si="101"/>
        <v>2.6957344277410251</v>
      </c>
      <c r="E242" s="123">
        <f t="shared" si="101"/>
        <v>4.0666548547226</v>
      </c>
      <c r="F242" s="123">
        <f t="shared" si="101"/>
        <v>3.8084154629626155</v>
      </c>
      <c r="G242" s="123">
        <f t="shared" si="101"/>
        <v>3.4865078190296099</v>
      </c>
      <c r="H242" s="123">
        <f t="shared" si="101"/>
        <v>4.0014427581540684</v>
      </c>
      <c r="I242" s="123">
        <f t="shared" si="101"/>
        <v>4.2482082709649891</v>
      </c>
      <c r="J242" s="123">
        <f t="shared" si="101"/>
        <v>3.8688769090998067</v>
      </c>
      <c r="K242" s="123">
        <f t="shared" si="101"/>
        <v>3.3197664107270604</v>
      </c>
      <c r="L242" s="123">
        <f t="shared" si="101"/>
        <v>4.9226040377780329</v>
      </c>
      <c r="M242" s="123">
        <f t="shared" si="101"/>
        <v>4.6759942996084876</v>
      </c>
      <c r="N242" s="123">
        <f t="shared" si="101"/>
        <v>5.6372845892284138</v>
      </c>
      <c r="O242" s="123">
        <f t="shared" si="101"/>
        <v>5.5736925025773667</v>
      </c>
      <c r="P242" s="123">
        <f t="shared" si="101"/>
        <v>5.3441691757755949</v>
      </c>
      <c r="Q242" s="123">
        <f t="shared" si="101"/>
        <v>7.0857852399559578</v>
      </c>
      <c r="R242" s="123">
        <f t="shared" si="101"/>
        <v>5.828653606082745</v>
      </c>
      <c r="S242" s="123">
        <f t="shared" si="101"/>
        <v>7.8907435668121062</v>
      </c>
      <c r="T242" s="123">
        <f t="shared" si="101"/>
        <v>7.7017262197473153</v>
      </c>
      <c r="U242" s="123">
        <f t="shared" si="101"/>
        <v>8.9060497615629366</v>
      </c>
      <c r="V242" s="123">
        <f t="shared" si="101"/>
        <v>9.0977193325758012</v>
      </c>
      <c r="W242" s="123">
        <f t="shared" si="101"/>
        <v>10.794786845244602</v>
      </c>
      <c r="X242" s="123">
        <f t="shared" si="101"/>
        <v>11.590700500448273</v>
      </c>
      <c r="Y242" s="123">
        <f t="shared" si="101"/>
        <v>12.094624454323084</v>
      </c>
      <c r="DA242" s="130" t="s">
        <v>3050</v>
      </c>
    </row>
    <row r="243" spans="1:105" ht="12" customHeight="1" x14ac:dyDescent="0.25">
      <c r="A243" s="97" t="s">
        <v>53</v>
      </c>
      <c r="B243" s="99">
        <v>2.1118302352980245</v>
      </c>
      <c r="C243" s="99">
        <v>1.9665673152259666</v>
      </c>
      <c r="D243" s="99">
        <v>2.6957344277410251</v>
      </c>
      <c r="E243" s="99">
        <v>4.0666548547226</v>
      </c>
      <c r="F243" s="99">
        <v>3.8084154629626155</v>
      </c>
      <c r="G243" s="99">
        <v>3.4865078190296099</v>
      </c>
      <c r="H243" s="99">
        <v>4.0014427581540684</v>
      </c>
      <c r="I243" s="99">
        <v>4.2482082709649891</v>
      </c>
      <c r="J243" s="99">
        <v>3.8688769090998067</v>
      </c>
      <c r="K243" s="99">
        <v>3.3197664107270604</v>
      </c>
      <c r="L243" s="99">
        <v>4.9226040377780329</v>
      </c>
      <c r="M243" s="99">
        <v>4.6759942996084876</v>
      </c>
      <c r="N243" s="99">
        <v>5.6372845892284138</v>
      </c>
      <c r="O243" s="99">
        <v>5.5736925025773667</v>
      </c>
      <c r="P243" s="99">
        <v>5.3441691757755949</v>
      </c>
      <c r="Q243" s="99">
        <v>7.0857852399559578</v>
      </c>
      <c r="R243" s="99">
        <v>5.828653606082745</v>
      </c>
      <c r="S243" s="99">
        <v>7.8907435668121062</v>
      </c>
      <c r="T243" s="99">
        <v>7.7017262197473153</v>
      </c>
      <c r="U243" s="99">
        <v>8.9060497615629366</v>
      </c>
      <c r="V243" s="99">
        <v>9.0977193325758012</v>
      </c>
      <c r="W243" s="99">
        <v>10.794786845244602</v>
      </c>
      <c r="X243" s="99">
        <v>11.590700500448273</v>
      </c>
      <c r="Y243" s="99">
        <v>12.094624454323084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41.708414282703806</v>
      </c>
      <c r="C244" s="123">
        <f t="shared" si="102"/>
        <v>41.579787747313702</v>
      </c>
      <c r="D244" s="123">
        <f t="shared" si="102"/>
        <v>29.341179663491449</v>
      </c>
      <c r="E244" s="123">
        <f t="shared" si="102"/>
        <v>38.281878322437066</v>
      </c>
      <c r="F244" s="123">
        <f t="shared" si="102"/>
        <v>18.900203989110341</v>
      </c>
      <c r="G244" s="123">
        <f t="shared" si="102"/>
        <v>17.68941607784846</v>
      </c>
      <c r="H244" s="123">
        <f t="shared" si="102"/>
        <v>23.273759806823222</v>
      </c>
      <c r="I244" s="123">
        <f t="shared" si="102"/>
        <v>24.306846501403633</v>
      </c>
      <c r="J244" s="123">
        <f t="shared" si="102"/>
        <v>20.918965917558165</v>
      </c>
      <c r="K244" s="123">
        <f t="shared" si="102"/>
        <v>23.445201731583367</v>
      </c>
      <c r="L244" s="123">
        <f t="shared" si="102"/>
        <v>20.693617209020264</v>
      </c>
      <c r="M244" s="123">
        <f t="shared" si="102"/>
        <v>21.343420399846284</v>
      </c>
      <c r="N244" s="123">
        <f t="shared" si="102"/>
        <v>37.556032351369382</v>
      </c>
      <c r="O244" s="123">
        <f t="shared" si="102"/>
        <v>26.838110003560288</v>
      </c>
      <c r="P244" s="123">
        <f t="shared" si="102"/>
        <v>27.019040455863234</v>
      </c>
      <c r="Q244" s="123">
        <f t="shared" si="102"/>
        <v>26.022145170035696</v>
      </c>
      <c r="R244" s="123">
        <f t="shared" si="102"/>
        <v>25.052192370447223</v>
      </c>
      <c r="S244" s="123">
        <f t="shared" si="102"/>
        <v>34.659885587131477</v>
      </c>
      <c r="T244" s="123">
        <f t="shared" si="102"/>
        <v>28.789865428804053</v>
      </c>
      <c r="U244" s="123">
        <f t="shared" si="102"/>
        <v>31.266614484437937</v>
      </c>
      <c r="V244" s="123">
        <f t="shared" si="102"/>
        <v>33.470150394808037</v>
      </c>
      <c r="W244" s="123">
        <f t="shared" si="102"/>
        <v>46.292367951103017</v>
      </c>
      <c r="X244" s="123">
        <f t="shared" si="102"/>
        <v>40.353769995998221</v>
      </c>
      <c r="Y244" s="123">
        <f t="shared" si="102"/>
        <v>34.119617738485964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41.708414282703806</v>
      </c>
      <c r="C245" s="99">
        <f>RES_hhdet_tess!C147</f>
        <v>41.579787747313702</v>
      </c>
      <c r="D245" s="99">
        <f>RES_hhdet_tess!D147</f>
        <v>29.341179663491449</v>
      </c>
      <c r="E245" s="99">
        <f>RES_hhdet_tess!E147</f>
        <v>38.281878322437066</v>
      </c>
      <c r="F245" s="99">
        <f>RES_hhdet_tess!F147</f>
        <v>18.900203989110341</v>
      </c>
      <c r="G245" s="99">
        <f>RES_hhdet_tess!G147</f>
        <v>17.68941607784846</v>
      </c>
      <c r="H245" s="99">
        <f>RES_hhdet_tess!H147</f>
        <v>23.273759806823222</v>
      </c>
      <c r="I245" s="99">
        <f>RES_hhdet_tess!I147</f>
        <v>24.306846501403633</v>
      </c>
      <c r="J245" s="99">
        <f>RES_hhdet_tess!J147</f>
        <v>20.918965917558165</v>
      </c>
      <c r="K245" s="99">
        <f>RES_hhdet_tess!K147</f>
        <v>23.445201731583367</v>
      </c>
      <c r="L245" s="99">
        <f>RES_hhdet_tess!L147</f>
        <v>20.693617209020264</v>
      </c>
      <c r="M245" s="99">
        <f>RES_hhdet_tess!M147</f>
        <v>21.343420399846284</v>
      </c>
      <c r="N245" s="99">
        <f>RES_hhdet_tess!N147</f>
        <v>37.556032351369382</v>
      </c>
      <c r="O245" s="99">
        <f>RES_hhdet_tess!O147</f>
        <v>26.838110003560288</v>
      </c>
      <c r="P245" s="99">
        <f>RES_hhdet_tess!P147</f>
        <v>27.019040455863234</v>
      </c>
      <c r="Q245" s="99">
        <f>RES_hhdet_tess!Q147</f>
        <v>26.022145170035696</v>
      </c>
      <c r="R245" s="99">
        <f>RES_hhdet_tess!R147</f>
        <v>25.052192370447223</v>
      </c>
      <c r="S245" s="99">
        <f>RES_hhdet_tess!S147</f>
        <v>34.659885587131477</v>
      </c>
      <c r="T245" s="99">
        <f>RES_hhdet_tess!T147</f>
        <v>28.789865428804053</v>
      </c>
      <c r="U245" s="99">
        <f>RES_hhdet_tess!U147</f>
        <v>31.266614484437937</v>
      </c>
      <c r="V245" s="99">
        <f>RES_hhdet_tess!V147</f>
        <v>33.470150394808037</v>
      </c>
      <c r="W245" s="99">
        <f>RES_hhdet_tess!W147</f>
        <v>46.292367951103017</v>
      </c>
      <c r="X245" s="99">
        <f>RES_hhdet_tess!X147</f>
        <v>40.353769995998221</v>
      </c>
      <c r="Y245" s="99">
        <f>RES_hhdet_tess!Y147</f>
        <v>34.119617738485964</v>
      </c>
      <c r="DA245" s="63" t="s">
        <v>3053</v>
      </c>
    </row>
    <row r="246" spans="1:105" ht="12" customHeight="1" x14ac:dyDescent="0.25">
      <c r="A246" s="121" t="s">
        <v>55</v>
      </c>
      <c r="B246" s="123">
        <v>7.3789678536008303</v>
      </c>
      <c r="C246" s="123">
        <v>6.158458621049598</v>
      </c>
      <c r="D246" s="123">
        <v>7.5257062851536425</v>
      </c>
      <c r="E246" s="123">
        <v>7.3346398826549004</v>
      </c>
      <c r="F246" s="123">
        <v>8.8234048858081096</v>
      </c>
      <c r="G246" s="123">
        <v>9.0686880644734948</v>
      </c>
      <c r="H246" s="123">
        <v>9.31652812215167</v>
      </c>
      <c r="I246" s="123">
        <v>9.1312671678932666</v>
      </c>
      <c r="J246" s="123">
        <v>8.9918098702026388</v>
      </c>
      <c r="K246" s="123">
        <v>6.0992413785285775</v>
      </c>
      <c r="L246" s="123">
        <v>8.1293772913982671</v>
      </c>
      <c r="M246" s="123">
        <v>8.1486693840269204</v>
      </c>
      <c r="N246" s="123">
        <v>7.1301855876517157</v>
      </c>
      <c r="O246" s="123">
        <v>7.839492746323736</v>
      </c>
      <c r="P246" s="123">
        <v>7.7531593700552914</v>
      </c>
      <c r="Q246" s="123">
        <v>8.0981354095887941</v>
      </c>
      <c r="R246" s="123">
        <v>7.8507616678941652</v>
      </c>
      <c r="S246" s="123">
        <v>8.2178001215253271</v>
      </c>
      <c r="T246" s="123">
        <v>9.7192424226659799</v>
      </c>
      <c r="U246" s="123">
        <v>9.8072870076260603</v>
      </c>
      <c r="V246" s="123">
        <v>9.2929255790057823</v>
      </c>
      <c r="W246" s="123">
        <v>8.04732565249701</v>
      </c>
      <c r="X246" s="123">
        <v>9.2441414065402032</v>
      </c>
      <c r="Y246" s="123">
        <v>8.3231383009494788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7.3789678536008303</v>
      </c>
      <c r="C251" s="102">
        <v>6.158458621049598</v>
      </c>
      <c r="D251" s="102">
        <v>7.5256060982417115</v>
      </c>
      <c r="E251" s="102">
        <v>7.3344611449936412</v>
      </c>
      <c r="F251" s="102">
        <v>8.8231752476861551</v>
      </c>
      <c r="G251" s="102">
        <v>9.0684768755321876</v>
      </c>
      <c r="H251" s="102">
        <v>9.3164252415214115</v>
      </c>
      <c r="I251" s="102">
        <v>9.1312924015024031</v>
      </c>
      <c r="J251" s="102">
        <v>8.9917878027564768</v>
      </c>
      <c r="K251" s="102">
        <v>6.0994470414421027</v>
      </c>
      <c r="L251" s="102">
        <v>8.1171250206982375</v>
      </c>
      <c r="M251" s="102">
        <v>8.1396391091970983</v>
      </c>
      <c r="N251" s="102">
        <v>7.1242024411634608</v>
      </c>
      <c r="O251" s="102">
        <v>7.8473951668678703</v>
      </c>
      <c r="P251" s="102">
        <v>7.7677088766664211</v>
      </c>
      <c r="Q251" s="102">
        <v>8.1171340794106932</v>
      </c>
      <c r="R251" s="102">
        <v>7.8647870025635767</v>
      </c>
      <c r="S251" s="102">
        <v>8.2175251735829598</v>
      </c>
      <c r="T251" s="102">
        <v>9.7133689987265157</v>
      </c>
      <c r="U251" s="102">
        <v>9.8055559519771691</v>
      </c>
      <c r="V251" s="102">
        <v>9.2956205852974243</v>
      </c>
      <c r="W251" s="102">
        <v>8.0533696641101393</v>
      </c>
      <c r="X251" s="102">
        <v>9.2441314877990912</v>
      </c>
      <c r="Y251" s="102">
        <v>8.3236539747385585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7.5278500836287181</v>
      </c>
      <c r="E252" s="105">
        <v>7.3377229093540706</v>
      </c>
      <c r="F252" s="105">
        <v>8.8275740730988943</v>
      </c>
      <c r="G252" s="105">
        <v>9.0719870935148936</v>
      </c>
      <c r="H252" s="105">
        <v>9.3179984607841941</v>
      </c>
      <c r="I252" s="105">
        <v>9.1309828787614382</v>
      </c>
      <c r="J252" s="105">
        <v>8.9920194779875704</v>
      </c>
      <c r="K252" s="105">
        <v>6.0985139090056206</v>
      </c>
      <c r="L252" s="105">
        <v>8.1534434105119686</v>
      </c>
      <c r="M252" s="105">
        <v>8.1634532114684557</v>
      </c>
      <c r="N252" s="105">
        <v>7.138538248633429</v>
      </c>
      <c r="O252" s="105">
        <v>7.8279364902968807</v>
      </c>
      <c r="P252" s="105">
        <v>7.7324185544528721</v>
      </c>
      <c r="Q252" s="105">
        <v>8.0695208593512966</v>
      </c>
      <c r="R252" s="105">
        <v>7.8300461204537868</v>
      </c>
      <c r="S252" s="105">
        <v>8.2182280975283906</v>
      </c>
      <c r="T252" s="105">
        <v>9.7290502417213034</v>
      </c>
      <c r="U252" s="105">
        <v>9.8107041434595228</v>
      </c>
      <c r="V252" s="105">
        <v>9.2868674168489385</v>
      </c>
      <c r="W252" s="105">
        <v>8.030078764673755</v>
      </c>
      <c r="X252" s="105">
        <v>9.244168486475985</v>
      </c>
      <c r="Y252" s="105">
        <v>8.3215158578095902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1.3173108471877644</v>
      </c>
      <c r="E253" s="99">
        <v>1.2766461513455512</v>
      </c>
      <c r="F253" s="99">
        <v>1.5257429008888845</v>
      </c>
      <c r="G253" s="99">
        <v>1.5632737309838602</v>
      </c>
      <c r="H253" s="99">
        <v>1.59674906624711</v>
      </c>
      <c r="I253" s="99">
        <v>1.5502512442204621</v>
      </c>
      <c r="J253" s="99">
        <v>1.5304661066017924</v>
      </c>
      <c r="K253" s="99">
        <v>2.724638160113146</v>
      </c>
      <c r="L253" s="99">
        <v>0.81227691033722915</v>
      </c>
      <c r="M253" s="99">
        <v>1.390122571917662</v>
      </c>
      <c r="N253" s="99">
        <v>0.59093111342504201</v>
      </c>
      <c r="O253" s="99">
        <v>0.99088372482518572</v>
      </c>
      <c r="P253" s="99">
        <v>0.75791970045317913</v>
      </c>
      <c r="Q253" s="99">
        <v>0.93783282465206097</v>
      </c>
      <c r="R253" s="99">
        <v>0.75712858630174817</v>
      </c>
      <c r="S253" s="99">
        <v>1.0477282651855548</v>
      </c>
      <c r="T253" s="99">
        <v>2.4008679198707736</v>
      </c>
      <c r="U253" s="99">
        <v>2.1410425134503912</v>
      </c>
      <c r="V253" s="99">
        <v>1.3426923591946507</v>
      </c>
      <c r="W253" s="99">
        <v>1.3789469776290342</v>
      </c>
      <c r="X253" s="99">
        <v>3.5666008799184423</v>
      </c>
      <c r="Y253" s="99">
        <v>2.9037450277025041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6.2105392364409528</v>
      </c>
      <c r="E254" s="99">
        <v>6.0610767580085199</v>
      </c>
      <c r="F254" s="99">
        <v>7.3018311722100071</v>
      </c>
      <c r="G254" s="99">
        <v>7.5087133625310329</v>
      </c>
      <c r="H254" s="99">
        <v>7.7212493945370859</v>
      </c>
      <c r="I254" s="99">
        <v>7.5807316345409754</v>
      </c>
      <c r="J254" s="99">
        <v>7.4615533713857793</v>
      </c>
      <c r="K254" s="99">
        <v>3.3738757488924755</v>
      </c>
      <c r="L254" s="99">
        <v>7.3411665001747384</v>
      </c>
      <c r="M254" s="99">
        <v>6.773330639550796</v>
      </c>
      <c r="N254" s="99">
        <v>6.5476071352083869</v>
      </c>
      <c r="O254" s="99">
        <v>6.8370527654716939</v>
      </c>
      <c r="P254" s="99">
        <v>6.9744988539996928</v>
      </c>
      <c r="Q254" s="99">
        <v>7.1316880346992342</v>
      </c>
      <c r="R254" s="99">
        <v>7.0729175341520367</v>
      </c>
      <c r="S254" s="99">
        <v>7.1704998323428333</v>
      </c>
      <c r="T254" s="99">
        <v>7.3281823218505284</v>
      </c>
      <c r="U254" s="99">
        <v>7.6696616300091334</v>
      </c>
      <c r="V254" s="99">
        <v>7.9441750576542862</v>
      </c>
      <c r="W254" s="99">
        <v>6.6511317870447204</v>
      </c>
      <c r="X254" s="99">
        <v>5.6775676065575427</v>
      </c>
      <c r="Y254" s="99">
        <v>5.4177708301070844</v>
      </c>
      <c r="DA254" s="63" t="s">
        <v>3062</v>
      </c>
    </row>
    <row r="255" spans="1:105" ht="12" customHeight="1" x14ac:dyDescent="0.25">
      <c r="A255" s="121" t="s">
        <v>54</v>
      </c>
      <c r="B255" s="123">
        <v>6.6657243347538717</v>
      </c>
      <c r="C255" s="123">
        <v>6.0106447098484885</v>
      </c>
      <c r="D255" s="123">
        <v>6.1229858376440474</v>
      </c>
      <c r="E255" s="123">
        <v>5.8060183666297807</v>
      </c>
      <c r="F255" s="123">
        <v>6.472401236416232</v>
      </c>
      <c r="G255" s="123">
        <v>6.2826373820852091</v>
      </c>
      <c r="H255" s="123">
        <v>5.5862831222464306</v>
      </c>
      <c r="I255" s="123">
        <v>5.1453682510482368</v>
      </c>
      <c r="J255" s="123">
        <v>5.6811842031920818</v>
      </c>
      <c r="K255" s="123">
        <v>5.9380295472790916</v>
      </c>
      <c r="L255" s="123">
        <v>6.0282322349526405</v>
      </c>
      <c r="M255" s="123">
        <v>5.6904317336090378</v>
      </c>
      <c r="N255" s="123">
        <v>5.137421603224479</v>
      </c>
      <c r="O255" s="123">
        <v>5.8919478771094074</v>
      </c>
      <c r="P255" s="123">
        <v>5.483555604974554</v>
      </c>
      <c r="Q255" s="123">
        <v>5.8446553543394018</v>
      </c>
      <c r="R255" s="123">
        <v>6.1136026541222375</v>
      </c>
      <c r="S255" s="123">
        <v>4.642932415792683</v>
      </c>
      <c r="T255" s="123">
        <v>4.8307934811299775</v>
      </c>
      <c r="U255" s="123">
        <v>4.5397404201760212</v>
      </c>
      <c r="V255" s="123">
        <v>4.3282107372242464</v>
      </c>
      <c r="W255" s="123">
        <v>4.0827590745847395</v>
      </c>
      <c r="X255" s="123">
        <v>3.6661236923471439</v>
      </c>
      <c r="Y255" s="123">
        <v>3.6429019602602337</v>
      </c>
      <c r="DA255" s="130" t="s">
        <v>3063</v>
      </c>
    </row>
    <row r="256" spans="1:105" ht="12" customHeight="1" x14ac:dyDescent="0.25">
      <c r="A256" s="97" t="s">
        <v>50</v>
      </c>
      <c r="B256" s="99">
        <v>6.5002266124008532</v>
      </c>
      <c r="C256" s="99">
        <v>6.3253502488308104</v>
      </c>
      <c r="D256" s="99">
        <v>6.0874187873803915</v>
      </c>
      <c r="E256" s="99">
        <v>5.5573333066396069</v>
      </c>
      <c r="F256" s="99">
        <v>6.508890361031936</v>
      </c>
      <c r="G256" s="99">
        <v>6.2868056427256649</v>
      </c>
      <c r="H256" s="99">
        <v>5.4630232853086156</v>
      </c>
      <c r="I256" s="99">
        <v>5.0829507438310575</v>
      </c>
      <c r="J256" s="99">
        <v>5.8165281816828438</v>
      </c>
      <c r="K256" s="99">
        <v>6.2240258134138848</v>
      </c>
      <c r="L256" s="99">
        <v>5.8457377577412277</v>
      </c>
      <c r="M256" s="99">
        <v>5.442347257845662</v>
      </c>
      <c r="N256" s="99">
        <v>5.4375496564884278</v>
      </c>
      <c r="O256" s="99">
        <v>5.9047851737867765</v>
      </c>
      <c r="P256" s="99">
        <v>5.4975701979420144</v>
      </c>
      <c r="Q256" s="99">
        <v>5.7618222672663935</v>
      </c>
      <c r="R256" s="99">
        <v>5.4653302744845238</v>
      </c>
      <c r="S256" s="99">
        <v>5.0920545454025401</v>
      </c>
      <c r="T256" s="99">
        <v>4.9058904812649766</v>
      </c>
      <c r="U256" s="99">
        <v>4.4679589879910129</v>
      </c>
      <c r="V256" s="99">
        <v>4.3734735811768273</v>
      </c>
      <c r="W256" s="99">
        <v>4.2639796265967966</v>
      </c>
      <c r="X256" s="99">
        <v>3.4389852906635738</v>
      </c>
      <c r="Y256" s="99">
        <v>3.6155829017794532</v>
      </c>
      <c r="DA256" s="63" t="s">
        <v>3064</v>
      </c>
    </row>
    <row r="257" spans="1:105" ht="12" customHeight="1" x14ac:dyDescent="0.25">
      <c r="A257" s="109" t="s">
        <v>120</v>
      </c>
      <c r="B257" s="110">
        <v>7.3732510789013288</v>
      </c>
      <c r="C257" s="110">
        <v>4.6754641067775733</v>
      </c>
      <c r="D257" s="110">
        <v>6.2391365516259141</v>
      </c>
      <c r="E257" s="110">
        <v>6.4796888307678522</v>
      </c>
      <c r="F257" s="110">
        <v>6.3750571445477764</v>
      </c>
      <c r="G257" s="110">
        <v>6.2710117948422974</v>
      </c>
      <c r="H257" s="110">
        <v>5.9659049609219093</v>
      </c>
      <c r="I257" s="110">
        <v>5.3774922340712381</v>
      </c>
      <c r="J257" s="110">
        <v>5.0893117719666465</v>
      </c>
      <c r="K257" s="110">
        <v>4.6904599746599827</v>
      </c>
      <c r="L257" s="110">
        <v>6.753325863386304</v>
      </c>
      <c r="M257" s="110">
        <v>6.5962261747432454</v>
      </c>
      <c r="N257" s="110">
        <v>3.996590538640135</v>
      </c>
      <c r="O257" s="110">
        <v>5.8484913540939409</v>
      </c>
      <c r="P257" s="110">
        <v>5.4440243583755272</v>
      </c>
      <c r="Q257" s="110">
        <v>6.060986560041532</v>
      </c>
      <c r="R257" s="110">
        <v>7.8407755818710267</v>
      </c>
      <c r="S257" s="110">
        <v>3.251955459885381</v>
      </c>
      <c r="T257" s="110">
        <v>4.5905909864034538</v>
      </c>
      <c r="U257" s="110">
        <v>4.7677171625044164</v>
      </c>
      <c r="V257" s="110">
        <v>4.2010171702384387</v>
      </c>
      <c r="W257" s="110">
        <v>3.6003178754096252</v>
      </c>
      <c r="X257" s="110">
        <v>4.2176914794649321</v>
      </c>
      <c r="Y257" s="110">
        <v>3.6990165895852045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2.0805473764770599</v>
      </c>
      <c r="C259" s="118">
        <f t="shared" si="103"/>
        <v>2.0166200276043211</v>
      </c>
      <c r="D259" s="118">
        <f t="shared" si="103"/>
        <v>1.8322769782387145</v>
      </c>
      <c r="E259" s="118">
        <f t="shared" si="103"/>
        <v>1.5919569313226638</v>
      </c>
      <c r="F259" s="118">
        <f t="shared" si="103"/>
        <v>1.8527268376739836</v>
      </c>
      <c r="G259" s="118">
        <f t="shared" si="103"/>
        <v>1.8076011112703663</v>
      </c>
      <c r="H259" s="118">
        <f t="shared" si="103"/>
        <v>1.6081228393789322</v>
      </c>
      <c r="I259" s="118">
        <f t="shared" si="103"/>
        <v>1.5605358782135235</v>
      </c>
      <c r="J259" s="118">
        <f t="shared" si="103"/>
        <v>1.8430815358457788</v>
      </c>
      <c r="K259" s="118">
        <f t="shared" si="103"/>
        <v>1.9699520777478441</v>
      </c>
      <c r="L259" s="118">
        <f t="shared" si="103"/>
        <v>1.8161329112747933</v>
      </c>
      <c r="M259" s="118">
        <f t="shared" si="103"/>
        <v>1.6602185985922826</v>
      </c>
      <c r="N259" s="118">
        <f t="shared" si="103"/>
        <v>1.6717441382100451</v>
      </c>
      <c r="O259" s="118">
        <f t="shared" si="103"/>
        <v>1.76906041018178</v>
      </c>
      <c r="P259" s="118">
        <f t="shared" si="103"/>
        <v>1.5743605543005144</v>
      </c>
      <c r="Q259" s="118">
        <f t="shared" si="103"/>
        <v>1.6146931372934383</v>
      </c>
      <c r="R259" s="118">
        <f t="shared" ref="R259:V259" si="104">R260+R262+R264+R273</f>
        <v>1.5371028727901264</v>
      </c>
      <c r="S259" s="118">
        <f t="shared" si="104"/>
        <v>1.4841316142985828</v>
      </c>
      <c r="T259" s="118">
        <f t="shared" si="104"/>
        <v>1.4344678847367602</v>
      </c>
      <c r="U259" s="118">
        <f t="shared" si="104"/>
        <v>1.2970232332043923</v>
      </c>
      <c r="V259" s="118">
        <f t="shared" si="104"/>
        <v>1.2247793072760553</v>
      </c>
      <c r="W259" s="118">
        <f t="shared" ref="W259:Y259" si="105">W260+W262+W264+W273</f>
        <v>1.1721084286813115</v>
      </c>
      <c r="X259" s="118">
        <f t="shared" si="105"/>
        <v>0.9170537084413688</v>
      </c>
      <c r="Y259" s="118">
        <f t="shared" si="105"/>
        <v>0.91169460967191696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2.0805473764770599</v>
      </c>
      <c r="C273" s="123">
        <v>2.0166200276043211</v>
      </c>
      <c r="D273" s="123">
        <v>1.8322769782387145</v>
      </c>
      <c r="E273" s="123">
        <v>1.5919569313226638</v>
      </c>
      <c r="F273" s="123">
        <v>1.8527268376739836</v>
      </c>
      <c r="G273" s="123">
        <v>1.8076011112703663</v>
      </c>
      <c r="H273" s="123">
        <v>1.6081228393789322</v>
      </c>
      <c r="I273" s="123">
        <v>1.5605358782135235</v>
      </c>
      <c r="J273" s="123">
        <v>1.8430815358457788</v>
      </c>
      <c r="K273" s="123">
        <v>1.9699520777478441</v>
      </c>
      <c r="L273" s="123">
        <v>1.8161329112747933</v>
      </c>
      <c r="M273" s="123">
        <v>1.6602185985922826</v>
      </c>
      <c r="N273" s="123">
        <v>1.6717441382100451</v>
      </c>
      <c r="O273" s="123">
        <v>1.76906041018178</v>
      </c>
      <c r="P273" s="123">
        <v>1.5743605543005144</v>
      </c>
      <c r="Q273" s="123">
        <v>1.6146931372934383</v>
      </c>
      <c r="R273" s="123">
        <v>1.5371028727901264</v>
      </c>
      <c r="S273" s="123">
        <v>1.4841316142985828</v>
      </c>
      <c r="T273" s="123">
        <v>1.4344678847367602</v>
      </c>
      <c r="U273" s="123">
        <v>1.2970232332043923</v>
      </c>
      <c r="V273" s="123">
        <v>1.2247793072760553</v>
      </c>
      <c r="W273" s="123">
        <v>1.1721084286813115</v>
      </c>
      <c r="X273" s="123">
        <v>0.9170537084413688</v>
      </c>
      <c r="Y273" s="123">
        <v>0.91169460967191696</v>
      </c>
      <c r="DA273" s="130" t="s">
        <v>3231</v>
      </c>
    </row>
    <row r="274" spans="1:105" ht="12" customHeight="1" x14ac:dyDescent="0.25">
      <c r="A274" s="97" t="s">
        <v>50</v>
      </c>
      <c r="B274" s="99">
        <v>2.5672086297833219</v>
      </c>
      <c r="C274" s="99">
        <v>2.4919426103695934</v>
      </c>
      <c r="D274" s="99">
        <v>2.39334703237658</v>
      </c>
      <c r="E274" s="99">
        <v>2.1796269065445699</v>
      </c>
      <c r="F274" s="99">
        <v>2.5472156264759374</v>
      </c>
      <c r="G274" s="99">
        <v>2.4557019261643154</v>
      </c>
      <c r="H274" s="99">
        <v>2.1302660323243479</v>
      </c>
      <c r="I274" s="99">
        <v>1.9801597282463232</v>
      </c>
      <c r="J274" s="99">
        <v>2.2645405776662622</v>
      </c>
      <c r="K274" s="99">
        <v>2.4215492880882472</v>
      </c>
      <c r="L274" s="99">
        <v>2.2732245380561404</v>
      </c>
      <c r="M274" s="99">
        <v>2.1149293386677441</v>
      </c>
      <c r="N274" s="99">
        <v>2.1115439730253827</v>
      </c>
      <c r="O274" s="99">
        <v>2.291650616434747</v>
      </c>
      <c r="P274" s="99">
        <v>2.1325018792211674</v>
      </c>
      <c r="Q274" s="99">
        <v>2.2329581573746564</v>
      </c>
      <c r="R274" s="99">
        <v>2.1140348759974819</v>
      </c>
      <c r="S274" s="99">
        <v>1.9633317537432466</v>
      </c>
      <c r="T274" s="99">
        <v>1.8829404747336855</v>
      </c>
      <c r="U274" s="99">
        <v>1.705407809217544</v>
      </c>
      <c r="V274" s="99">
        <v>1.6606267795603473</v>
      </c>
      <c r="W274" s="99">
        <v>1.6123903466161709</v>
      </c>
      <c r="X274" s="99">
        <v>1.2947010592444732</v>
      </c>
      <c r="Y274" s="99">
        <v>1.3555474633368669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0.64385860379125803</v>
      </c>
      <c r="D279" s="117">
        <f t="shared" si="108"/>
        <v>0.55384913610842745</v>
      </c>
      <c r="E279" s="117">
        <f t="shared" si="108"/>
        <v>0.82546256735378598</v>
      </c>
      <c r="F279" s="117">
        <f t="shared" si="108"/>
        <v>0.99472741291769018</v>
      </c>
      <c r="G279" s="117">
        <f t="shared" si="108"/>
        <v>0.8976075099392542</v>
      </c>
      <c r="H279" s="117">
        <f t="shared" si="108"/>
        <v>1.0003234789662856</v>
      </c>
      <c r="I279" s="117">
        <f t="shared" si="108"/>
        <v>1.055718389588868</v>
      </c>
      <c r="J279" s="117">
        <f t="shared" si="108"/>
        <v>1.2012298026839967</v>
      </c>
      <c r="K279" s="117">
        <f t="shared" si="108"/>
        <v>0.97755130880657726</v>
      </c>
      <c r="L279" s="117">
        <f t="shared" si="108"/>
        <v>0.40600685549291576</v>
      </c>
      <c r="M279" s="117">
        <f t="shared" si="108"/>
        <v>0.61861324341152346</v>
      </c>
      <c r="N279" s="117">
        <f t="shared" si="108"/>
        <v>0.76263261288514483</v>
      </c>
      <c r="O279" s="117">
        <f t="shared" si="108"/>
        <v>0.93557001693377484</v>
      </c>
      <c r="P279" s="117">
        <f t="shared" si="108"/>
        <v>1.4694905368287459</v>
      </c>
      <c r="Q279" s="117">
        <f t="shared" si="108"/>
        <v>2.1922647937976008</v>
      </c>
      <c r="R279" s="117">
        <f t="shared" ref="R279:V279" si="109">R280+R282+R284+R293</f>
        <v>1.3945848042756883</v>
      </c>
      <c r="S279" s="117">
        <f t="shared" si="109"/>
        <v>1.4167006685274071</v>
      </c>
      <c r="T279" s="117">
        <f t="shared" si="109"/>
        <v>2.1054025830689915</v>
      </c>
      <c r="U279" s="117">
        <f t="shared" si="109"/>
        <v>3.0752958601860207</v>
      </c>
      <c r="V279" s="117">
        <f t="shared" si="109"/>
        <v>3.1682480483703004</v>
      </c>
      <c r="W279" s="117">
        <f t="shared" ref="W279:Y279" si="110">W280+W282+W284+W293</f>
        <v>0.95034096584829419</v>
      </c>
      <c r="X279" s="117">
        <f t="shared" si="110"/>
        <v>1.3387184272234625</v>
      </c>
      <c r="Y279" s="117">
        <f t="shared" si="110"/>
        <v>1.6559202181670467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1.9106456291658972E-2</v>
      </c>
      <c r="D280" s="122">
        <f t="shared" si="111"/>
        <v>2.8312146634457792E-2</v>
      </c>
      <c r="E280" s="122">
        <f t="shared" si="111"/>
        <v>6.3050951457558388E-2</v>
      </c>
      <c r="F280" s="122">
        <f t="shared" si="111"/>
        <v>5.5741288408999494E-2</v>
      </c>
      <c r="G280" s="122">
        <f t="shared" si="111"/>
        <v>4.8850710261841804E-2</v>
      </c>
      <c r="H280" s="122">
        <f t="shared" si="111"/>
        <v>5.8851717970045479E-2</v>
      </c>
      <c r="I280" s="122">
        <f t="shared" si="111"/>
        <v>5.875435575105388E-2</v>
      </c>
      <c r="J280" s="122">
        <f t="shared" si="111"/>
        <v>5.694109858213578E-2</v>
      </c>
      <c r="K280" s="122">
        <f t="shared" si="111"/>
        <v>4.405442928356406E-2</v>
      </c>
      <c r="L280" s="122">
        <f t="shared" si="111"/>
        <v>2.4391489723185698E-2</v>
      </c>
      <c r="M280" s="122">
        <f t="shared" si="111"/>
        <v>3.3102399898505989E-2</v>
      </c>
      <c r="N280" s="122">
        <f t="shared" si="111"/>
        <v>4.2391548559975414E-2</v>
      </c>
      <c r="O280" s="122">
        <f t="shared" si="111"/>
        <v>5.0322215755241546E-2</v>
      </c>
      <c r="P280" s="122">
        <f t="shared" si="111"/>
        <v>8.7608657855525143E-2</v>
      </c>
      <c r="Q280" s="122">
        <f t="shared" si="111"/>
        <v>0.14259807359070495</v>
      </c>
      <c r="R280" s="122">
        <f t="shared" si="111"/>
        <v>8.0135414408584668E-2</v>
      </c>
      <c r="S280" s="122">
        <f t="shared" si="111"/>
        <v>9.3302522575290814E-2</v>
      </c>
      <c r="T280" s="122">
        <f t="shared" si="111"/>
        <v>0.13903339302938772</v>
      </c>
      <c r="U280" s="122">
        <f t="shared" si="111"/>
        <v>0.2212382768515064</v>
      </c>
      <c r="V280" s="122">
        <f t="shared" si="111"/>
        <v>0.22714041260593487</v>
      </c>
      <c r="W280" s="122">
        <f t="shared" si="111"/>
        <v>7.0173965594589369E-2</v>
      </c>
      <c r="X280" s="122">
        <f t="shared" si="111"/>
        <v>0.11492462210509372</v>
      </c>
      <c r="Y280" s="122">
        <f t="shared" si="111"/>
        <v>0.18295705500550521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1.9106456291658972E-2</v>
      </c>
      <c r="D281" s="98">
        <v>2.8312146634457792E-2</v>
      </c>
      <c r="E281" s="98">
        <v>6.3050951457558388E-2</v>
      </c>
      <c r="F281" s="98">
        <v>5.5741288408999494E-2</v>
      </c>
      <c r="G281" s="98">
        <v>4.8850710261841804E-2</v>
      </c>
      <c r="H281" s="98">
        <v>5.8851717970045479E-2</v>
      </c>
      <c r="I281" s="98">
        <v>5.875435575105388E-2</v>
      </c>
      <c r="J281" s="98">
        <v>5.694109858213578E-2</v>
      </c>
      <c r="K281" s="98">
        <v>4.405442928356406E-2</v>
      </c>
      <c r="L281" s="98">
        <v>2.4391489723185698E-2</v>
      </c>
      <c r="M281" s="98">
        <v>3.3102399898505989E-2</v>
      </c>
      <c r="N281" s="98">
        <v>4.2391548559975414E-2</v>
      </c>
      <c r="O281" s="98">
        <v>5.0322215755241546E-2</v>
      </c>
      <c r="P281" s="98">
        <v>8.7608657855525143E-2</v>
      </c>
      <c r="Q281" s="98">
        <v>0.14259807359070495</v>
      </c>
      <c r="R281" s="98">
        <v>8.0135414408584668E-2</v>
      </c>
      <c r="S281" s="98">
        <v>9.3302522575290814E-2</v>
      </c>
      <c r="T281" s="98">
        <v>0.13903339302938772</v>
      </c>
      <c r="U281" s="98">
        <v>0.2212382768515064</v>
      </c>
      <c r="V281" s="98">
        <v>0.22714041260593487</v>
      </c>
      <c r="W281" s="98">
        <v>7.0173965594589369E-2</v>
      </c>
      <c r="X281" s="98">
        <v>0.11492462210509372</v>
      </c>
      <c r="Y281" s="98">
        <v>0.18295705500550521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0.26579977478154077</v>
      </c>
      <c r="D282" s="122">
        <f t="shared" si="112"/>
        <v>9.1280694371617815E-2</v>
      </c>
      <c r="E282" s="122">
        <f t="shared" si="112"/>
        <v>8.6222456068745262E-2</v>
      </c>
      <c r="F282" s="122">
        <f t="shared" si="112"/>
        <v>0.13684798592426528</v>
      </c>
      <c r="G282" s="122">
        <f t="shared" si="112"/>
        <v>4.2976527172754103E-2</v>
      </c>
      <c r="H282" s="122">
        <f t="shared" si="112"/>
        <v>7.1737018396646604E-2</v>
      </c>
      <c r="I282" s="122">
        <f t="shared" si="112"/>
        <v>0.18448006713509102</v>
      </c>
      <c r="J282" s="122">
        <f t="shared" si="112"/>
        <v>0.20479376054635354</v>
      </c>
      <c r="K282" s="122">
        <f t="shared" si="112"/>
        <v>0.2678113156896797</v>
      </c>
      <c r="L282" s="122">
        <f t="shared" si="112"/>
        <v>0.11987083594630558</v>
      </c>
      <c r="M282" s="122">
        <f t="shared" si="112"/>
        <v>0.12129588618794387</v>
      </c>
      <c r="N282" s="122">
        <f t="shared" si="112"/>
        <v>0.24849977914936186</v>
      </c>
      <c r="O282" s="122">
        <f t="shared" si="112"/>
        <v>0.18566752667799233</v>
      </c>
      <c r="P282" s="122">
        <f t="shared" si="112"/>
        <v>0.14922141615139858</v>
      </c>
      <c r="Q282" s="122">
        <f t="shared" si="112"/>
        <v>0.354516960381631</v>
      </c>
      <c r="R282" s="122">
        <f t="shared" si="112"/>
        <v>0.19800326956649567</v>
      </c>
      <c r="S282" s="122">
        <f t="shared" si="112"/>
        <v>0.39342692178077604</v>
      </c>
      <c r="T282" s="122">
        <f t="shared" si="112"/>
        <v>0.38314928502177437</v>
      </c>
      <c r="U282" s="122">
        <f t="shared" si="112"/>
        <v>0.6352117480766466</v>
      </c>
      <c r="V282" s="122">
        <f t="shared" si="112"/>
        <v>0.84599100973613295</v>
      </c>
      <c r="W282" s="122">
        <f t="shared" si="112"/>
        <v>0.36518364959153499</v>
      </c>
      <c r="X282" s="122">
        <f t="shared" si="112"/>
        <v>0.40334130901775306</v>
      </c>
      <c r="Y282" s="122">
        <f t="shared" si="112"/>
        <v>0.25235659873829486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0.26579977478154077</v>
      </c>
      <c r="D283" s="98">
        <v>9.1280694371617815E-2</v>
      </c>
      <c r="E283" s="98">
        <v>8.6222456068745262E-2</v>
      </c>
      <c r="F283" s="98">
        <v>0.13684798592426528</v>
      </c>
      <c r="G283" s="98">
        <v>4.2976527172754103E-2</v>
      </c>
      <c r="H283" s="98">
        <v>7.1737018396646604E-2</v>
      </c>
      <c r="I283" s="98">
        <v>0.18448006713509102</v>
      </c>
      <c r="J283" s="98">
        <v>0.20479376054635354</v>
      </c>
      <c r="K283" s="98">
        <v>0.2678113156896797</v>
      </c>
      <c r="L283" s="98">
        <v>0.11987083594630558</v>
      </c>
      <c r="M283" s="98">
        <v>0.12129588618794387</v>
      </c>
      <c r="N283" s="98">
        <v>0.24849977914936186</v>
      </c>
      <c r="O283" s="98">
        <v>0.18566752667799233</v>
      </c>
      <c r="P283" s="98">
        <v>0.14922141615139858</v>
      </c>
      <c r="Q283" s="98">
        <v>0.354516960381631</v>
      </c>
      <c r="R283" s="98">
        <v>0.19800326956649567</v>
      </c>
      <c r="S283" s="98">
        <v>0.39342692178077604</v>
      </c>
      <c r="T283" s="98">
        <v>0.38314928502177437</v>
      </c>
      <c r="U283" s="98">
        <v>0.6352117480766466</v>
      </c>
      <c r="V283" s="98">
        <v>0.84599100973613295</v>
      </c>
      <c r="W283" s="98">
        <v>0.36518364959153499</v>
      </c>
      <c r="X283" s="98">
        <v>0.40334130901775306</v>
      </c>
      <c r="Y283" s="98">
        <v>0.25235659873829486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0.19221134548253252</v>
      </c>
      <c r="D284" s="122">
        <v>0.24885739623945391</v>
      </c>
      <c r="E284" s="122">
        <v>0.39843544828302518</v>
      </c>
      <c r="F284" s="122">
        <v>0.48565790580177992</v>
      </c>
      <c r="G284" s="122">
        <v>0.49232202740659081</v>
      </c>
      <c r="H284" s="122">
        <v>0.56030259608291799</v>
      </c>
      <c r="I284" s="122">
        <v>0.52374766834290865</v>
      </c>
      <c r="J284" s="122">
        <v>0.57597458867485174</v>
      </c>
      <c r="K284" s="122">
        <v>0.32083959626658126</v>
      </c>
      <c r="L284" s="122">
        <v>0.1257534299485652</v>
      </c>
      <c r="M284" s="122">
        <v>0.26720262150725638</v>
      </c>
      <c r="N284" s="122">
        <v>0.25728780722522493</v>
      </c>
      <c r="O284" s="122">
        <v>0.39715221602377715</v>
      </c>
      <c r="P284" s="122">
        <v>0.69385127698657723</v>
      </c>
      <c r="Q284" s="122">
        <v>0.93389788125157547</v>
      </c>
      <c r="R284" s="122">
        <v>0.57930738360248524</v>
      </c>
      <c r="S284" s="122">
        <v>0.52546230736334487</v>
      </c>
      <c r="T284" s="122">
        <v>1.0002203442413213</v>
      </c>
      <c r="U284" s="122">
        <v>1.4682598254941381</v>
      </c>
      <c r="V284" s="122">
        <v>1.3906566393744009</v>
      </c>
      <c r="W284" s="122">
        <v>0.33576561812562145</v>
      </c>
      <c r="X284" s="122">
        <v>0.5653363182503508</v>
      </c>
      <c r="Y284" s="122">
        <v>0.82740064442137629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0.19221134548253252</v>
      </c>
      <c r="D289" s="101">
        <v>0.21672586350642489</v>
      </c>
      <c r="E289" s="101">
        <v>0.38223331582713471</v>
      </c>
      <c r="F289" s="101">
        <v>0.47869270627365168</v>
      </c>
      <c r="G289" s="101">
        <v>0.47003055075905303</v>
      </c>
      <c r="H289" s="101">
        <v>0.53675795862928721</v>
      </c>
      <c r="I289" s="101">
        <v>0.47254715714844592</v>
      </c>
      <c r="J289" s="101">
        <v>0.51792907135460731</v>
      </c>
      <c r="K289" s="101">
        <v>0.10411764890514227</v>
      </c>
      <c r="L289" s="101">
        <v>7.1804949707789016E-3</v>
      </c>
      <c r="M289" s="101">
        <v>0.19509969557369861</v>
      </c>
      <c r="N289" s="101">
        <v>0.18766105476568157</v>
      </c>
      <c r="O289" s="101">
        <v>0.35315497659031364</v>
      </c>
      <c r="P289" s="101">
        <v>0.51720060753584696</v>
      </c>
      <c r="Q289" s="101">
        <v>0.71141238417756436</v>
      </c>
      <c r="R289" s="101">
        <v>0.35997485636970561</v>
      </c>
      <c r="S289" s="101">
        <v>0.32206870904911006</v>
      </c>
      <c r="T289" s="101">
        <v>0.69543488543269516</v>
      </c>
      <c r="U289" s="101">
        <v>1.2866993984153432</v>
      </c>
      <c r="V289" s="101">
        <v>1.20211776629585</v>
      </c>
      <c r="W289" s="101">
        <v>0.33168291728439642</v>
      </c>
      <c r="X289" s="101">
        <v>0.38799951380811898</v>
      </c>
      <c r="Y289" s="101">
        <v>0.70319738035430834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3.2131532733029024E-2</v>
      </c>
      <c r="E290" s="104">
        <v>1.6202132455890479E-2</v>
      </c>
      <c r="F290" s="104">
        <v>6.9651995281282218E-3</v>
      </c>
      <c r="G290" s="104">
        <v>2.2291476647537799E-2</v>
      </c>
      <c r="H290" s="104">
        <v>2.3544637453630772E-2</v>
      </c>
      <c r="I290" s="104">
        <v>5.1200511194462679E-2</v>
      </c>
      <c r="J290" s="104">
        <v>5.8045517320244468E-2</v>
      </c>
      <c r="K290" s="104">
        <v>0.21672194736143899</v>
      </c>
      <c r="L290" s="104">
        <v>0.1185729349777863</v>
      </c>
      <c r="M290" s="104">
        <v>7.2102925933557771E-2</v>
      </c>
      <c r="N290" s="104">
        <v>6.9626752459543334E-2</v>
      </c>
      <c r="O290" s="104">
        <v>4.3997239433463481E-2</v>
      </c>
      <c r="P290" s="104">
        <v>0.17665066945073024</v>
      </c>
      <c r="Q290" s="104">
        <v>0.22248549707401111</v>
      </c>
      <c r="R290" s="104">
        <v>0.2193325272327796</v>
      </c>
      <c r="S290" s="104">
        <v>0.20339359831423487</v>
      </c>
      <c r="T290" s="104">
        <v>0.30478545880862623</v>
      </c>
      <c r="U290" s="104">
        <v>0.18156042707879491</v>
      </c>
      <c r="V290" s="104">
        <v>0.18853887307855077</v>
      </c>
      <c r="W290" s="104">
        <v>4.0827008412250175E-3</v>
      </c>
      <c r="X290" s="104">
        <v>0.17733680444223188</v>
      </c>
      <c r="Y290" s="104">
        <v>0.12420326406706797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9.1122162779571411E-3</v>
      </c>
      <c r="E291" s="98">
        <v>4.5619781937459242E-3</v>
      </c>
      <c r="F291" s="98">
        <v>1.9456908593971155E-3</v>
      </c>
      <c r="G291" s="98">
        <v>6.1961511095504603E-3</v>
      </c>
      <c r="H291" s="98">
        <v>6.4965021776123965E-3</v>
      </c>
      <c r="I291" s="98">
        <v>1.3975556537516634E-2</v>
      </c>
      <c r="J291" s="98">
        <v>1.5830534289538532E-2</v>
      </c>
      <c r="K291" s="98">
        <v>0.12895748164529786</v>
      </c>
      <c r="L291" s="98">
        <v>1.9780006480108785E-2</v>
      </c>
      <c r="M291" s="98">
        <v>1.9378591410852172E-2</v>
      </c>
      <c r="N291" s="98">
        <v>9.5480237403951559E-3</v>
      </c>
      <c r="O291" s="98">
        <v>8.7673955127784316E-3</v>
      </c>
      <c r="P291" s="98">
        <v>2.7044902675571018E-2</v>
      </c>
      <c r="Q291" s="98">
        <v>3.8970759365141314E-2</v>
      </c>
      <c r="R291" s="98">
        <v>3.1790171295893621E-2</v>
      </c>
      <c r="S291" s="98">
        <v>3.7643117679119674E-2</v>
      </c>
      <c r="T291" s="98">
        <v>0.1016032206348914</v>
      </c>
      <c r="U291" s="98">
        <v>5.3569670426011205E-2</v>
      </c>
      <c r="V291" s="98">
        <v>3.7596055996674052E-2</v>
      </c>
      <c r="W291" s="98">
        <v>9.4417216990898387E-4</v>
      </c>
      <c r="X291" s="98">
        <v>8.3894744665627435E-2</v>
      </c>
      <c r="Y291" s="98">
        <v>5.3449513026486727E-2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2.3019316455071884E-2</v>
      </c>
      <c r="E292" s="98">
        <v>1.1640154262144554E-2</v>
      </c>
      <c r="F292" s="98">
        <v>5.0195086687311067E-3</v>
      </c>
      <c r="G292" s="98">
        <v>1.6095325537987339E-2</v>
      </c>
      <c r="H292" s="98">
        <v>1.7048135276018374E-2</v>
      </c>
      <c r="I292" s="98">
        <v>3.7224954656946044E-2</v>
      </c>
      <c r="J292" s="98">
        <v>4.2214983030705935E-2</v>
      </c>
      <c r="K292" s="98">
        <v>8.7764465716141132E-2</v>
      </c>
      <c r="L292" s="98">
        <v>9.8792928497677512E-2</v>
      </c>
      <c r="M292" s="98">
        <v>5.2724334522705606E-2</v>
      </c>
      <c r="N292" s="98">
        <v>6.0078728719148183E-2</v>
      </c>
      <c r="O292" s="98">
        <v>3.5229843920685046E-2</v>
      </c>
      <c r="P292" s="98">
        <v>0.14960576677515922</v>
      </c>
      <c r="Q292" s="98">
        <v>0.18351473770886978</v>
      </c>
      <c r="R292" s="98">
        <v>0.18754235593688598</v>
      </c>
      <c r="S292" s="98">
        <v>0.16575048063511519</v>
      </c>
      <c r="T292" s="98">
        <v>0.20318223817373485</v>
      </c>
      <c r="U292" s="98">
        <v>0.1279907566527837</v>
      </c>
      <c r="V292" s="98">
        <v>0.15094281708187673</v>
      </c>
      <c r="W292" s="98">
        <v>3.1385286713160338E-3</v>
      </c>
      <c r="X292" s="98">
        <v>9.3442059776604455E-2</v>
      </c>
      <c r="Y292" s="98">
        <v>7.075375104058125E-2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0.16674102723552578</v>
      </c>
      <c r="D293" s="122">
        <v>0.1853988988628979</v>
      </c>
      <c r="E293" s="122">
        <v>0.27775371154445716</v>
      </c>
      <c r="F293" s="122">
        <v>0.31648023278264548</v>
      </c>
      <c r="G293" s="122">
        <v>0.31345824509806758</v>
      </c>
      <c r="H293" s="122">
        <v>0.30943214651667561</v>
      </c>
      <c r="I293" s="122">
        <v>0.28873629835981451</v>
      </c>
      <c r="J293" s="122">
        <v>0.36352035488065571</v>
      </c>
      <c r="K293" s="122">
        <v>0.34484596756675223</v>
      </c>
      <c r="L293" s="122">
        <v>0.1359910998748593</v>
      </c>
      <c r="M293" s="122">
        <v>0.19701233581781719</v>
      </c>
      <c r="N293" s="122">
        <v>0.21445347795058264</v>
      </c>
      <c r="O293" s="122">
        <v>0.30242805847676379</v>
      </c>
      <c r="P293" s="122">
        <v>0.53880918583524484</v>
      </c>
      <c r="Q293" s="122">
        <v>0.76125187857368926</v>
      </c>
      <c r="R293" s="122">
        <v>0.53713873669812273</v>
      </c>
      <c r="S293" s="122">
        <v>0.40450891680799533</v>
      </c>
      <c r="T293" s="122">
        <v>0.58299956077650805</v>
      </c>
      <c r="U293" s="122">
        <v>0.75058600976372936</v>
      </c>
      <c r="V293" s="122">
        <v>0.70445998665383203</v>
      </c>
      <c r="W293" s="122">
        <v>0.17921773253654832</v>
      </c>
      <c r="X293" s="122">
        <v>0.25511617785026497</v>
      </c>
      <c r="Y293" s="122">
        <v>0.39320592000187021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0.14642291608880906</v>
      </c>
      <c r="D294" s="98">
        <v>0.12472840675251688</v>
      </c>
      <c r="E294" s="98">
        <v>0.18793961112082158</v>
      </c>
      <c r="F294" s="98">
        <v>0.25227743494506499</v>
      </c>
      <c r="G294" s="98">
        <v>0.2628355898819868</v>
      </c>
      <c r="H294" s="98">
        <v>0.26847682934109107</v>
      </c>
      <c r="I294" s="98">
        <v>0.27401026840740644</v>
      </c>
      <c r="J294" s="98">
        <v>0.33812889511933791</v>
      </c>
      <c r="K294" s="98">
        <v>0.29176239621190775</v>
      </c>
      <c r="L294" s="98">
        <v>8.7442796319445584E-2</v>
      </c>
      <c r="M294" s="98">
        <v>0.13904452758956554</v>
      </c>
      <c r="N294" s="98">
        <v>0.19449814514295222</v>
      </c>
      <c r="O294" s="98">
        <v>0.23336443236262613</v>
      </c>
      <c r="P294" s="98">
        <v>0.37692905474944821</v>
      </c>
      <c r="Q294" s="98">
        <v>0.58528783537869178</v>
      </c>
      <c r="R294" s="98">
        <v>0.41612885499566293</v>
      </c>
      <c r="S294" s="98">
        <v>0.38336313245684733</v>
      </c>
      <c r="T294" s="98">
        <v>0.47846191839947128</v>
      </c>
      <c r="U294" s="98">
        <v>0.59380603527304066</v>
      </c>
      <c r="V294" s="98">
        <v>0.50676133157297154</v>
      </c>
      <c r="W294" s="98">
        <v>0.13397297272206177</v>
      </c>
      <c r="X294" s="98">
        <v>0.16517852480359341</v>
      </c>
      <c r="Y294" s="98">
        <v>0.2470805942902716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2.0318111146716722E-2</v>
      </c>
      <c r="D295" s="33">
        <v>6.0670492110381016E-2</v>
      </c>
      <c r="E295" s="33">
        <v>8.9814100423635551E-2</v>
      </c>
      <c r="F295" s="33">
        <v>6.4202797837580469E-2</v>
      </c>
      <c r="G295" s="33">
        <v>5.0622655216080795E-2</v>
      </c>
      <c r="H295" s="33">
        <v>4.0955317175584545E-2</v>
      </c>
      <c r="I295" s="33">
        <v>1.4726029952408059E-2</v>
      </c>
      <c r="J295" s="33">
        <v>2.5391459761317819E-2</v>
      </c>
      <c r="K295" s="33">
        <v>5.3083571354844511E-2</v>
      </c>
      <c r="L295" s="33">
        <v>4.8548303555413716E-2</v>
      </c>
      <c r="M295" s="33">
        <v>5.7967808228251649E-2</v>
      </c>
      <c r="N295" s="33">
        <v>1.9955332807630417E-2</v>
      </c>
      <c r="O295" s="33">
        <v>6.9063626114137633E-2</v>
      </c>
      <c r="P295" s="33">
        <v>0.16188013108579666</v>
      </c>
      <c r="Q295" s="33">
        <v>0.17596404319499753</v>
      </c>
      <c r="R295" s="33">
        <v>0.12100988170245981</v>
      </c>
      <c r="S295" s="33">
        <v>2.1145784351147993E-2</v>
      </c>
      <c r="T295" s="33">
        <v>0.10453764237703679</v>
      </c>
      <c r="U295" s="33">
        <v>0.15677997449068867</v>
      </c>
      <c r="V295" s="33">
        <v>0.19769865508086051</v>
      </c>
      <c r="W295" s="33">
        <v>4.5244759814486557E-2</v>
      </c>
      <c r="X295" s="33">
        <v>8.9937653046671534E-2</v>
      </c>
      <c r="Y295" s="33">
        <v>0.14612532571159861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0.91484194594455848</v>
      </c>
      <c r="D297" s="117">
        <f t="shared" si="113"/>
        <v>0.55915349579363283</v>
      </c>
      <c r="E297" s="117">
        <f t="shared" si="113"/>
        <v>0.76260317499926544</v>
      </c>
      <c r="F297" s="117">
        <f t="shared" si="113"/>
        <v>0.97351245536018005</v>
      </c>
      <c r="G297" s="117">
        <f t="shared" si="113"/>
        <v>0.70267743625735124</v>
      </c>
      <c r="H297" s="117">
        <f t="shared" si="113"/>
        <v>0.86076938252453583</v>
      </c>
      <c r="I297" s="117">
        <f t="shared" si="113"/>
        <v>1.2173364963726774</v>
      </c>
      <c r="J297" s="117">
        <f t="shared" si="113"/>
        <v>1.3886612998522545</v>
      </c>
      <c r="K297" s="117">
        <f t="shared" si="113"/>
        <v>1.4846365418417509</v>
      </c>
      <c r="L297" s="117">
        <f t="shared" si="113"/>
        <v>0.7061259553638064</v>
      </c>
      <c r="M297" s="117">
        <f t="shared" si="113"/>
        <v>0.85450862142061201</v>
      </c>
      <c r="N297" s="117">
        <f t="shared" si="113"/>
        <v>1.4180378082473273</v>
      </c>
      <c r="O297" s="117">
        <f t="shared" si="113"/>
        <v>1.3748705858410892</v>
      </c>
      <c r="P297" s="117">
        <f t="shared" si="113"/>
        <v>1.7827012250236902</v>
      </c>
      <c r="Q297" s="117">
        <f t="shared" si="113"/>
        <v>3.2589035241946189</v>
      </c>
      <c r="R297" s="117">
        <f t="shared" ref="R297:V297" si="114">R298+R300+R302+R311</f>
        <v>1.9749390211532292</v>
      </c>
      <c r="S297" s="117">
        <f t="shared" si="114"/>
        <v>2.7805436259456977</v>
      </c>
      <c r="T297" s="117">
        <f t="shared" si="114"/>
        <v>3.3605132981321821</v>
      </c>
      <c r="U297" s="117">
        <f t="shared" si="114"/>
        <v>5.231290703986085</v>
      </c>
      <c r="V297" s="117">
        <f t="shared" si="114"/>
        <v>6.1869509152048225</v>
      </c>
      <c r="W297" s="117">
        <f t="shared" ref="W297:Y297" si="115">W298+W300+W302+W311</f>
        <v>2.3062939281094033</v>
      </c>
      <c r="X297" s="117">
        <f t="shared" si="115"/>
        <v>2.9295387948606306</v>
      </c>
      <c r="Y297" s="117">
        <f t="shared" si="115"/>
        <v>2.7979124720112742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3.4546727457474065E-2</v>
      </c>
      <c r="D298" s="122">
        <f t="shared" si="116"/>
        <v>5.396797993098245E-2</v>
      </c>
      <c r="E298" s="122">
        <f t="shared" si="116"/>
        <v>0.12647315837197742</v>
      </c>
      <c r="F298" s="122">
        <f t="shared" si="116"/>
        <v>0.11740723112402393</v>
      </c>
      <c r="G298" s="122">
        <f t="shared" si="116"/>
        <v>0.10787478707431131</v>
      </c>
      <c r="H298" s="122">
        <f t="shared" si="116"/>
        <v>0.13604634953823075</v>
      </c>
      <c r="I298" s="122">
        <f t="shared" si="116"/>
        <v>0.14199658798695008</v>
      </c>
      <c r="J298" s="122">
        <f t="shared" si="116"/>
        <v>0.14374515321422382</v>
      </c>
      <c r="K298" s="122">
        <f t="shared" si="116"/>
        <v>0.11610307009408223</v>
      </c>
      <c r="L298" s="122">
        <f t="shared" si="116"/>
        <v>6.7075849283487976E-2</v>
      </c>
      <c r="M298" s="122">
        <f t="shared" si="116"/>
        <v>9.5666190547692834E-2</v>
      </c>
      <c r="N298" s="122">
        <f t="shared" si="116"/>
        <v>0.12985133561112114</v>
      </c>
      <c r="O298" s="122">
        <f t="shared" si="116"/>
        <v>0.16465312979505739</v>
      </c>
      <c r="P298" s="122">
        <f t="shared" si="116"/>
        <v>0.30623213809884314</v>
      </c>
      <c r="Q298" s="122">
        <f t="shared" si="116"/>
        <v>0.5232275652742886</v>
      </c>
      <c r="R298" s="122">
        <f t="shared" si="116"/>
        <v>0.29410669734523787</v>
      </c>
      <c r="S298" s="122">
        <f t="shared" si="116"/>
        <v>0.34244064624341292</v>
      </c>
      <c r="T298" s="122">
        <f t="shared" si="116"/>
        <v>0.51029794081102586</v>
      </c>
      <c r="U298" s="122">
        <f t="shared" si="116"/>
        <v>0.81204323402881673</v>
      </c>
      <c r="V298" s="122">
        <f t="shared" si="116"/>
        <v>0.83615840555045695</v>
      </c>
      <c r="W298" s="122">
        <f t="shared" si="116"/>
        <v>0.2623616491945468</v>
      </c>
      <c r="X298" s="122">
        <f t="shared" si="116"/>
        <v>0.43852136332234959</v>
      </c>
      <c r="Y298" s="122">
        <f t="shared" si="116"/>
        <v>0.71428066303242888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3.4546727457474065E-2</v>
      </c>
      <c r="D299" s="98">
        <v>5.396797993098245E-2</v>
      </c>
      <c r="E299" s="98">
        <v>0.12647315837197742</v>
      </c>
      <c r="F299" s="98">
        <v>0.11740723112402393</v>
      </c>
      <c r="G299" s="98">
        <v>0.10787478707431131</v>
      </c>
      <c r="H299" s="98">
        <v>0.13604634953823075</v>
      </c>
      <c r="I299" s="98">
        <v>0.14199658798695008</v>
      </c>
      <c r="J299" s="98">
        <v>0.14374515321422382</v>
      </c>
      <c r="K299" s="98">
        <v>0.11610307009408223</v>
      </c>
      <c r="L299" s="98">
        <v>6.7075849283487976E-2</v>
      </c>
      <c r="M299" s="98">
        <v>9.5666190547692834E-2</v>
      </c>
      <c r="N299" s="98">
        <v>0.12985133561112114</v>
      </c>
      <c r="O299" s="98">
        <v>0.16465312979505739</v>
      </c>
      <c r="P299" s="98">
        <v>0.30623213809884314</v>
      </c>
      <c r="Q299" s="98">
        <v>0.5232275652742886</v>
      </c>
      <c r="R299" s="98">
        <v>0.29410669734523787</v>
      </c>
      <c r="S299" s="98">
        <v>0.34244064624341292</v>
      </c>
      <c r="T299" s="98">
        <v>0.51029794081102586</v>
      </c>
      <c r="U299" s="98">
        <v>0.81204323402881673</v>
      </c>
      <c r="V299" s="98">
        <v>0.83615840555045695</v>
      </c>
      <c r="W299" s="98">
        <v>0.2623616491945468</v>
      </c>
      <c r="X299" s="98">
        <v>0.43852136332234959</v>
      </c>
      <c r="Y299" s="98">
        <v>0.71428066303242888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0.67725305064683927</v>
      </c>
      <c r="D300" s="122">
        <f t="shared" si="117"/>
        <v>0.24312134017460346</v>
      </c>
      <c r="E300" s="122">
        <f t="shared" si="117"/>
        <v>0.23975396212202008</v>
      </c>
      <c r="F300" s="122">
        <f t="shared" si="117"/>
        <v>0.39669246475284436</v>
      </c>
      <c r="G300" s="122">
        <f t="shared" si="117"/>
        <v>0.12972659849928708</v>
      </c>
      <c r="H300" s="122">
        <f t="shared" si="117"/>
        <v>0.22524182885683297</v>
      </c>
      <c r="I300" s="122">
        <f t="shared" si="117"/>
        <v>0.60191607041719986</v>
      </c>
      <c r="J300" s="122">
        <f t="shared" si="117"/>
        <v>0.69384495036157279</v>
      </c>
      <c r="K300" s="122">
        <f t="shared" si="117"/>
        <v>0.94164593127833518</v>
      </c>
      <c r="L300" s="122">
        <f t="shared" si="117"/>
        <v>0.43717167486519642</v>
      </c>
      <c r="M300" s="122">
        <f t="shared" si="117"/>
        <v>0.46056945494271145</v>
      </c>
      <c r="N300" s="122">
        <f t="shared" si="117"/>
        <v>0.98680508270096856</v>
      </c>
      <c r="O300" s="122">
        <f t="shared" si="117"/>
        <v>0.77398124713993555</v>
      </c>
      <c r="P300" s="122">
        <f t="shared" si="117"/>
        <v>0.65218962332758523</v>
      </c>
      <c r="Q300" s="122">
        <f t="shared" si="117"/>
        <v>1.6044126411446546</v>
      </c>
      <c r="R300" s="122">
        <f t="shared" si="117"/>
        <v>0.90274009968567714</v>
      </c>
      <c r="S300" s="122">
        <f t="shared" si="117"/>
        <v>1.7951874306744076</v>
      </c>
      <c r="T300" s="122">
        <f t="shared" si="117"/>
        <v>1.7498798791769139</v>
      </c>
      <c r="U300" s="122">
        <f t="shared" si="117"/>
        <v>2.9040002311601065</v>
      </c>
      <c r="V300" s="122">
        <f t="shared" si="117"/>
        <v>3.8787588517261309</v>
      </c>
      <c r="W300" s="122">
        <f t="shared" si="117"/>
        <v>1.6901002007375365</v>
      </c>
      <c r="X300" s="122">
        <f t="shared" si="117"/>
        <v>1.8869850234714676</v>
      </c>
      <c r="Y300" s="122">
        <f t="shared" si="117"/>
        <v>1.1949285920775123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0.67725305064683927</v>
      </c>
      <c r="D301" s="98">
        <v>0.24312134017460346</v>
      </c>
      <c r="E301" s="98">
        <v>0.23975396212202008</v>
      </c>
      <c r="F301" s="98">
        <v>0.39669246475284436</v>
      </c>
      <c r="G301" s="98">
        <v>0.12972659849928708</v>
      </c>
      <c r="H301" s="98">
        <v>0.22524182885683297</v>
      </c>
      <c r="I301" s="98">
        <v>0.60191607041719986</v>
      </c>
      <c r="J301" s="98">
        <v>0.69384495036157279</v>
      </c>
      <c r="K301" s="98">
        <v>0.94164593127833518</v>
      </c>
      <c r="L301" s="98">
        <v>0.43717167486519642</v>
      </c>
      <c r="M301" s="98">
        <v>0.46056945494271145</v>
      </c>
      <c r="N301" s="98">
        <v>0.98680508270096856</v>
      </c>
      <c r="O301" s="98">
        <v>0.77398124713993555</v>
      </c>
      <c r="P301" s="98">
        <v>0.65218962332758523</v>
      </c>
      <c r="Q301" s="98">
        <v>1.6044126411446546</v>
      </c>
      <c r="R301" s="98">
        <v>0.90274009968567714</v>
      </c>
      <c r="S301" s="98">
        <v>1.7951874306744076</v>
      </c>
      <c r="T301" s="98">
        <v>1.7498798791769139</v>
      </c>
      <c r="U301" s="98">
        <v>2.9040002311601065</v>
      </c>
      <c r="V301" s="98">
        <v>3.8787588517261309</v>
      </c>
      <c r="W301" s="98">
        <v>1.6901002007375365</v>
      </c>
      <c r="X301" s="98">
        <v>1.8869850234714676</v>
      </c>
      <c r="Y301" s="98">
        <v>1.1949285920775123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0.10271088593469187</v>
      </c>
      <c r="D302" s="122">
        <v>0.14403022867972121</v>
      </c>
      <c r="E302" s="122">
        <v>0.21951764638044344</v>
      </c>
      <c r="F302" s="122">
        <v>0.26411234376774589</v>
      </c>
      <c r="G302" s="122">
        <v>0.27364500344009979</v>
      </c>
      <c r="H302" s="122">
        <v>0.31186320979329391</v>
      </c>
      <c r="I302" s="122">
        <v>0.30223305717715976</v>
      </c>
      <c r="J302" s="122">
        <v>0.33416682286795252</v>
      </c>
      <c r="K302" s="122">
        <v>0.21586409011110444</v>
      </c>
      <c r="L302" s="122">
        <v>0.11369224786791808</v>
      </c>
      <c r="M302" s="122">
        <v>0.17248744096060997</v>
      </c>
      <c r="N302" s="122">
        <v>0.17207108740402338</v>
      </c>
      <c r="O302" s="122">
        <v>0.24600009536873652</v>
      </c>
      <c r="P302" s="122">
        <v>0.47677160908850191</v>
      </c>
      <c r="Q302" s="122">
        <v>0.64818859589474365</v>
      </c>
      <c r="R302" s="122">
        <v>0.43494435992364433</v>
      </c>
      <c r="S302" s="122">
        <v>0.39718234730399865</v>
      </c>
      <c r="T302" s="122">
        <v>0.72537320357087354</v>
      </c>
      <c r="U302" s="122">
        <v>1.0219149961488376</v>
      </c>
      <c r="V302" s="122">
        <v>0.99218166226729854</v>
      </c>
      <c r="W302" s="122">
        <v>0.23237543302592489</v>
      </c>
      <c r="X302" s="122">
        <v>0.42361732694036358</v>
      </c>
      <c r="Y302" s="122">
        <v>0.60758380103500276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0.10271088593469187</v>
      </c>
      <c r="D307" s="101">
        <v>0.11612830958634905</v>
      </c>
      <c r="E307" s="101">
        <v>0.20542572344201537</v>
      </c>
      <c r="F307" s="101">
        <v>0.25804399138616452</v>
      </c>
      <c r="G307" s="101">
        <v>0.25419871770555919</v>
      </c>
      <c r="H307" s="101">
        <v>0.29128953186319462</v>
      </c>
      <c r="I307" s="101">
        <v>0.25739564041826579</v>
      </c>
      <c r="J307" s="101">
        <v>0.28329297250714991</v>
      </c>
      <c r="K307" s="101">
        <v>5.7223744490187113E-2</v>
      </c>
      <c r="L307" s="101">
        <v>3.9681935442086704E-3</v>
      </c>
      <c r="M307" s="101">
        <v>0.10894224275802183</v>
      </c>
      <c r="N307" s="101">
        <v>0.10657016561158275</v>
      </c>
      <c r="O307" s="101">
        <v>0.20566444340961815</v>
      </c>
      <c r="P307" s="101">
        <v>0.31090816411826044</v>
      </c>
      <c r="Q307" s="101">
        <v>0.4405412623693703</v>
      </c>
      <c r="R307" s="101">
        <v>0.22732631695427591</v>
      </c>
      <c r="S307" s="101">
        <v>0.207212988265708</v>
      </c>
      <c r="T307" s="101">
        <v>0.45562415577173609</v>
      </c>
      <c r="U307" s="101">
        <v>0.85819467741862399</v>
      </c>
      <c r="V307" s="101">
        <v>0.81572710032830453</v>
      </c>
      <c r="W307" s="101">
        <v>0.22858620838825569</v>
      </c>
      <c r="X307" s="101">
        <v>0.27147574023329962</v>
      </c>
      <c r="Y307" s="101">
        <v>0.49890839195128733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2.7901919093372161E-2</v>
      </c>
      <c r="E308" s="104">
        <v>1.4091922938428075E-2</v>
      </c>
      <c r="F308" s="104">
        <v>6.0683523815813932E-3</v>
      </c>
      <c r="G308" s="104">
        <v>1.9446285734540623E-2</v>
      </c>
      <c r="H308" s="104">
        <v>2.0573677930099267E-2</v>
      </c>
      <c r="I308" s="104">
        <v>4.4837416758893966E-2</v>
      </c>
      <c r="J308" s="104">
        <v>5.0873850360802636E-2</v>
      </c>
      <c r="K308" s="104">
        <v>0.15864034562091733</v>
      </c>
      <c r="L308" s="104">
        <v>0.10972405432370941</v>
      </c>
      <c r="M308" s="104">
        <v>6.3545198202588138E-2</v>
      </c>
      <c r="N308" s="104">
        <v>6.5500921792440644E-2</v>
      </c>
      <c r="O308" s="104">
        <v>4.0335651959118382E-2</v>
      </c>
      <c r="P308" s="104">
        <v>0.16586344497024144</v>
      </c>
      <c r="Q308" s="104">
        <v>0.20764733352537335</v>
      </c>
      <c r="R308" s="104">
        <v>0.20761804296936845</v>
      </c>
      <c r="S308" s="104">
        <v>0.18996935903829065</v>
      </c>
      <c r="T308" s="104">
        <v>0.26974904779913739</v>
      </c>
      <c r="U308" s="104">
        <v>0.16372031873021359</v>
      </c>
      <c r="V308" s="104">
        <v>0.17645456193899403</v>
      </c>
      <c r="W308" s="104">
        <v>3.7892246376691969E-3</v>
      </c>
      <c r="X308" s="104">
        <v>0.15214158670706396</v>
      </c>
      <c r="Y308" s="104">
        <v>0.10867540908371548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4.8826026383002779E-3</v>
      </c>
      <c r="E309" s="98">
        <v>2.4517686762835209E-3</v>
      </c>
      <c r="F309" s="98">
        <v>1.0488437128502862E-3</v>
      </c>
      <c r="G309" s="98">
        <v>3.3509601965532845E-3</v>
      </c>
      <c r="H309" s="98">
        <v>3.5255426540808927E-3</v>
      </c>
      <c r="I309" s="98">
        <v>7.6124621019479253E-3</v>
      </c>
      <c r="J309" s="98">
        <v>8.6588673300967041E-3</v>
      </c>
      <c r="K309" s="98">
        <v>7.0875879904776215E-2</v>
      </c>
      <c r="L309" s="98">
        <v>1.0931125826031889E-2</v>
      </c>
      <c r="M309" s="98">
        <v>1.0820863679882532E-2</v>
      </c>
      <c r="N309" s="98">
        <v>5.4221930732924594E-3</v>
      </c>
      <c r="O309" s="98">
        <v>5.1058080384333354E-3</v>
      </c>
      <c r="P309" s="98">
        <v>1.6257678195082219E-2</v>
      </c>
      <c r="Q309" s="98">
        <v>2.4132595816503562E-2</v>
      </c>
      <c r="R309" s="98">
        <v>2.0075687032482466E-2</v>
      </c>
      <c r="S309" s="98">
        <v>2.4218878403175454E-2</v>
      </c>
      <c r="T309" s="98">
        <v>6.6566809625402526E-2</v>
      </c>
      <c r="U309" s="98">
        <v>3.5729562077429881E-2</v>
      </c>
      <c r="V309" s="98">
        <v>2.5511744857117304E-2</v>
      </c>
      <c r="W309" s="98">
        <v>6.5069596635316293E-4</v>
      </c>
      <c r="X309" s="98">
        <v>5.8699526930459503E-2</v>
      </c>
      <c r="Y309" s="98">
        <v>3.7921658043134229E-2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2.3019316455071884E-2</v>
      </c>
      <c r="E310" s="98">
        <v>1.1640154262144554E-2</v>
      </c>
      <c r="F310" s="98">
        <v>5.0195086687311067E-3</v>
      </c>
      <c r="G310" s="98">
        <v>1.6095325537987339E-2</v>
      </c>
      <c r="H310" s="98">
        <v>1.7048135276018374E-2</v>
      </c>
      <c r="I310" s="98">
        <v>3.7224954656946044E-2</v>
      </c>
      <c r="J310" s="98">
        <v>4.2214983030705935E-2</v>
      </c>
      <c r="K310" s="98">
        <v>8.7764465716141132E-2</v>
      </c>
      <c r="L310" s="98">
        <v>9.8792928497677512E-2</v>
      </c>
      <c r="M310" s="98">
        <v>5.2724334522705606E-2</v>
      </c>
      <c r="N310" s="98">
        <v>6.0078728719148183E-2</v>
      </c>
      <c r="O310" s="98">
        <v>3.5229843920685046E-2</v>
      </c>
      <c r="P310" s="98">
        <v>0.14960576677515922</v>
      </c>
      <c r="Q310" s="98">
        <v>0.18351473770886978</v>
      </c>
      <c r="R310" s="98">
        <v>0.18754235593688598</v>
      </c>
      <c r="S310" s="98">
        <v>0.16575048063511519</v>
      </c>
      <c r="T310" s="98">
        <v>0.20318223817373485</v>
      </c>
      <c r="U310" s="98">
        <v>0.1279907566527837</v>
      </c>
      <c r="V310" s="98">
        <v>0.15094281708187673</v>
      </c>
      <c r="W310" s="98">
        <v>3.1385286713160338E-3</v>
      </c>
      <c r="X310" s="98">
        <v>9.3442059776604455E-2</v>
      </c>
      <c r="Y310" s="98">
        <v>7.075375104058125E-2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0.10033128190555315</v>
      </c>
      <c r="D311" s="122">
        <v>0.11803394700832576</v>
      </c>
      <c r="E311" s="122">
        <v>0.17685840812482451</v>
      </c>
      <c r="F311" s="122">
        <v>0.19530041571556589</v>
      </c>
      <c r="G311" s="122">
        <v>0.19143104724365304</v>
      </c>
      <c r="H311" s="122">
        <v>0.18761799433617823</v>
      </c>
      <c r="I311" s="122">
        <v>0.1711907807913676</v>
      </c>
      <c r="J311" s="122">
        <v>0.21690437340850555</v>
      </c>
      <c r="K311" s="122">
        <v>0.21102345035822911</v>
      </c>
      <c r="L311" s="122">
        <v>8.8186183347203961E-2</v>
      </c>
      <c r="M311" s="122">
        <v>0.1257855349695978</v>
      </c>
      <c r="N311" s="122">
        <v>0.12931030253121401</v>
      </c>
      <c r="O311" s="122">
        <v>0.19023611353735975</v>
      </c>
      <c r="P311" s="122">
        <v>0.34750785450875987</v>
      </c>
      <c r="Q311" s="122">
        <v>0.48307472188093226</v>
      </c>
      <c r="R311" s="122">
        <v>0.34314786419866988</v>
      </c>
      <c r="S311" s="122">
        <v>0.24573320172387855</v>
      </c>
      <c r="T311" s="122">
        <v>0.3749622745733685</v>
      </c>
      <c r="U311" s="122">
        <v>0.49333224264832426</v>
      </c>
      <c r="V311" s="122">
        <v>0.47985199566093689</v>
      </c>
      <c r="W311" s="122">
        <v>0.12145664515139512</v>
      </c>
      <c r="X311" s="122">
        <v>0.18041508112644961</v>
      </c>
      <c r="Y311" s="122">
        <v>0.28111941586633016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8.5134585518730779E-2</v>
      </c>
      <c r="D312" s="98">
        <v>7.2576341034339797E-2</v>
      </c>
      <c r="E312" s="98">
        <v>0.10944111621530979</v>
      </c>
      <c r="F312" s="98">
        <v>0.14701878923400186</v>
      </c>
      <c r="G312" s="98">
        <v>0.15328887098485067</v>
      </c>
      <c r="H312" s="98">
        <v>0.15669857750449775</v>
      </c>
      <c r="I312" s="98">
        <v>0.16005035757083633</v>
      </c>
      <c r="J312" s="98">
        <v>0.19765302432406862</v>
      </c>
      <c r="K312" s="98">
        <v>0.17067962695587216</v>
      </c>
      <c r="L312" s="98">
        <v>5.1192627602330565E-2</v>
      </c>
      <c r="M312" s="98">
        <v>8.1449515350703619E-2</v>
      </c>
      <c r="N312" s="98">
        <v>0.11396996742198851</v>
      </c>
      <c r="O312" s="98">
        <v>0.13677083263482262</v>
      </c>
      <c r="P312" s="98">
        <v>0.22103058307801932</v>
      </c>
      <c r="Q312" s="98">
        <v>0.34396408294120295</v>
      </c>
      <c r="R312" s="98">
        <v>0.24595700025121833</v>
      </c>
      <c r="S312" s="98">
        <v>0.22841620677657648</v>
      </c>
      <c r="T312" s="98">
        <v>0.28757822851192372</v>
      </c>
      <c r="U312" s="98">
        <v>0.35973481183653999</v>
      </c>
      <c r="V312" s="98">
        <v>0.30871536079282746</v>
      </c>
      <c r="W312" s="98">
        <v>8.1833058316858623E-2</v>
      </c>
      <c r="X312" s="98">
        <v>0.10096014957862259</v>
      </c>
      <c r="Y312" s="98">
        <v>0.1510301002167605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1.5196696386822382E-2</v>
      </c>
      <c r="D313" s="33">
        <v>4.5457605973985953E-2</v>
      </c>
      <c r="E313" s="33">
        <v>6.7417291909514732E-2</v>
      </c>
      <c r="F313" s="33">
        <v>4.8281626481564026E-2</v>
      </c>
      <c r="G313" s="33">
        <v>3.8142176258802368E-2</v>
      </c>
      <c r="H313" s="33">
        <v>3.0919416831680473E-2</v>
      </c>
      <c r="I313" s="33">
        <v>1.1140423220531258E-2</v>
      </c>
      <c r="J313" s="33">
        <v>1.9251349084436934E-2</v>
      </c>
      <c r="K313" s="33">
        <v>4.0343823402356947E-2</v>
      </c>
      <c r="L313" s="33">
        <v>3.6993555744873403E-2</v>
      </c>
      <c r="M313" s="33">
        <v>4.4336019618894183E-2</v>
      </c>
      <c r="N313" s="33">
        <v>1.5340335109225507E-2</v>
      </c>
      <c r="O313" s="33">
        <v>5.3465280902537132E-2</v>
      </c>
      <c r="P313" s="33">
        <v>0.12647727143074056</v>
      </c>
      <c r="Q313" s="33">
        <v>0.13911063893972933</v>
      </c>
      <c r="R313" s="33">
        <v>9.719086394745155E-2</v>
      </c>
      <c r="S313" s="33">
        <v>1.7316994947302079E-2</v>
      </c>
      <c r="T313" s="33">
        <v>8.7384046061444787E-2</v>
      </c>
      <c r="U313" s="33">
        <v>0.13359743081178427</v>
      </c>
      <c r="V313" s="33">
        <v>0.17113663486810943</v>
      </c>
      <c r="W313" s="33">
        <v>3.9623586834536505E-2</v>
      </c>
      <c r="X313" s="33">
        <v>7.9454931547826999E-2</v>
      </c>
      <c r="Y313" s="33">
        <v>0.13008931564956963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1.4208739940068495</v>
      </c>
      <c r="D315" s="154">
        <f t="shared" si="118"/>
        <v>1.0095772645281638</v>
      </c>
      <c r="E315" s="154">
        <f t="shared" si="118"/>
        <v>0.92384949379833048</v>
      </c>
      <c r="F315" s="154">
        <f t="shared" si="118"/>
        <v>0.9786725918256507</v>
      </c>
      <c r="G315" s="154">
        <f t="shared" si="118"/>
        <v>0.7828337313096958</v>
      </c>
      <c r="H315" s="154">
        <f t="shared" si="118"/>
        <v>0.86049103177507924</v>
      </c>
      <c r="I315" s="154">
        <f t="shared" si="118"/>
        <v>1.1530882746550895</v>
      </c>
      <c r="J315" s="154">
        <f t="shared" si="118"/>
        <v>1.1560330061321038</v>
      </c>
      <c r="K315" s="154">
        <f t="shared" si="118"/>
        <v>1.5187300435966249</v>
      </c>
      <c r="L315" s="154">
        <f t="shared" si="118"/>
        <v>1.7391971239168578</v>
      </c>
      <c r="M315" s="154">
        <f t="shared" si="118"/>
        <v>1.3813293370639377</v>
      </c>
      <c r="N315" s="154">
        <f t="shared" si="118"/>
        <v>1.8593983318949523</v>
      </c>
      <c r="O315" s="154">
        <f t="shared" si="118"/>
        <v>1.4695539200230812</v>
      </c>
      <c r="P315" s="154">
        <f t="shared" si="118"/>
        <v>1.2131423648844128</v>
      </c>
      <c r="Q315" s="154">
        <f t="shared" si="118"/>
        <v>1.4865464853583261</v>
      </c>
      <c r="R315" s="154">
        <f t="shared" ref="R315:V315" si="119">IF(R297=0,"",R297/R279)</f>
        <v>1.4161483870311939</v>
      </c>
      <c r="S315" s="154">
        <f t="shared" si="119"/>
        <v>1.9626895700105376</v>
      </c>
      <c r="T315" s="154">
        <f t="shared" si="119"/>
        <v>1.5961381092416291</v>
      </c>
      <c r="U315" s="154">
        <f t="shared" si="119"/>
        <v>1.7010690814215355</v>
      </c>
      <c r="V315" s="154">
        <f t="shared" si="119"/>
        <v>1.9527987773518232</v>
      </c>
      <c r="W315" s="154">
        <f t="shared" ref="W315:Y315" si="120">IF(W297=0,"",W297/W279)</f>
        <v>2.4268068103859513</v>
      </c>
      <c r="X315" s="154">
        <f t="shared" si="120"/>
        <v>2.1883158812839918</v>
      </c>
      <c r="Y315" s="154">
        <f t="shared" si="120"/>
        <v>1.6896420741261975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1.8081179958292752</v>
      </c>
      <c r="D316" s="155">
        <f t="shared" si="121"/>
        <v>1.9061776073630454</v>
      </c>
      <c r="E316" s="155">
        <f t="shared" si="121"/>
        <v>2.0058881816733654</v>
      </c>
      <c r="F316" s="155">
        <f t="shared" si="121"/>
        <v>2.1062884349309083</v>
      </c>
      <c r="G316" s="155">
        <f t="shared" si="121"/>
        <v>2.2082542197666735</v>
      </c>
      <c r="H316" s="155">
        <f t="shared" si="121"/>
        <v>2.3116801723184364</v>
      </c>
      <c r="I316" s="155">
        <f t="shared" si="121"/>
        <v>2.4167840183389822</v>
      </c>
      <c r="J316" s="155">
        <f t="shared" si="121"/>
        <v>2.5244534579338307</v>
      </c>
      <c r="K316" s="155">
        <f t="shared" si="121"/>
        <v>2.6354460149004417</v>
      </c>
      <c r="L316" s="155">
        <f t="shared" si="121"/>
        <v>2.7499693558990788</v>
      </c>
      <c r="M316" s="155">
        <f t="shared" si="121"/>
        <v>2.8900076985660044</v>
      </c>
      <c r="N316" s="155">
        <f t="shared" si="121"/>
        <v>3.0631420653908861</v>
      </c>
      <c r="O316" s="155">
        <f t="shared" si="121"/>
        <v>3.2719769454489325</v>
      </c>
      <c r="P316" s="155">
        <f t="shared" si="121"/>
        <v>3.4954551935249198</v>
      </c>
      <c r="Q316" s="155">
        <f t="shared" si="121"/>
        <v>3.6692470809675402</v>
      </c>
      <c r="R316" s="155">
        <f t="shared" ref="R316:V316" si="122">IF(R298=0,"",R298/R280)</f>
        <v>3.6701213753719739</v>
      </c>
      <c r="S316" s="155">
        <f t="shared" si="122"/>
        <v>3.6702185191946892</v>
      </c>
      <c r="T316" s="155">
        <f t="shared" si="122"/>
        <v>3.6703264567754839</v>
      </c>
      <c r="U316" s="155">
        <f t="shared" si="122"/>
        <v>3.6704463874208102</v>
      </c>
      <c r="V316" s="155">
        <f t="shared" si="122"/>
        <v>3.6812401455002433</v>
      </c>
      <c r="W316" s="155">
        <f t="shared" ref="W316:Y316" si="123">IF(W298=0,"",W298/W280)</f>
        <v>3.738731978042519</v>
      </c>
      <c r="X316" s="155">
        <f t="shared" si="123"/>
        <v>3.8157303046978073</v>
      </c>
      <c r="Y316" s="155">
        <f t="shared" si="123"/>
        <v>3.9040892028511065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1.8081179958292752</v>
      </c>
      <c r="D317" s="156">
        <f t="shared" si="124"/>
        <v>1.9061776073630454</v>
      </c>
      <c r="E317" s="156">
        <f t="shared" si="124"/>
        <v>2.0058881816733654</v>
      </c>
      <c r="F317" s="156">
        <f t="shared" si="124"/>
        <v>2.1062884349309083</v>
      </c>
      <c r="G317" s="156">
        <f t="shared" si="124"/>
        <v>2.2082542197666735</v>
      </c>
      <c r="H317" s="156">
        <f t="shared" si="124"/>
        <v>2.3116801723184364</v>
      </c>
      <c r="I317" s="156">
        <f t="shared" si="124"/>
        <v>2.4167840183389822</v>
      </c>
      <c r="J317" s="156">
        <f t="shared" si="124"/>
        <v>2.5244534579338307</v>
      </c>
      <c r="K317" s="156">
        <f t="shared" si="124"/>
        <v>2.6354460149004417</v>
      </c>
      <c r="L317" s="156">
        <f t="shared" si="124"/>
        <v>2.7499693558990788</v>
      </c>
      <c r="M317" s="156">
        <f t="shared" si="124"/>
        <v>2.8900076985660044</v>
      </c>
      <c r="N317" s="156">
        <f t="shared" si="124"/>
        <v>3.0631420653908861</v>
      </c>
      <c r="O317" s="156">
        <f t="shared" si="124"/>
        <v>3.2719769454489325</v>
      </c>
      <c r="P317" s="156">
        <f t="shared" si="124"/>
        <v>3.4954551935249198</v>
      </c>
      <c r="Q317" s="156">
        <f t="shared" si="124"/>
        <v>3.6692470809675402</v>
      </c>
      <c r="R317" s="156">
        <f t="shared" ref="R317:V317" si="125">IF(R299=0,"",R299/R281)</f>
        <v>3.6701213753719739</v>
      </c>
      <c r="S317" s="156">
        <f t="shared" si="125"/>
        <v>3.6702185191946892</v>
      </c>
      <c r="T317" s="156">
        <f t="shared" si="125"/>
        <v>3.6703264567754839</v>
      </c>
      <c r="U317" s="156">
        <f t="shared" si="125"/>
        <v>3.6704463874208102</v>
      </c>
      <c r="V317" s="156">
        <f t="shared" si="125"/>
        <v>3.6812401455002433</v>
      </c>
      <c r="W317" s="156">
        <f t="shared" ref="W317:Y317" si="126">IF(W299=0,"",W299/W281)</f>
        <v>3.738731978042519</v>
      </c>
      <c r="X317" s="156">
        <f t="shared" si="126"/>
        <v>3.8157303046978073</v>
      </c>
      <c r="Y317" s="156">
        <f t="shared" si="126"/>
        <v>3.9040892028511065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2.6634475323425884</v>
      </c>
      <c r="E318" s="155">
        <f t="shared" si="127"/>
        <v>2.780644081060089</v>
      </c>
      <c r="F318" s="155">
        <f t="shared" si="127"/>
        <v>2.898781900760913</v>
      </c>
      <c r="G318" s="155">
        <f t="shared" si="127"/>
        <v>3.0185454021871285</v>
      </c>
      <c r="H318" s="155">
        <f t="shared" si="127"/>
        <v>3.1398270222415885</v>
      </c>
      <c r="I318" s="155">
        <f t="shared" si="127"/>
        <v>3.2627702264246734</v>
      </c>
      <c r="J318" s="155">
        <f t="shared" si="127"/>
        <v>3.3880180163229445</v>
      </c>
      <c r="K318" s="155">
        <f t="shared" si="127"/>
        <v>3.5160797028063073</v>
      </c>
      <c r="L318" s="155">
        <f t="shared" si="127"/>
        <v>3.6470228259776314</v>
      </c>
      <c r="M318" s="155">
        <f t="shared" si="127"/>
        <v>3.797073993334569</v>
      </c>
      <c r="N318" s="155">
        <f t="shared" si="127"/>
        <v>3.9710501396777707</v>
      </c>
      <c r="O318" s="155">
        <f t="shared" si="127"/>
        <v>4.1686409087695226</v>
      </c>
      <c r="P318" s="155">
        <f t="shared" si="127"/>
        <v>4.3706167663352025</v>
      </c>
      <c r="Q318" s="155">
        <f t="shared" si="127"/>
        <v>4.5256301402830879</v>
      </c>
      <c r="R318" s="155">
        <f t="shared" ref="R318:V318" si="128">IF(R300=0,"",R300/R282)</f>
        <v>4.5592181465594885</v>
      </c>
      <c r="S318" s="155">
        <f t="shared" si="128"/>
        <v>4.5629501472568661</v>
      </c>
      <c r="T318" s="155">
        <f t="shared" si="128"/>
        <v>4.567096814698397</v>
      </c>
      <c r="U318" s="155">
        <f t="shared" si="128"/>
        <v>4.5717042229667655</v>
      </c>
      <c r="V318" s="155">
        <f t="shared" si="128"/>
        <v>4.5848700601864874</v>
      </c>
      <c r="W318" s="155">
        <f t="shared" ref="W318:Y318" si="129">IF(W300=0,"",W300/W282)</f>
        <v>4.6280828909726557</v>
      </c>
      <c r="X318" s="155">
        <f t="shared" si="129"/>
        <v>4.6783827524802621</v>
      </c>
      <c r="Y318" s="155">
        <f t="shared" si="129"/>
        <v>4.7350796375121025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2.6634475323425884</v>
      </c>
      <c r="E319" s="156">
        <f t="shared" si="130"/>
        <v>2.780644081060089</v>
      </c>
      <c r="F319" s="156">
        <f t="shared" si="130"/>
        <v>2.898781900760913</v>
      </c>
      <c r="G319" s="156">
        <f t="shared" si="130"/>
        <v>3.0185454021871285</v>
      </c>
      <c r="H319" s="156">
        <f t="shared" si="130"/>
        <v>3.1398270222415885</v>
      </c>
      <c r="I319" s="156">
        <f t="shared" si="130"/>
        <v>3.2627702264246734</v>
      </c>
      <c r="J319" s="156">
        <f t="shared" si="130"/>
        <v>3.3880180163229445</v>
      </c>
      <c r="K319" s="156">
        <f t="shared" si="130"/>
        <v>3.5160797028063073</v>
      </c>
      <c r="L319" s="156">
        <f t="shared" si="130"/>
        <v>3.6470228259776314</v>
      </c>
      <c r="M319" s="156">
        <f t="shared" si="130"/>
        <v>3.797073993334569</v>
      </c>
      <c r="N319" s="156">
        <f t="shared" si="130"/>
        <v>3.9710501396777707</v>
      </c>
      <c r="O319" s="156">
        <f t="shared" si="130"/>
        <v>4.1686409087695226</v>
      </c>
      <c r="P319" s="156">
        <f t="shared" si="130"/>
        <v>4.3706167663352025</v>
      </c>
      <c r="Q319" s="156">
        <f t="shared" si="130"/>
        <v>4.5256301402830879</v>
      </c>
      <c r="R319" s="156">
        <f t="shared" ref="R319:V319" si="131">IF(R301=0,"",R301/R283)</f>
        <v>4.5592181465594885</v>
      </c>
      <c r="S319" s="156">
        <f t="shared" si="131"/>
        <v>4.5629501472568661</v>
      </c>
      <c r="T319" s="156">
        <f t="shared" si="131"/>
        <v>4.567096814698397</v>
      </c>
      <c r="U319" s="156">
        <f t="shared" si="131"/>
        <v>4.5717042229667655</v>
      </c>
      <c r="V319" s="156">
        <f t="shared" si="131"/>
        <v>4.5848700601864874</v>
      </c>
      <c r="W319" s="156">
        <f t="shared" ref="W319:Y319" si="132">IF(W301=0,"",W301/W283)</f>
        <v>4.6280828909726557</v>
      </c>
      <c r="X319" s="156">
        <f t="shared" si="132"/>
        <v>4.6783827524802621</v>
      </c>
      <c r="Y319" s="156">
        <f t="shared" si="132"/>
        <v>4.7350796375121025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0.53436432525272481</v>
      </c>
      <c r="D320" s="155">
        <f t="shared" si="133"/>
        <v>0.57876611608173134</v>
      </c>
      <c r="E320" s="155">
        <f t="shared" si="133"/>
        <v>0.55094908680040677</v>
      </c>
      <c r="F320" s="155">
        <f t="shared" si="133"/>
        <v>0.54382383281029656</v>
      </c>
      <c r="G320" s="155">
        <f t="shared" si="133"/>
        <v>0.55582522862440675</v>
      </c>
      <c r="H320" s="155">
        <f t="shared" si="133"/>
        <v>0.55659783119609518</v>
      </c>
      <c r="I320" s="155">
        <f t="shared" si="133"/>
        <v>0.57705852540288805</v>
      </c>
      <c r="J320" s="155">
        <f t="shared" si="133"/>
        <v>0.58017632971755262</v>
      </c>
      <c r="K320" s="155">
        <f t="shared" si="133"/>
        <v>0.67281000419831571</v>
      </c>
      <c r="L320" s="155">
        <f t="shared" si="133"/>
        <v>0.90408864326340599</v>
      </c>
      <c r="M320" s="155">
        <f t="shared" si="133"/>
        <v>0.6455304966232368</v>
      </c>
      <c r="N320" s="155">
        <f t="shared" si="133"/>
        <v>0.66878834741436299</v>
      </c>
      <c r="O320" s="155">
        <f t="shared" si="133"/>
        <v>0.61941010384292738</v>
      </c>
      <c r="P320" s="155">
        <f t="shared" si="133"/>
        <v>0.68713804370172715</v>
      </c>
      <c r="Q320" s="155">
        <f t="shared" si="133"/>
        <v>0.69406795850748182</v>
      </c>
      <c r="R320" s="155">
        <f t="shared" ref="R320:V320" si="134">IF(R302=0,"",R302/R284)</f>
        <v>0.7508006495945142</v>
      </c>
      <c r="S320" s="155">
        <f t="shared" si="134"/>
        <v>0.75587219432916697</v>
      </c>
      <c r="T320" s="155">
        <f t="shared" si="134"/>
        <v>0.72521340697291803</v>
      </c>
      <c r="U320" s="155">
        <f t="shared" si="134"/>
        <v>0.69600419381148393</v>
      </c>
      <c r="V320" s="155">
        <f t="shared" si="134"/>
        <v>0.71346271550800644</v>
      </c>
      <c r="W320" s="155">
        <f t="shared" ref="W320:Y320" si="135">IF(W302=0,"",W302/W284)</f>
        <v>0.69207631896064259</v>
      </c>
      <c r="X320" s="155">
        <f t="shared" si="135"/>
        <v>0.74931914555111057</v>
      </c>
      <c r="Y320" s="155">
        <f t="shared" si="135"/>
        <v>0.73432841167280283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0.53436432525272481</v>
      </c>
      <c r="D325" s="157">
        <f t="shared" si="148"/>
        <v>0.53583041593421266</v>
      </c>
      <c r="E325" s="157">
        <f t="shared" si="148"/>
        <v>0.5374354221255776</v>
      </c>
      <c r="F325" s="157">
        <f t="shared" si="148"/>
        <v>0.53905979348398492</v>
      </c>
      <c r="G325" s="157">
        <f t="shared" si="148"/>
        <v>0.54081318181350824</v>
      </c>
      <c r="H325" s="157">
        <f t="shared" si="148"/>
        <v>0.54268320977868201</v>
      </c>
      <c r="I325" s="157">
        <f t="shared" si="148"/>
        <v>0.54469831534169522</v>
      </c>
      <c r="J325" s="157">
        <f t="shared" si="148"/>
        <v>0.54697252611485381</v>
      </c>
      <c r="K325" s="157">
        <f t="shared" si="148"/>
        <v>0.54960657575279614</v>
      </c>
      <c r="L325" s="157">
        <f t="shared" si="148"/>
        <v>0.55263509832640711</v>
      </c>
      <c r="M325" s="157">
        <f t="shared" si="148"/>
        <v>0.55839268450764479</v>
      </c>
      <c r="N325" s="157">
        <f t="shared" si="148"/>
        <v>0.56788642558067792</v>
      </c>
      <c r="O325" s="157">
        <f t="shared" si="148"/>
        <v>0.5823631466142537</v>
      </c>
      <c r="P325" s="157">
        <f t="shared" si="148"/>
        <v>0.60113650213899161</v>
      </c>
      <c r="Q325" s="157">
        <f t="shared" si="148"/>
        <v>0.61924879601113858</v>
      </c>
      <c r="R325" s="157">
        <f t="shared" ref="R325:V325" si="149">IF(R307=0,"",R307/R289)</f>
        <v>0.63150609808370772</v>
      </c>
      <c r="S325" s="157">
        <f t="shared" si="149"/>
        <v>0.64338131101743112</v>
      </c>
      <c r="T325" s="157">
        <f t="shared" si="149"/>
        <v>0.65516436594671212</v>
      </c>
      <c r="U325" s="157">
        <f t="shared" si="149"/>
        <v>0.66697371466525002</v>
      </c>
      <c r="V325" s="157">
        <f t="shared" si="149"/>
        <v>0.67857503083233539</v>
      </c>
      <c r="W325" s="157">
        <f t="shared" ref="W325:Y325" si="150">IF(W307=0,"",W307/W289)</f>
        <v>0.68917088121320991</v>
      </c>
      <c r="X325" s="157">
        <f t="shared" si="150"/>
        <v>0.69968061961942318</v>
      </c>
      <c r="Y325" s="157">
        <f t="shared" si="150"/>
        <v>0.70948556676919172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0.86836564334482846</v>
      </c>
      <c r="E326" s="158">
        <f t="shared" si="151"/>
        <v>0.86975729749109587</v>
      </c>
      <c r="F326" s="158">
        <f t="shared" si="151"/>
        <v>0.87123884349256531</v>
      </c>
      <c r="G326" s="158">
        <f t="shared" si="151"/>
        <v>0.8723641794581859</v>
      </c>
      <c r="H326" s="158">
        <f t="shared" si="151"/>
        <v>0.873815872961197</v>
      </c>
      <c r="I326" s="158">
        <f t="shared" si="151"/>
        <v>0.87572205262948855</v>
      </c>
      <c r="J326" s="158">
        <f t="shared" si="151"/>
        <v>0.8764475313420873</v>
      </c>
      <c r="K326" s="158">
        <f t="shared" si="151"/>
        <v>0.73199944699806607</v>
      </c>
      <c r="L326" s="158">
        <f t="shared" si="151"/>
        <v>0.92537183417333257</v>
      </c>
      <c r="M326" s="158">
        <f t="shared" si="151"/>
        <v>0.88131233760394823</v>
      </c>
      <c r="N326" s="158">
        <f t="shared" si="151"/>
        <v>0.94074360039267946</v>
      </c>
      <c r="O326" s="158">
        <f t="shared" si="151"/>
        <v>0.91677688142497038</v>
      </c>
      <c r="P326" s="158">
        <f t="shared" si="151"/>
        <v>0.93893470931058387</v>
      </c>
      <c r="Q326" s="158">
        <f t="shared" si="151"/>
        <v>0.93330727735614261</v>
      </c>
      <c r="R326" s="158">
        <f t="shared" ref="R326:V326" si="152">IF(R308=0,"",R308/R290)</f>
        <v>0.94659030098632624</v>
      </c>
      <c r="S326" s="158">
        <f t="shared" si="152"/>
        <v>0.93399871290342029</v>
      </c>
      <c r="T326" s="158">
        <f t="shared" si="152"/>
        <v>0.88504566081845759</v>
      </c>
      <c r="U326" s="158">
        <f t="shared" si="152"/>
        <v>0.90174010583903863</v>
      </c>
      <c r="V326" s="158">
        <f t="shared" si="152"/>
        <v>0.9359054663781613</v>
      </c>
      <c r="W326" s="158">
        <f t="shared" ref="W326:Y326" si="153">IF(W308=0,"",W308/W290)</f>
        <v>0.92811714231117581</v>
      </c>
      <c r="X326" s="158">
        <f t="shared" si="153"/>
        <v>0.8579244854760234</v>
      </c>
      <c r="Y326" s="158">
        <f t="shared" si="153"/>
        <v>0.87498029862590665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0.53583041593421266</v>
      </c>
      <c r="E327" s="156">
        <f t="shared" si="154"/>
        <v>0.5374354221255776</v>
      </c>
      <c r="F327" s="156">
        <f t="shared" si="154"/>
        <v>0.53905979348398492</v>
      </c>
      <c r="G327" s="156">
        <f t="shared" si="154"/>
        <v>0.54081318181350835</v>
      </c>
      <c r="H327" s="156">
        <f t="shared" si="154"/>
        <v>0.54268320977868201</v>
      </c>
      <c r="I327" s="156">
        <f t="shared" si="154"/>
        <v>0.54469831534169522</v>
      </c>
      <c r="J327" s="156">
        <f t="shared" si="154"/>
        <v>0.54697252611485381</v>
      </c>
      <c r="K327" s="156">
        <f t="shared" si="154"/>
        <v>0.54960657575279614</v>
      </c>
      <c r="L327" s="156">
        <f t="shared" si="154"/>
        <v>0.55263509832640711</v>
      </c>
      <c r="M327" s="156">
        <f t="shared" si="154"/>
        <v>0.55839268450764479</v>
      </c>
      <c r="N327" s="156">
        <f t="shared" si="154"/>
        <v>0.56788642558067792</v>
      </c>
      <c r="O327" s="156">
        <f t="shared" si="154"/>
        <v>0.5823631466142537</v>
      </c>
      <c r="P327" s="156">
        <f t="shared" si="154"/>
        <v>0.60113650213899161</v>
      </c>
      <c r="Q327" s="156">
        <f t="shared" si="154"/>
        <v>0.61924879601113858</v>
      </c>
      <c r="R327" s="156">
        <f t="shared" ref="R327:V327" si="155">IF(R309=0,"",R309/R291)</f>
        <v>0.63150609808370772</v>
      </c>
      <c r="S327" s="156">
        <f t="shared" si="155"/>
        <v>0.64338131101743112</v>
      </c>
      <c r="T327" s="156">
        <f t="shared" si="155"/>
        <v>0.65516436594671223</v>
      </c>
      <c r="U327" s="156">
        <f t="shared" si="155"/>
        <v>0.66697371466525002</v>
      </c>
      <c r="V327" s="156">
        <f t="shared" si="155"/>
        <v>0.67857503083233539</v>
      </c>
      <c r="W327" s="156">
        <f t="shared" ref="W327:Y327" si="156">IF(W309=0,"",W309/W291)</f>
        <v>0.68917088121320991</v>
      </c>
      <c r="X327" s="156">
        <f t="shared" si="156"/>
        <v>0.69968061961942318</v>
      </c>
      <c r="Y327" s="156">
        <f t="shared" si="156"/>
        <v>0.70948556676919172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0.601719226329539</v>
      </c>
      <c r="D329" s="155">
        <f t="shared" si="160"/>
        <v>0.63664858708579286</v>
      </c>
      <c r="E329" s="155">
        <f t="shared" si="160"/>
        <v>0.63674543588058086</v>
      </c>
      <c r="F329" s="155">
        <f t="shared" si="160"/>
        <v>0.61710146633295637</v>
      </c>
      <c r="G329" s="155">
        <f t="shared" si="160"/>
        <v>0.61070668976584908</v>
      </c>
      <c r="H329" s="155">
        <f t="shared" si="160"/>
        <v>0.60633000303369355</v>
      </c>
      <c r="I329" s="155">
        <f t="shared" si="160"/>
        <v>0.59289663878018817</v>
      </c>
      <c r="J329" s="155">
        <f t="shared" si="160"/>
        <v>0.5966773813249483</v>
      </c>
      <c r="K329" s="155">
        <f t="shared" si="160"/>
        <v>0.61193538624568966</v>
      </c>
      <c r="L329" s="155">
        <f t="shared" si="160"/>
        <v>0.64847025598258989</v>
      </c>
      <c r="M329" s="155">
        <f t="shared" si="160"/>
        <v>0.638465274001498</v>
      </c>
      <c r="N329" s="155">
        <f t="shared" si="160"/>
        <v>0.60297601030751991</v>
      </c>
      <c r="O329" s="155">
        <f t="shared" si="160"/>
        <v>0.62902931194783973</v>
      </c>
      <c r="P329" s="155">
        <f t="shared" si="160"/>
        <v>0.64495532675461775</v>
      </c>
      <c r="Q329" s="155">
        <f t="shared" si="160"/>
        <v>0.63457934946057482</v>
      </c>
      <c r="R329" s="155">
        <f t="shared" ref="R329:V329" si="161">IF(R311=0,"",R311/R293)</f>
        <v>0.63884400947891862</v>
      </c>
      <c r="S329" s="155">
        <f t="shared" si="161"/>
        <v>0.60748525313848289</v>
      </c>
      <c r="T329" s="155">
        <f t="shared" si="161"/>
        <v>0.64316047523937958</v>
      </c>
      <c r="U329" s="155">
        <f t="shared" si="161"/>
        <v>0.65726277366083086</v>
      </c>
      <c r="V329" s="155">
        <f t="shared" si="161"/>
        <v>0.68116288327492147</v>
      </c>
      <c r="W329" s="155">
        <f t="shared" ref="W329:Y329" si="162">IF(W311=0,"",W311/W293)</f>
        <v>0.67770439583385622</v>
      </c>
      <c r="X329" s="155">
        <f t="shared" si="162"/>
        <v>0.70718792765992444</v>
      </c>
      <c r="Y329" s="155">
        <f t="shared" si="162"/>
        <v>0.71494197204607979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0.58142938136196243</v>
      </c>
      <c r="D330" s="156">
        <f t="shared" si="163"/>
        <v>0.5818749948305203</v>
      </c>
      <c r="E330" s="156">
        <f t="shared" si="163"/>
        <v>0.58232064843931641</v>
      </c>
      <c r="F330" s="156">
        <f t="shared" si="163"/>
        <v>0.58276630752178105</v>
      </c>
      <c r="G330" s="156">
        <f t="shared" si="163"/>
        <v>0.58321200357104375</v>
      </c>
      <c r="H330" s="156">
        <f t="shared" si="163"/>
        <v>0.58365773273274657</v>
      </c>
      <c r="I330" s="156">
        <f t="shared" si="163"/>
        <v>0.58410350276679701</v>
      </c>
      <c r="J330" s="156">
        <f t="shared" si="163"/>
        <v>0.58454934546279969</v>
      </c>
      <c r="K330" s="156">
        <f t="shared" si="163"/>
        <v>0.5849952878502791</v>
      </c>
      <c r="L330" s="156">
        <f t="shared" si="163"/>
        <v>0.5854413371607412</v>
      </c>
      <c r="M330" s="156">
        <f t="shared" si="163"/>
        <v>0.58578008615432864</v>
      </c>
      <c r="N330" s="156">
        <f t="shared" si="163"/>
        <v>0.5859694309075435</v>
      </c>
      <c r="O330" s="156">
        <f t="shared" si="163"/>
        <v>0.58608259729269174</v>
      </c>
      <c r="P330" s="156">
        <f t="shared" si="163"/>
        <v>0.58639836938264811</v>
      </c>
      <c r="Q330" s="156">
        <f t="shared" si="163"/>
        <v>0.58768363555455072</v>
      </c>
      <c r="R330" s="156">
        <f t="shared" ref="R330:V330" si="164">IF(R312=0,"",R312/R294)</f>
        <v>0.59105970974731326</v>
      </c>
      <c r="S330" s="156">
        <f t="shared" si="164"/>
        <v>0.59582204817853157</v>
      </c>
      <c r="T330" s="156">
        <f t="shared" si="164"/>
        <v>0.60104726719718282</v>
      </c>
      <c r="U330" s="156">
        <f t="shared" si="164"/>
        <v>0.60581198315225726</v>
      </c>
      <c r="V330" s="156">
        <f t="shared" si="164"/>
        <v>0.60919281239273826</v>
      </c>
      <c r="W330" s="156">
        <f t="shared" ref="W330:Y330" si="165">IF(W312=0,"",W312/W294)</f>
        <v>0.61081766459439701</v>
      </c>
      <c r="X330" s="156">
        <f t="shared" si="165"/>
        <v>0.61121837538305845</v>
      </c>
      <c r="Y330" s="156">
        <f t="shared" si="165"/>
        <v>0.61125844646192462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0.74793844157497247</v>
      </c>
      <c r="D331" s="159">
        <f t="shared" si="166"/>
        <v>0.74925395184338606</v>
      </c>
      <c r="E331" s="159">
        <f t="shared" si="166"/>
        <v>0.75063148872527308</v>
      </c>
      <c r="F331" s="159">
        <f t="shared" si="166"/>
        <v>0.75201748378172484</v>
      </c>
      <c r="G331" s="159">
        <f t="shared" si="166"/>
        <v>0.75346060170083928</v>
      </c>
      <c r="H331" s="159">
        <f t="shared" si="166"/>
        <v>0.75495488654432985</v>
      </c>
      <c r="I331" s="159">
        <f t="shared" si="166"/>
        <v>0.75651232929276579</v>
      </c>
      <c r="J331" s="159">
        <f t="shared" si="166"/>
        <v>0.75818205276110473</v>
      </c>
      <c r="K331" s="159">
        <f t="shared" si="166"/>
        <v>0.76000582426289764</v>
      </c>
      <c r="L331" s="159">
        <f t="shared" si="166"/>
        <v>0.76199481826689242</v>
      </c>
      <c r="M331" s="159">
        <f t="shared" si="166"/>
        <v>0.76483864016935921</v>
      </c>
      <c r="N331" s="159">
        <f t="shared" si="166"/>
        <v>0.768733614072312</v>
      </c>
      <c r="O331" s="159">
        <f t="shared" si="166"/>
        <v>0.7741452905206283</v>
      </c>
      <c r="P331" s="159">
        <f t="shared" si="166"/>
        <v>0.78130200774119374</v>
      </c>
      <c r="Q331" s="159">
        <f t="shared" si="166"/>
        <v>0.79056286962883393</v>
      </c>
      <c r="R331" s="159">
        <f t="shared" ref="R331:V331" si="167">IF(R313=0,"",R313/R295)</f>
        <v>0.80316468853696854</v>
      </c>
      <c r="S331" s="159">
        <f t="shared" si="167"/>
        <v>0.81893367773619374</v>
      </c>
      <c r="T331" s="159">
        <f t="shared" si="167"/>
        <v>0.83590986054837568</v>
      </c>
      <c r="U331" s="159">
        <f t="shared" si="167"/>
        <v>0.85213326029542602</v>
      </c>
      <c r="V331" s="159">
        <f t="shared" si="167"/>
        <v>0.86564390029923577</v>
      </c>
      <c r="W331" s="159">
        <f t="shared" ref="W331:Y331" si="168">IF(W313=0,"",W313/W295)</f>
        <v>0.87576079521699102</v>
      </c>
      <c r="X331" s="159">
        <f t="shared" si="168"/>
        <v>0.88344457361585016</v>
      </c>
      <c r="Y331" s="159">
        <f t="shared" si="168"/>
        <v>0.8902585162158777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0.3868304264658749</v>
      </c>
      <c r="D333" s="117">
        <f t="shared" si="169"/>
        <v>0.32951633572999722</v>
      </c>
      <c r="E333" s="117">
        <f t="shared" si="169"/>
        <v>0.49651217078345389</v>
      </c>
      <c r="F333" s="117">
        <f t="shared" si="169"/>
        <v>0.66648438888026695</v>
      </c>
      <c r="G333" s="117">
        <f t="shared" si="169"/>
        <v>0.69437767010999651</v>
      </c>
      <c r="H333" s="117">
        <f t="shared" si="169"/>
        <v>0.70928109591281185</v>
      </c>
      <c r="I333" s="117">
        <f t="shared" si="169"/>
        <v>0.72389972700568972</v>
      </c>
      <c r="J333" s="117">
        <f t="shared" si="169"/>
        <v>0.89329285465204145</v>
      </c>
      <c r="K333" s="117">
        <f t="shared" si="169"/>
        <v>0.77079855509026984</v>
      </c>
      <c r="L333" s="117">
        <f t="shared" si="169"/>
        <v>0.23101257026669081</v>
      </c>
      <c r="M333" s="117">
        <f t="shared" si="169"/>
        <v>0.36733767733866762</v>
      </c>
      <c r="N333" s="117">
        <f t="shared" si="169"/>
        <v>0.51383897030732739</v>
      </c>
      <c r="O333" s="117">
        <f t="shared" si="169"/>
        <v>0.61651867961739704</v>
      </c>
      <c r="P333" s="117">
        <f t="shared" si="169"/>
        <v>0.99579786341416865</v>
      </c>
      <c r="Q333" s="117">
        <f t="shared" si="169"/>
        <v>1.5462548418821729</v>
      </c>
      <c r="R333" s="117">
        <f t="shared" ref="R333:V333" si="170">R334+R336+R338+R347</f>
        <v>1.0993586710504761</v>
      </c>
      <c r="S333" s="117">
        <f t="shared" si="170"/>
        <v>1.0127958654342775</v>
      </c>
      <c r="T333" s="117">
        <f t="shared" si="170"/>
        <v>1.2640345711315462</v>
      </c>
      <c r="U333" s="117">
        <f t="shared" si="170"/>
        <v>1.5687588254516163</v>
      </c>
      <c r="V333" s="117">
        <f t="shared" si="170"/>
        <v>1.3387979644517518</v>
      </c>
      <c r="W333" s="117">
        <f t="shared" ref="W333:Y333" si="171">W334+W336+W338+W347</f>
        <v>0.35393928462361157</v>
      </c>
      <c r="X333" s="117">
        <f t="shared" si="171"/>
        <v>0.43638032146568917</v>
      </c>
      <c r="Y333" s="117">
        <f t="shared" si="171"/>
        <v>0.65275500730211533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0.3868304264658749</v>
      </c>
      <c r="D347" s="122">
        <v>0.32951633572999722</v>
      </c>
      <c r="E347" s="122">
        <v>0.49651217078345389</v>
      </c>
      <c r="F347" s="122">
        <v>0.66648438888026695</v>
      </c>
      <c r="G347" s="122">
        <v>0.69437767010999651</v>
      </c>
      <c r="H347" s="122">
        <v>0.70928109591281185</v>
      </c>
      <c r="I347" s="122">
        <v>0.72389972700568972</v>
      </c>
      <c r="J347" s="122">
        <v>0.89329285465204145</v>
      </c>
      <c r="K347" s="122">
        <v>0.77079855509026984</v>
      </c>
      <c r="L347" s="122">
        <v>0.23101257026669081</v>
      </c>
      <c r="M347" s="122">
        <v>0.36733767733866762</v>
      </c>
      <c r="N347" s="122">
        <v>0.51383897030732739</v>
      </c>
      <c r="O347" s="122">
        <v>0.61651867961739704</v>
      </c>
      <c r="P347" s="122">
        <v>0.99579786341416865</v>
      </c>
      <c r="Q347" s="122">
        <v>1.5462548418821729</v>
      </c>
      <c r="R347" s="122">
        <v>1.0993586710504761</v>
      </c>
      <c r="S347" s="122">
        <v>1.0127958654342775</v>
      </c>
      <c r="T347" s="122">
        <v>1.2640345711315462</v>
      </c>
      <c r="U347" s="122">
        <v>1.5687588254516163</v>
      </c>
      <c r="V347" s="122">
        <v>1.3387979644517518</v>
      </c>
      <c r="W347" s="122">
        <v>0.35393928462361157</v>
      </c>
      <c r="X347" s="122">
        <v>0.43638032146568917</v>
      </c>
      <c r="Y347" s="122">
        <v>0.65275500730211533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0.3868304264658749</v>
      </c>
      <c r="D348" s="98">
        <v>0.32951633572999722</v>
      </c>
      <c r="E348" s="98">
        <v>0.49651217078345389</v>
      </c>
      <c r="F348" s="98">
        <v>0.66648438888026695</v>
      </c>
      <c r="G348" s="98">
        <v>0.69437767010999651</v>
      </c>
      <c r="H348" s="98">
        <v>0.70928109591281185</v>
      </c>
      <c r="I348" s="98">
        <v>0.72389972700568972</v>
      </c>
      <c r="J348" s="98">
        <v>0.89329285465204145</v>
      </c>
      <c r="K348" s="98">
        <v>0.77079855509026984</v>
      </c>
      <c r="L348" s="98">
        <v>0.23101257026669081</v>
      </c>
      <c r="M348" s="98">
        <v>0.36733767733866762</v>
      </c>
      <c r="N348" s="98">
        <v>0.51383897030732739</v>
      </c>
      <c r="O348" s="98">
        <v>0.61651867961739704</v>
      </c>
      <c r="P348" s="98">
        <v>0.99579786341416865</v>
      </c>
      <c r="Q348" s="98">
        <v>1.5462548418821729</v>
      </c>
      <c r="R348" s="98">
        <v>1.0993586710504761</v>
      </c>
      <c r="S348" s="98">
        <v>1.0127958654342775</v>
      </c>
      <c r="T348" s="98">
        <v>1.2640345711315462</v>
      </c>
      <c r="U348" s="98">
        <v>1.5687588254516163</v>
      </c>
      <c r="V348" s="98">
        <v>1.3387979644517518</v>
      </c>
      <c r="W348" s="98">
        <v>0.35393928462361157</v>
      </c>
      <c r="X348" s="98">
        <v>0.43638032146568917</v>
      </c>
      <c r="Y348" s="98">
        <v>0.65275500730211533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3947.3250195531527</v>
      </c>
      <c r="D351" s="117">
        <f t="shared" si="174"/>
        <v>2961.501357674028</v>
      </c>
      <c r="E351" s="117">
        <f t="shared" si="174"/>
        <v>2824.3982519342549</v>
      </c>
      <c r="F351" s="117">
        <f t="shared" si="174"/>
        <v>3405.5577898830547</v>
      </c>
      <c r="G351" s="117">
        <f t="shared" si="174"/>
        <v>3051.4981995304083</v>
      </c>
      <c r="H351" s="117">
        <f t="shared" si="174"/>
        <v>3069.5942111815048</v>
      </c>
      <c r="I351" s="117">
        <f t="shared" si="174"/>
        <v>3281.1343856008912</v>
      </c>
      <c r="J351" s="117">
        <f t="shared" si="174"/>
        <v>3331.8155509694448</v>
      </c>
      <c r="K351" s="117">
        <f t="shared" si="174"/>
        <v>2854.3614665881228</v>
      </c>
      <c r="L351" s="117">
        <f t="shared" si="174"/>
        <v>3013.3118885658014</v>
      </c>
      <c r="M351" s="117">
        <f t="shared" si="174"/>
        <v>3025.4297816972321</v>
      </c>
      <c r="N351" s="117">
        <f t="shared" si="174"/>
        <v>3276.4748015715682</v>
      </c>
      <c r="O351" s="117">
        <f t="shared" si="174"/>
        <v>3100.792048144714</v>
      </c>
      <c r="P351" s="117">
        <f t="shared" si="174"/>
        <v>2494.5518819615118</v>
      </c>
      <c r="Q351" s="117">
        <f t="shared" si="174"/>
        <v>2877.007396960742</v>
      </c>
      <c r="R351" s="117">
        <f t="shared" ref="R351:V351" si="175">R352+R354+R356+R365</f>
        <v>2651.466613327817</v>
      </c>
      <c r="S351" s="117">
        <f t="shared" si="175"/>
        <v>3099.9489698915791</v>
      </c>
      <c r="T351" s="117">
        <f t="shared" si="175"/>
        <v>2999.611912420969</v>
      </c>
      <c r="U351" s="117">
        <f t="shared" si="175"/>
        <v>3161.1888681247497</v>
      </c>
      <c r="V351" s="117">
        <f t="shared" si="175"/>
        <v>3202.6705608471616</v>
      </c>
      <c r="W351" s="117">
        <f t="shared" ref="W351:Y351" si="176">W352+W354+W356+W365</f>
        <v>3558.4241573778681</v>
      </c>
      <c r="X351" s="117">
        <f t="shared" si="176"/>
        <v>3158.072070711738</v>
      </c>
      <c r="Y351" s="117">
        <f t="shared" si="176"/>
        <v>2470.6032247957346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117.13657705429301</v>
      </c>
      <c r="D352" s="122">
        <f t="shared" si="177"/>
        <v>151.38862775114671</v>
      </c>
      <c r="E352" s="122">
        <f t="shared" si="177"/>
        <v>215.73479418988057</v>
      </c>
      <c r="F352" s="122">
        <f t="shared" si="177"/>
        <v>190.83638039348369</v>
      </c>
      <c r="G352" s="122">
        <f t="shared" si="177"/>
        <v>166.07242336896235</v>
      </c>
      <c r="H352" s="122">
        <f t="shared" si="177"/>
        <v>180.59247493182821</v>
      </c>
      <c r="I352" s="122">
        <f t="shared" si="177"/>
        <v>182.60640229416265</v>
      </c>
      <c r="J352" s="122">
        <f t="shared" si="177"/>
        <v>157.93583985457644</v>
      </c>
      <c r="K352" s="122">
        <f t="shared" si="177"/>
        <v>128.63495168663067</v>
      </c>
      <c r="L352" s="122">
        <f t="shared" si="177"/>
        <v>181.02937171707063</v>
      </c>
      <c r="M352" s="122">
        <f t="shared" si="177"/>
        <v>161.89272952885815</v>
      </c>
      <c r="N352" s="122">
        <f t="shared" si="177"/>
        <v>182.12549307444186</v>
      </c>
      <c r="O352" s="122">
        <f t="shared" si="177"/>
        <v>166.78465922868602</v>
      </c>
      <c r="P352" s="122">
        <f t="shared" si="177"/>
        <v>148.72116345931357</v>
      </c>
      <c r="Q352" s="122">
        <f t="shared" si="177"/>
        <v>187.13784651996147</v>
      </c>
      <c r="R352" s="122">
        <f t="shared" si="177"/>
        <v>152.35816079317308</v>
      </c>
      <c r="S352" s="122">
        <f t="shared" si="177"/>
        <v>204.1596119568452</v>
      </c>
      <c r="T352" s="122">
        <f t="shared" si="177"/>
        <v>198.08383693884346</v>
      </c>
      <c r="U352" s="122">
        <f t="shared" si="177"/>
        <v>227.41746153288136</v>
      </c>
      <c r="V352" s="122">
        <f t="shared" si="177"/>
        <v>229.60825715836791</v>
      </c>
      <c r="W352" s="122">
        <f t="shared" si="177"/>
        <v>262.75699287349465</v>
      </c>
      <c r="X352" s="122">
        <f t="shared" si="177"/>
        <v>271.11021401262474</v>
      </c>
      <c r="Y352" s="122">
        <f t="shared" si="177"/>
        <v>272.96864011725791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117.13657705429301</v>
      </c>
      <c r="D353" s="98">
        <v>151.38862775114671</v>
      </c>
      <c r="E353" s="98">
        <v>215.73479418988057</v>
      </c>
      <c r="F353" s="98">
        <v>190.83638039348369</v>
      </c>
      <c r="G353" s="98">
        <v>166.07242336896235</v>
      </c>
      <c r="H353" s="98">
        <v>180.59247493182821</v>
      </c>
      <c r="I353" s="98">
        <v>182.60640229416265</v>
      </c>
      <c r="J353" s="98">
        <v>157.93583985457644</v>
      </c>
      <c r="K353" s="98">
        <v>128.63495168663067</v>
      </c>
      <c r="L353" s="98">
        <v>181.02937171707063</v>
      </c>
      <c r="M353" s="98">
        <v>161.89272952885815</v>
      </c>
      <c r="N353" s="98">
        <v>182.12549307444186</v>
      </c>
      <c r="O353" s="98">
        <v>166.78465922868602</v>
      </c>
      <c r="P353" s="98">
        <v>148.72116345931357</v>
      </c>
      <c r="Q353" s="98">
        <v>187.13784651996147</v>
      </c>
      <c r="R353" s="98">
        <v>152.35816079317308</v>
      </c>
      <c r="S353" s="98">
        <v>204.1596119568452</v>
      </c>
      <c r="T353" s="98">
        <v>198.08383693884346</v>
      </c>
      <c r="U353" s="98">
        <v>227.41746153288136</v>
      </c>
      <c r="V353" s="98">
        <v>229.60825715836791</v>
      </c>
      <c r="W353" s="98">
        <v>262.75699287349465</v>
      </c>
      <c r="X353" s="98">
        <v>271.11021401262474</v>
      </c>
      <c r="Y353" s="98">
        <v>272.96864011725791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1629.5473804477169</v>
      </c>
      <c r="D354" s="122">
        <f t="shared" si="178"/>
        <v>488.08941404225982</v>
      </c>
      <c r="E354" s="122">
        <f t="shared" si="178"/>
        <v>295.01828893189389</v>
      </c>
      <c r="F354" s="122">
        <f t="shared" si="178"/>
        <v>468.51400538687227</v>
      </c>
      <c r="G354" s="122">
        <f t="shared" si="178"/>
        <v>146.10260479951191</v>
      </c>
      <c r="H354" s="122">
        <f t="shared" si="178"/>
        <v>220.13232821978892</v>
      </c>
      <c r="I354" s="122">
        <f t="shared" si="178"/>
        <v>573.35734387522939</v>
      </c>
      <c r="J354" s="122">
        <f t="shared" si="178"/>
        <v>568.03039235728397</v>
      </c>
      <c r="K354" s="122">
        <f t="shared" si="178"/>
        <v>781.98483592040543</v>
      </c>
      <c r="L354" s="122">
        <f t="shared" si="178"/>
        <v>889.66038420901975</v>
      </c>
      <c r="M354" s="122">
        <f t="shared" si="178"/>
        <v>593.21747534305609</v>
      </c>
      <c r="N354" s="122">
        <f t="shared" si="178"/>
        <v>1067.6218808670405</v>
      </c>
      <c r="O354" s="122">
        <f t="shared" si="178"/>
        <v>615.36430187091787</v>
      </c>
      <c r="P354" s="122">
        <f t="shared" si="178"/>
        <v>253.31266528109262</v>
      </c>
      <c r="Q354" s="122">
        <f t="shared" si="178"/>
        <v>465.2485047662343</v>
      </c>
      <c r="R354" s="122">
        <f t="shared" si="178"/>
        <v>376.45545611547237</v>
      </c>
      <c r="S354" s="122">
        <f t="shared" si="178"/>
        <v>860.87584201513175</v>
      </c>
      <c r="T354" s="122">
        <f t="shared" si="178"/>
        <v>545.88094876923128</v>
      </c>
      <c r="U354" s="122">
        <f t="shared" si="178"/>
        <v>652.95321107755001</v>
      </c>
      <c r="V354" s="122">
        <f t="shared" si="178"/>
        <v>855.1825678601673</v>
      </c>
      <c r="W354" s="122">
        <f t="shared" si="178"/>
        <v>1367.3811476978594</v>
      </c>
      <c r="X354" s="122">
        <f t="shared" si="178"/>
        <v>951.49278374776225</v>
      </c>
      <c r="Y354" s="122">
        <f t="shared" si="178"/>
        <v>376.51151293474908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1629.5473804477169</v>
      </c>
      <c r="D355" s="98">
        <f>RES_hhdet_in_fech!D147</f>
        <v>488.08941404225982</v>
      </c>
      <c r="E355" s="98">
        <f>RES_hhdet_in_fech!E147</f>
        <v>295.01828893189389</v>
      </c>
      <c r="F355" s="98">
        <f>RES_hhdet_in_fech!F147</f>
        <v>468.51400538687227</v>
      </c>
      <c r="G355" s="98">
        <f>RES_hhdet_in_fech!G147</f>
        <v>146.10260479951191</v>
      </c>
      <c r="H355" s="98">
        <f>RES_hhdet_in_fech!H147</f>
        <v>220.13232821978892</v>
      </c>
      <c r="I355" s="98">
        <f>RES_hhdet_in_fech!I147</f>
        <v>573.35734387522939</v>
      </c>
      <c r="J355" s="98">
        <f>RES_hhdet_in_fech!J147</f>
        <v>568.03039235728397</v>
      </c>
      <c r="K355" s="98">
        <f>RES_hhdet_in_fech!K147</f>
        <v>781.98483592040543</v>
      </c>
      <c r="L355" s="98">
        <f>RES_hhdet_in_fech!L147</f>
        <v>889.66038420901975</v>
      </c>
      <c r="M355" s="98">
        <f>RES_hhdet_in_fech!M147</f>
        <v>593.21747534305609</v>
      </c>
      <c r="N355" s="98">
        <f>RES_hhdet_in_fech!N147</f>
        <v>1067.6218808670405</v>
      </c>
      <c r="O355" s="98">
        <f>RES_hhdet_in_fech!O147</f>
        <v>615.36430187091787</v>
      </c>
      <c r="P355" s="98">
        <f>RES_hhdet_in_fech!P147</f>
        <v>253.31266528109262</v>
      </c>
      <c r="Q355" s="98">
        <f>RES_hhdet_in_fech!Q147</f>
        <v>465.2485047662343</v>
      </c>
      <c r="R355" s="98">
        <f>RES_hhdet_in_fech!R147</f>
        <v>376.45545611547237</v>
      </c>
      <c r="S355" s="98">
        <f>RES_hhdet_in_fech!S147</f>
        <v>860.87584201513175</v>
      </c>
      <c r="T355" s="98">
        <f>RES_hhdet_in_fech!T147</f>
        <v>545.88094876923128</v>
      </c>
      <c r="U355" s="98">
        <f>RES_hhdet_in_fech!U147</f>
        <v>652.95321107755001</v>
      </c>
      <c r="V355" s="98">
        <f>RES_hhdet_in_fech!V147</f>
        <v>855.1825678601673</v>
      </c>
      <c r="W355" s="98">
        <f>RES_hhdet_in_fech!W147</f>
        <v>1367.3811476978594</v>
      </c>
      <c r="X355" s="98">
        <f>RES_hhdet_in_fech!X147</f>
        <v>951.49278374776225</v>
      </c>
      <c r="Y355" s="98">
        <f>RES_hhdet_in_fech!Y147</f>
        <v>376.51151293474908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1178.3963879609137</v>
      </c>
      <c r="D356" s="122">
        <v>1330.6719624206203</v>
      </c>
      <c r="E356" s="122">
        <v>1363.2845729719281</v>
      </c>
      <c r="F356" s="122">
        <v>1662.7028096775684</v>
      </c>
      <c r="G356" s="122">
        <v>1673.6934167607865</v>
      </c>
      <c r="H356" s="122">
        <v>1719.3454333626219</v>
      </c>
      <c r="I356" s="122">
        <v>1627.7887180192483</v>
      </c>
      <c r="J356" s="122">
        <v>1597.563669517893</v>
      </c>
      <c r="K356" s="122">
        <v>936.82262228981665</v>
      </c>
      <c r="L356" s="122">
        <v>933.3199682845011</v>
      </c>
      <c r="M356" s="122">
        <v>1306.7983549745127</v>
      </c>
      <c r="N356" s="122">
        <v>1105.3776128664078</v>
      </c>
      <c r="O356" s="122">
        <v>1316.2953184259129</v>
      </c>
      <c r="P356" s="122">
        <v>1177.8558387613332</v>
      </c>
      <c r="Q356" s="122">
        <v>1225.5960684897113</v>
      </c>
      <c r="R356" s="122">
        <v>1101.4132534407231</v>
      </c>
      <c r="S356" s="122">
        <v>1149.7886424526248</v>
      </c>
      <c r="T356" s="122">
        <v>1425.0352325770632</v>
      </c>
      <c r="U356" s="122">
        <v>1509.268319824715</v>
      </c>
      <c r="V356" s="122">
        <v>1405.7659031659523</v>
      </c>
      <c r="W356" s="122">
        <v>1257.2292784291619</v>
      </c>
      <c r="X356" s="122">
        <v>1333.6432822011316</v>
      </c>
      <c r="Y356" s="122">
        <v>1234.4669011700585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1178.3963879609137</v>
      </c>
      <c r="D361" s="101">
        <v>1437.0135647546874</v>
      </c>
      <c r="E361" s="101">
        <v>1397.4767252655065</v>
      </c>
      <c r="F361" s="101">
        <v>1677.3715498531394</v>
      </c>
      <c r="G361" s="101">
        <v>1720.0929217519783</v>
      </c>
      <c r="H361" s="101">
        <v>1763.4166832933929</v>
      </c>
      <c r="I361" s="101">
        <v>1724.4190265567699</v>
      </c>
      <c r="J361" s="101">
        <v>1694.3783684540317</v>
      </c>
      <c r="K361" s="101">
        <v>1145.5896468938549</v>
      </c>
      <c r="L361" s="101">
        <v>1518.3483001847023</v>
      </c>
      <c r="M361" s="101">
        <v>1508.6499065971509</v>
      </c>
      <c r="N361" s="101">
        <v>1300.6543903008799</v>
      </c>
      <c r="O361" s="101">
        <v>1400.815954210555</v>
      </c>
      <c r="P361" s="101">
        <v>1349.2694180443923</v>
      </c>
      <c r="Q361" s="101">
        <v>1377.3474326594098</v>
      </c>
      <c r="R361" s="101">
        <v>1313.2081491780666</v>
      </c>
      <c r="S361" s="101">
        <v>1350.760579243112</v>
      </c>
      <c r="T361" s="101">
        <v>1575.9757828492295</v>
      </c>
      <c r="U361" s="101">
        <v>1575.1909477442571</v>
      </c>
      <c r="V361" s="101">
        <v>1479.1186650466286</v>
      </c>
      <c r="W361" s="101">
        <v>1262.6750664541835</v>
      </c>
      <c r="X361" s="101">
        <v>1429.7954200216805</v>
      </c>
      <c r="Y361" s="101">
        <v>1278.4407587182438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887.6240515086165</v>
      </c>
      <c r="E362" s="104">
        <v>864.36147000920312</v>
      </c>
      <c r="F362" s="104">
        <v>1038.5291091298875</v>
      </c>
      <c r="G362" s="104">
        <v>1066.871907040595</v>
      </c>
      <c r="H362" s="104">
        <v>1095.2965343429034</v>
      </c>
      <c r="I362" s="104">
        <v>1072.9044057506323</v>
      </c>
      <c r="J362" s="104">
        <v>1058.1024552264</v>
      </c>
      <c r="K362" s="104">
        <v>861.40678325821443</v>
      </c>
      <c r="L362" s="104">
        <v>912.03917578813139</v>
      </c>
      <c r="M362" s="104">
        <v>959.44740115249067</v>
      </c>
      <c r="N362" s="104">
        <v>786.93793110251602</v>
      </c>
      <c r="O362" s="104">
        <v>886.80744300031245</v>
      </c>
      <c r="P362" s="104">
        <v>858.52372992561334</v>
      </c>
      <c r="Q362" s="104">
        <v>906.3069460492992</v>
      </c>
      <c r="R362" s="104">
        <v>870.89016446474125</v>
      </c>
      <c r="S362" s="104">
        <v>930.55371691367088</v>
      </c>
      <c r="T362" s="104">
        <v>1169.4671349205948</v>
      </c>
      <c r="U362" s="104">
        <v>1164.0285374456364</v>
      </c>
      <c r="V362" s="104">
        <v>1068.0502162218927</v>
      </c>
      <c r="W362" s="104">
        <v>931.01589771464614</v>
      </c>
      <c r="X362" s="104">
        <v>1162.5857021776533</v>
      </c>
      <c r="Y362" s="104">
        <v>1033.2503298283266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251.72226915116758</v>
      </c>
      <c r="E363" s="98">
        <v>243.37525868470229</v>
      </c>
      <c r="F363" s="98">
        <v>290.10749608703145</v>
      </c>
      <c r="G363" s="98">
        <v>296.5483020743697</v>
      </c>
      <c r="H363" s="98">
        <v>302.2172813025287</v>
      </c>
      <c r="I363" s="98">
        <v>292.85715771408724</v>
      </c>
      <c r="J363" s="98">
        <v>288.57227866353156</v>
      </c>
      <c r="K363" s="98">
        <v>512.56852752385987</v>
      </c>
      <c r="L363" s="98">
        <v>152.14383291247697</v>
      </c>
      <c r="M363" s="98">
        <v>257.8638651123693</v>
      </c>
      <c r="N363" s="98">
        <v>107.91400981612796</v>
      </c>
      <c r="O363" s="98">
        <v>176.71544161804707</v>
      </c>
      <c r="P363" s="98">
        <v>131.43845303672833</v>
      </c>
      <c r="Q363" s="98">
        <v>158.74953814941978</v>
      </c>
      <c r="R363" s="98">
        <v>126.22727626194701</v>
      </c>
      <c r="S363" s="98">
        <v>172.22244634467418</v>
      </c>
      <c r="T363" s="98">
        <v>389.85333420778187</v>
      </c>
      <c r="U363" s="98">
        <v>343.44832803445991</v>
      </c>
      <c r="V363" s="98">
        <v>212.97717059976583</v>
      </c>
      <c r="W363" s="98">
        <v>215.3082810988526</v>
      </c>
      <c r="X363" s="98">
        <v>549.99767782482922</v>
      </c>
      <c r="Y363" s="98">
        <v>444.64795171533672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635.90178235744884</v>
      </c>
      <c r="E364" s="98">
        <v>620.98621132450069</v>
      </c>
      <c r="F364" s="98">
        <v>748.42161304285605</v>
      </c>
      <c r="G364" s="98">
        <v>770.32360496622539</v>
      </c>
      <c r="H364" s="98">
        <v>793.07925304037474</v>
      </c>
      <c r="I364" s="98">
        <v>780.04724803654494</v>
      </c>
      <c r="J364" s="98">
        <v>769.53017656286841</v>
      </c>
      <c r="K364" s="98">
        <v>348.83825573435456</v>
      </c>
      <c r="L364" s="98">
        <v>759.89534287565436</v>
      </c>
      <c r="M364" s="98">
        <v>701.58353604012154</v>
      </c>
      <c r="N364" s="98">
        <v>679.02392128638814</v>
      </c>
      <c r="O364" s="98">
        <v>710.09200138226538</v>
      </c>
      <c r="P364" s="98">
        <v>727.08527688888489</v>
      </c>
      <c r="Q364" s="98">
        <v>747.55740789987931</v>
      </c>
      <c r="R364" s="98">
        <v>744.66288820279419</v>
      </c>
      <c r="S364" s="98">
        <v>758.33127056899673</v>
      </c>
      <c r="T364" s="98">
        <v>779.61380071281303</v>
      </c>
      <c r="U364" s="98">
        <v>820.58020941117661</v>
      </c>
      <c r="V364" s="98">
        <v>855.07304562212687</v>
      </c>
      <c r="W364" s="98">
        <v>715.70761661579354</v>
      </c>
      <c r="X364" s="98">
        <v>612.58802435282405</v>
      </c>
      <c r="Y364" s="98">
        <v>588.60237811298998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1022.2446740902293</v>
      </c>
      <c r="D365" s="122">
        <v>991.35135346000118</v>
      </c>
      <c r="E365" s="122">
        <v>950.36059584055226</v>
      </c>
      <c r="F365" s="122">
        <v>1083.5045944251301</v>
      </c>
      <c r="G365" s="122">
        <v>1065.6297546011476</v>
      </c>
      <c r="H365" s="122">
        <v>949.52397466726575</v>
      </c>
      <c r="I365" s="122">
        <v>897.3819214122509</v>
      </c>
      <c r="J365" s="122">
        <v>1008.2856492396913</v>
      </c>
      <c r="K365" s="122">
        <v>1006.91905669127</v>
      </c>
      <c r="L365" s="122">
        <v>1009.3021643552097</v>
      </c>
      <c r="M365" s="122">
        <v>963.52122185080486</v>
      </c>
      <c r="N365" s="122">
        <v>921.34981476367795</v>
      </c>
      <c r="O365" s="122">
        <v>1002.3477686191973</v>
      </c>
      <c r="P365" s="122">
        <v>914.66221445977203</v>
      </c>
      <c r="Q365" s="122">
        <v>999.02497718483482</v>
      </c>
      <c r="R365" s="122">
        <v>1021.2397429784481</v>
      </c>
      <c r="S365" s="122">
        <v>885.12487346697753</v>
      </c>
      <c r="T365" s="122">
        <v>830.61189413583111</v>
      </c>
      <c r="U365" s="122">
        <v>771.54987568960325</v>
      </c>
      <c r="V365" s="122">
        <v>712.11383266267421</v>
      </c>
      <c r="W365" s="122">
        <v>671.05673837735253</v>
      </c>
      <c r="X365" s="122">
        <v>601.82579075021943</v>
      </c>
      <c r="Y365" s="122">
        <v>586.65617057366921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1114.4623783461057</v>
      </c>
      <c r="D366" s="98">
        <v>1074.5121263198307</v>
      </c>
      <c r="E366" s="98">
        <v>982.79571822623859</v>
      </c>
      <c r="F366" s="98">
        <v>1153.2966070798373</v>
      </c>
      <c r="G366" s="98">
        <v>1116.4272864600098</v>
      </c>
      <c r="H366" s="98">
        <v>972.70577110183456</v>
      </c>
      <c r="I366" s="98">
        <v>907.64438096785443</v>
      </c>
      <c r="J366" s="98">
        <v>1042.2578982872781</v>
      </c>
      <c r="K366" s="98">
        <v>1119.1281886360446</v>
      </c>
      <c r="L366" s="98">
        <v>1054.9374701194524</v>
      </c>
      <c r="M366" s="98">
        <v>985.42830948607389</v>
      </c>
      <c r="N366" s="98">
        <v>988.64223252296085</v>
      </c>
      <c r="O366" s="98">
        <v>1078.7076106428226</v>
      </c>
      <c r="P366" s="98">
        <v>1009.6003930760209</v>
      </c>
      <c r="Q366" s="98">
        <v>1063.4115802927959</v>
      </c>
      <c r="R366" s="98">
        <v>1009.0864436195914</v>
      </c>
      <c r="S366" s="98">
        <v>938.43679866830848</v>
      </c>
      <c r="T366" s="98">
        <v>903.03669441510078</v>
      </c>
      <c r="U366" s="98">
        <v>822.82428097527259</v>
      </c>
      <c r="V366" s="98">
        <v>807.9005190121535</v>
      </c>
      <c r="W366" s="98">
        <v>789.31391730373775</v>
      </c>
      <c r="X366" s="98">
        <v>639.70237877648731</v>
      </c>
      <c r="Y366" s="98">
        <v>679.00456323153571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640.37840822849716</v>
      </c>
      <c r="D367" s="33">
        <v>855.27008878028039</v>
      </c>
      <c r="E367" s="33">
        <v>888.96850036330329</v>
      </c>
      <c r="F367" s="33">
        <v>875.35584859444407</v>
      </c>
      <c r="G367" s="33">
        <v>861.9933823763098</v>
      </c>
      <c r="H367" s="33">
        <v>821.22472198629009</v>
      </c>
      <c r="I367" s="33">
        <v>741.40142141344472</v>
      </c>
      <c r="J367" s="33">
        <v>703.10161196220531</v>
      </c>
      <c r="K367" s="33">
        <v>649.1713300282247</v>
      </c>
      <c r="L367" s="33">
        <v>936.34621948501069</v>
      </c>
      <c r="M367" s="33">
        <v>914.74302536576215</v>
      </c>
      <c r="N367" s="33">
        <v>553.89145716644805</v>
      </c>
      <c r="O367" s="33">
        <v>808.8720762411084</v>
      </c>
      <c r="P367" s="33">
        <v>750.36505561092667</v>
      </c>
      <c r="Q367" s="33">
        <v>831.55701843064662</v>
      </c>
      <c r="R367" s="33">
        <v>1065.3633037090142</v>
      </c>
      <c r="S367" s="33">
        <v>436.03807092881408</v>
      </c>
      <c r="T367" s="33">
        <v>607.58259912290748</v>
      </c>
      <c r="U367" s="33">
        <v>624.22153486022228</v>
      </c>
      <c r="V367" s="33">
        <v>546.13666474831541</v>
      </c>
      <c r="W367" s="33">
        <v>464.8379475640271</v>
      </c>
      <c r="X367" s="33">
        <v>542.79963930087695</v>
      </c>
      <c r="Y367" s="33">
        <v>476.96815549421609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5608.6514661756537</v>
      </c>
      <c r="D369" s="117">
        <f t="shared" si="179"/>
        <v>2989.8644395769888</v>
      </c>
      <c r="E369" s="117">
        <f t="shared" si="179"/>
        <v>2609.3188953343506</v>
      </c>
      <c r="F369" s="117">
        <f t="shared" si="179"/>
        <v>3332.9260688368836</v>
      </c>
      <c r="G369" s="117">
        <f t="shared" si="179"/>
        <v>2388.815721623208</v>
      </c>
      <c r="H369" s="117">
        <f t="shared" si="179"/>
        <v>2641.3582899103831</v>
      </c>
      <c r="I369" s="117">
        <f t="shared" si="179"/>
        <v>3783.4375876040185</v>
      </c>
      <c r="J369" s="117">
        <f t="shared" si="179"/>
        <v>3851.6887472648996</v>
      </c>
      <c r="K369" s="117">
        <f t="shared" si="179"/>
        <v>4335.0045145919066</v>
      </c>
      <c r="L369" s="117">
        <f t="shared" si="179"/>
        <v>5240.7433700581169</v>
      </c>
      <c r="M369" s="117">
        <f t="shared" si="179"/>
        <v>4179.1149146853313</v>
      </c>
      <c r="N369" s="117">
        <f t="shared" si="179"/>
        <v>6092.271780538018</v>
      </c>
      <c r="O369" s="117">
        <f t="shared" si="179"/>
        <v>4556.7811095274628</v>
      </c>
      <c r="P369" s="117">
        <f t="shared" si="179"/>
        <v>3026.2465694096504</v>
      </c>
      <c r="Q369" s="117">
        <f t="shared" si="179"/>
        <v>4276.8052343018981</v>
      </c>
      <c r="R369" s="117">
        <f t="shared" ref="R369:V369" si="180">R370+R372+R374+R383</f>
        <v>3754.8701677312501</v>
      </c>
      <c r="S369" s="117">
        <f t="shared" si="180"/>
        <v>6084.2375107711132</v>
      </c>
      <c r="T369" s="117">
        <f t="shared" si="180"/>
        <v>4787.7948863502734</v>
      </c>
      <c r="U369" s="117">
        <f t="shared" si="180"/>
        <v>5377.4006441009515</v>
      </c>
      <c r="V369" s="117">
        <f t="shared" si="180"/>
        <v>6254.1711554830154</v>
      </c>
      <c r="W369" s="117">
        <f t="shared" ref="W369:Y369" si="181">W370+W372+W374+W383</f>
        <v>8635.6079793665031</v>
      </c>
      <c r="X369" s="117">
        <f t="shared" si="181"/>
        <v>6910.859266577917</v>
      </c>
      <c r="Y369" s="117">
        <f t="shared" si="181"/>
        <v>4174.4351570867375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211.79675294170974</v>
      </c>
      <c r="D370" s="122">
        <f t="shared" si="182"/>
        <v>288.57361222865558</v>
      </c>
      <c r="E370" s="122">
        <f t="shared" si="182"/>
        <v>432.73987404121726</v>
      </c>
      <c r="F370" s="122">
        <f t="shared" si="182"/>
        <v>401.9564609868703</v>
      </c>
      <c r="G370" s="122">
        <f t="shared" si="182"/>
        <v>366.73012969138864</v>
      </c>
      <c r="H370" s="122">
        <f t="shared" si="182"/>
        <v>417.47204356982149</v>
      </c>
      <c r="I370" s="122">
        <f t="shared" si="182"/>
        <v>441.32023471091111</v>
      </c>
      <c r="J370" s="122">
        <f t="shared" si="182"/>
        <v>398.70167705256932</v>
      </c>
      <c r="K370" s="122">
        <f t="shared" si="182"/>
        <v>339.01047079944175</v>
      </c>
      <c r="L370" s="122">
        <f t="shared" si="182"/>
        <v>497.82522473960762</v>
      </c>
      <c r="M370" s="122">
        <f t="shared" si="182"/>
        <v>467.87123468026397</v>
      </c>
      <c r="N370" s="122">
        <f t="shared" si="182"/>
        <v>557.87625901637932</v>
      </c>
      <c r="O370" s="122">
        <f t="shared" si="182"/>
        <v>545.71555985081716</v>
      </c>
      <c r="P370" s="122">
        <f t="shared" si="182"/>
        <v>519.84816320092625</v>
      </c>
      <c r="Q370" s="122">
        <f t="shared" si="182"/>
        <v>686.65499708192021</v>
      </c>
      <c r="R370" s="122">
        <f t="shared" si="182"/>
        <v>559.1729426393847</v>
      </c>
      <c r="S370" s="122">
        <f t="shared" si="182"/>
        <v>749.31038867561472</v>
      </c>
      <c r="T370" s="122">
        <f t="shared" si="182"/>
        <v>727.03234737623802</v>
      </c>
      <c r="U370" s="122">
        <f t="shared" si="182"/>
        <v>834.72360011977548</v>
      </c>
      <c r="V370" s="122">
        <f t="shared" si="182"/>
        <v>845.24313398972754</v>
      </c>
      <c r="W370" s="122">
        <f t="shared" si="182"/>
        <v>982.37797171042473</v>
      </c>
      <c r="X370" s="122">
        <f t="shared" si="182"/>
        <v>1034.4834595210802</v>
      </c>
      <c r="Y370" s="122">
        <f t="shared" si="182"/>
        <v>1065.6939205987362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211.79675294170974</v>
      </c>
      <c r="D371" s="98">
        <v>288.57361222865558</v>
      </c>
      <c r="E371" s="98">
        <v>432.73987404121726</v>
      </c>
      <c r="F371" s="98">
        <v>401.9564609868703</v>
      </c>
      <c r="G371" s="98">
        <v>366.73012969138864</v>
      </c>
      <c r="H371" s="98">
        <v>417.47204356982149</v>
      </c>
      <c r="I371" s="98">
        <v>441.32023471091111</v>
      </c>
      <c r="J371" s="98">
        <v>398.70167705256932</v>
      </c>
      <c r="K371" s="98">
        <v>339.01047079944175</v>
      </c>
      <c r="L371" s="98">
        <v>497.82522473960762</v>
      </c>
      <c r="M371" s="98">
        <v>467.87123468026397</v>
      </c>
      <c r="N371" s="98">
        <v>557.87625901637932</v>
      </c>
      <c r="O371" s="98">
        <v>545.71555985081716</v>
      </c>
      <c r="P371" s="98">
        <v>519.84816320092625</v>
      </c>
      <c r="Q371" s="98">
        <v>686.65499708192021</v>
      </c>
      <c r="R371" s="98">
        <v>559.1729426393847</v>
      </c>
      <c r="S371" s="98">
        <v>749.31038867561472</v>
      </c>
      <c r="T371" s="98">
        <v>727.03234737623802</v>
      </c>
      <c r="U371" s="98">
        <v>834.72360011977548</v>
      </c>
      <c r="V371" s="98">
        <v>845.24313398972754</v>
      </c>
      <c r="W371" s="98">
        <v>982.37797171042473</v>
      </c>
      <c r="X371" s="98">
        <v>1034.4834595210802</v>
      </c>
      <c r="Y371" s="98">
        <v>1065.6939205987362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4152.0574480878968</v>
      </c>
      <c r="D372" s="122">
        <f t="shared" si="183"/>
        <v>1300.0005453933968</v>
      </c>
      <c r="E372" s="122">
        <f t="shared" si="183"/>
        <v>820.34085892294604</v>
      </c>
      <c r="F372" s="122">
        <f t="shared" si="183"/>
        <v>1358.1199190684663</v>
      </c>
      <c r="G372" s="122">
        <f t="shared" si="183"/>
        <v>441.01734596512972</v>
      </c>
      <c r="H372" s="122">
        <f t="shared" si="183"/>
        <v>691.17743261344788</v>
      </c>
      <c r="I372" s="122">
        <f t="shared" si="183"/>
        <v>1870.7332706980317</v>
      </c>
      <c r="J372" s="122">
        <f t="shared" si="183"/>
        <v>1924.4972031254692</v>
      </c>
      <c r="K372" s="122">
        <f t="shared" si="183"/>
        <v>2749.5210094820586</v>
      </c>
      <c r="L372" s="122">
        <f t="shared" si="183"/>
        <v>3244.6117285783243</v>
      </c>
      <c r="M372" s="122">
        <f t="shared" si="183"/>
        <v>2252.4906480167092</v>
      </c>
      <c r="N372" s="122">
        <f t="shared" si="183"/>
        <v>4239.5800191401049</v>
      </c>
      <c r="O372" s="122">
        <f t="shared" si="183"/>
        <v>2565.232802575506</v>
      </c>
      <c r="P372" s="122">
        <f t="shared" si="183"/>
        <v>1107.1325820026004</v>
      </c>
      <c r="Q372" s="122">
        <f t="shared" si="183"/>
        <v>2105.5426558917102</v>
      </c>
      <c r="R372" s="122">
        <f t="shared" si="183"/>
        <v>1716.3425468929909</v>
      </c>
      <c r="S372" s="122">
        <f t="shared" si="183"/>
        <v>3928.133550092824</v>
      </c>
      <c r="T372" s="122">
        <f t="shared" si="183"/>
        <v>2493.0911423284956</v>
      </c>
      <c r="U372" s="122">
        <f t="shared" si="183"/>
        <v>2985.1089524829445</v>
      </c>
      <c r="V372" s="122">
        <f t="shared" si="183"/>
        <v>3920.9009513754804</v>
      </c>
      <c r="W372" s="122">
        <f t="shared" si="183"/>
        <v>6328.3532950990175</v>
      </c>
      <c r="X372" s="122">
        <f t="shared" si="183"/>
        <v>4451.4474285949636</v>
      </c>
      <c r="Y372" s="122">
        <f t="shared" si="183"/>
        <v>1782.8119981862051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4152.0574480878968</v>
      </c>
      <c r="D373" s="98">
        <f>RES_hhdet_in_tesh!D147</f>
        <v>1300.0005453933968</v>
      </c>
      <c r="E373" s="98">
        <f>RES_hhdet_in_tesh!E147</f>
        <v>820.34085892294604</v>
      </c>
      <c r="F373" s="98">
        <f>RES_hhdet_in_tesh!F147</f>
        <v>1358.1199190684663</v>
      </c>
      <c r="G373" s="98">
        <f>RES_hhdet_in_tesh!G147</f>
        <v>441.01734596512972</v>
      </c>
      <c r="H373" s="98">
        <f>RES_hhdet_in_tesh!H147</f>
        <v>691.17743261344788</v>
      </c>
      <c r="I373" s="98">
        <f>RES_hhdet_in_tesh!I147</f>
        <v>1870.7332706980317</v>
      </c>
      <c r="J373" s="98">
        <f>RES_hhdet_in_tesh!J147</f>
        <v>1924.4972031254692</v>
      </c>
      <c r="K373" s="98">
        <f>RES_hhdet_in_tesh!K147</f>
        <v>2749.5210094820586</v>
      </c>
      <c r="L373" s="98">
        <f>RES_hhdet_in_tesh!L147</f>
        <v>3244.6117285783243</v>
      </c>
      <c r="M373" s="98">
        <f>RES_hhdet_in_tesh!M147</f>
        <v>2252.4906480167092</v>
      </c>
      <c r="N373" s="98">
        <f>RES_hhdet_in_tesh!N147</f>
        <v>4239.5800191401049</v>
      </c>
      <c r="O373" s="98">
        <f>RES_hhdet_in_tesh!O147</f>
        <v>2565.232802575506</v>
      </c>
      <c r="P373" s="98">
        <f>RES_hhdet_in_tesh!P147</f>
        <v>1107.1325820026004</v>
      </c>
      <c r="Q373" s="98">
        <f>RES_hhdet_in_tesh!Q147</f>
        <v>2105.5426558917102</v>
      </c>
      <c r="R373" s="98">
        <f>RES_hhdet_in_tesh!R147</f>
        <v>1716.3425468929909</v>
      </c>
      <c r="S373" s="98">
        <f>RES_hhdet_in_tesh!S147</f>
        <v>3928.133550092824</v>
      </c>
      <c r="T373" s="98">
        <f>RES_hhdet_in_tesh!T147</f>
        <v>2493.0911423284956</v>
      </c>
      <c r="U373" s="98">
        <f>RES_hhdet_in_tesh!U147</f>
        <v>2985.1089524829445</v>
      </c>
      <c r="V373" s="98">
        <f>RES_hhdet_in_tesh!V147</f>
        <v>3920.9009513754804</v>
      </c>
      <c r="W373" s="98">
        <f>RES_hhdet_in_tesh!W147</f>
        <v>6328.3532950990175</v>
      </c>
      <c r="X373" s="98">
        <f>RES_hhdet_in_tesh!X147</f>
        <v>4451.4474285949636</v>
      </c>
      <c r="Y373" s="98">
        <f>RES_hhdet_in_tesh!Y147</f>
        <v>1782.8119981862051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629.6929907329818</v>
      </c>
      <c r="D374" s="122">
        <v>770.14784346903798</v>
      </c>
      <c r="E374" s="122">
        <v>751.10039052796617</v>
      </c>
      <c r="F374" s="122">
        <v>904.21741478330432</v>
      </c>
      <c r="G374" s="122">
        <v>930.28102601822877</v>
      </c>
      <c r="H374" s="122">
        <v>956.98393928654571</v>
      </c>
      <c r="I374" s="122">
        <v>939.32935728764505</v>
      </c>
      <c r="J374" s="122">
        <v>926.8686262709964</v>
      </c>
      <c r="K374" s="122">
        <v>630.30363243588863</v>
      </c>
      <c r="L374" s="122">
        <v>843.8039838569797</v>
      </c>
      <c r="M374" s="122">
        <v>843.57819107312616</v>
      </c>
      <c r="N374" s="122">
        <v>739.26366697775836</v>
      </c>
      <c r="O374" s="122">
        <v>815.32661987415383</v>
      </c>
      <c r="P374" s="122">
        <v>809.34955680911946</v>
      </c>
      <c r="Q374" s="122">
        <v>850.64696121144993</v>
      </c>
      <c r="R374" s="122">
        <v>826.94178615530222</v>
      </c>
      <c r="S374" s="122">
        <v>869.09326418541946</v>
      </c>
      <c r="T374" s="122">
        <v>1033.4546560736567</v>
      </c>
      <c r="U374" s="122">
        <v>1050.4570801848135</v>
      </c>
      <c r="V374" s="122">
        <v>1002.9615586413456</v>
      </c>
      <c r="W374" s="122">
        <v>870.09861110479926</v>
      </c>
      <c r="X374" s="122">
        <v>999.32444468893061</v>
      </c>
      <c r="Y374" s="122">
        <v>906.50411879885598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629.6929907329818</v>
      </c>
      <c r="D379" s="101">
        <v>769.99557610560964</v>
      </c>
      <c r="E379" s="101">
        <v>751.05349375373737</v>
      </c>
      <c r="F379" s="101">
        <v>904.2035612597449</v>
      </c>
      <c r="G379" s="101">
        <v>930.24892602758143</v>
      </c>
      <c r="H379" s="101">
        <v>956.97662586693605</v>
      </c>
      <c r="I379" s="101">
        <v>939.2881387086386</v>
      </c>
      <c r="J379" s="101">
        <v>926.7784163876662</v>
      </c>
      <c r="K379" s="101">
        <v>629.62360304718652</v>
      </c>
      <c r="L379" s="101">
        <v>839.09256216630604</v>
      </c>
      <c r="M379" s="101">
        <v>842.41907132699066</v>
      </c>
      <c r="N379" s="101">
        <v>738.62397262378272</v>
      </c>
      <c r="O379" s="101">
        <v>815.78358692150721</v>
      </c>
      <c r="P379" s="101">
        <v>811.09509840631881</v>
      </c>
      <c r="Q379" s="101">
        <v>852.92073936337215</v>
      </c>
      <c r="R379" s="101">
        <v>829.29895425916845</v>
      </c>
      <c r="S379" s="101">
        <v>869.05411234409814</v>
      </c>
      <c r="T379" s="101">
        <v>1032.5231745177884</v>
      </c>
      <c r="U379" s="101">
        <v>1050.6109577240629</v>
      </c>
      <c r="V379" s="101">
        <v>1003.692993738699</v>
      </c>
      <c r="W379" s="101">
        <v>870.19888823417807</v>
      </c>
      <c r="X379" s="101">
        <v>1000.4001454097828</v>
      </c>
      <c r="Y379" s="101">
        <v>907.03526628004875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770.78223053662293</v>
      </c>
      <c r="E380" s="104">
        <v>751.78469621063539</v>
      </c>
      <c r="F380" s="104">
        <v>904.80689997168702</v>
      </c>
      <c r="G380" s="104">
        <v>930.70083577245862</v>
      </c>
      <c r="H380" s="104">
        <v>957.08749730821785</v>
      </c>
      <c r="I380" s="104">
        <v>939.5660484791656</v>
      </c>
      <c r="J380" s="104">
        <v>927.37128479017963</v>
      </c>
      <c r="K380" s="104">
        <v>630.54928898539595</v>
      </c>
      <c r="L380" s="104">
        <v>843.97536493699772</v>
      </c>
      <c r="M380" s="104">
        <v>845.57283191773467</v>
      </c>
      <c r="N380" s="104">
        <v>740.30682259094726</v>
      </c>
      <c r="O380" s="104">
        <v>813.00456201827865</v>
      </c>
      <c r="P380" s="104">
        <v>806.09772879394404</v>
      </c>
      <c r="Q380" s="104">
        <v>845.86286826623189</v>
      </c>
      <c r="R380" s="104">
        <v>824.37618290671037</v>
      </c>
      <c r="S380" s="104">
        <v>869.13597388486244</v>
      </c>
      <c r="T380" s="104">
        <v>1035.0318132312664</v>
      </c>
      <c r="U380" s="104">
        <v>1049.6512165558897</v>
      </c>
      <c r="V380" s="104">
        <v>999.59403572844633</v>
      </c>
      <c r="W380" s="104">
        <v>864.09181443319142</v>
      </c>
      <c r="X380" s="104">
        <v>997.41074036254452</v>
      </c>
      <c r="Y380" s="104">
        <v>904.07368214850567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134.88044817917395</v>
      </c>
      <c r="E381" s="98">
        <v>130.79848488613464</v>
      </c>
      <c r="F381" s="98">
        <v>156.38528692883114</v>
      </c>
      <c r="G381" s="98">
        <v>160.37723080623331</v>
      </c>
      <c r="H381" s="98">
        <v>164.00824426784314</v>
      </c>
      <c r="I381" s="98">
        <v>159.51880044262049</v>
      </c>
      <c r="J381" s="98">
        <v>157.84110822731139</v>
      </c>
      <c r="K381" s="98">
        <v>281.7110332510415</v>
      </c>
      <c r="L381" s="98">
        <v>84.080022061343172</v>
      </c>
      <c r="M381" s="98">
        <v>143.98929587761307</v>
      </c>
      <c r="N381" s="98">
        <v>61.28290130455909</v>
      </c>
      <c r="O381" s="98">
        <v>102.91256063601334</v>
      </c>
      <c r="P381" s="98">
        <v>79.01245190505901</v>
      </c>
      <c r="Q381" s="98">
        <v>98.30546036635252</v>
      </c>
      <c r="R381" s="98">
        <v>79.713294703916375</v>
      </c>
      <c r="S381" s="98">
        <v>110.80470331586567</v>
      </c>
      <c r="T381" s="98">
        <v>255.41801251845311</v>
      </c>
      <c r="U381" s="98">
        <v>229.07100714471306</v>
      </c>
      <c r="V381" s="98">
        <v>144.52099010631963</v>
      </c>
      <c r="W381" s="98">
        <v>148.38419781739773</v>
      </c>
      <c r="X381" s="98">
        <v>384.82271600972041</v>
      </c>
      <c r="Y381" s="98">
        <v>315.4713040355158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635.90178235744884</v>
      </c>
      <c r="E382" s="98">
        <v>620.98621132450069</v>
      </c>
      <c r="F382" s="98">
        <v>748.42161304285605</v>
      </c>
      <c r="G382" s="98">
        <v>770.32360496622539</v>
      </c>
      <c r="H382" s="98">
        <v>793.07925304037474</v>
      </c>
      <c r="I382" s="98">
        <v>780.04724803654494</v>
      </c>
      <c r="J382" s="98">
        <v>769.53017656286841</v>
      </c>
      <c r="K382" s="98">
        <v>348.83825573435456</v>
      </c>
      <c r="L382" s="98">
        <v>759.89534287565436</v>
      </c>
      <c r="M382" s="98">
        <v>701.58353604012154</v>
      </c>
      <c r="N382" s="98">
        <v>679.02392128638814</v>
      </c>
      <c r="O382" s="98">
        <v>710.09200138226538</v>
      </c>
      <c r="P382" s="98">
        <v>727.08527688888489</v>
      </c>
      <c r="Q382" s="98">
        <v>747.55740789987931</v>
      </c>
      <c r="R382" s="98">
        <v>744.66288820279419</v>
      </c>
      <c r="S382" s="98">
        <v>758.33127056899673</v>
      </c>
      <c r="T382" s="98">
        <v>779.61380071281303</v>
      </c>
      <c r="U382" s="98">
        <v>820.58020941117661</v>
      </c>
      <c r="V382" s="98">
        <v>855.07304562212687</v>
      </c>
      <c r="W382" s="98">
        <v>715.70761661579354</v>
      </c>
      <c r="X382" s="98">
        <v>612.58802435282405</v>
      </c>
      <c r="Y382" s="98">
        <v>588.60237811298998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615.10427441306445</v>
      </c>
      <c r="D383" s="122">
        <v>631.14243848589831</v>
      </c>
      <c r="E383" s="122">
        <v>605.13777184222101</v>
      </c>
      <c r="F383" s="122">
        <v>668.63227399824291</v>
      </c>
      <c r="G383" s="122">
        <v>650.78721994846092</v>
      </c>
      <c r="H383" s="122">
        <v>575.7248744405681</v>
      </c>
      <c r="I383" s="122">
        <v>532.05472490743057</v>
      </c>
      <c r="J383" s="122">
        <v>601.62124081586444</v>
      </c>
      <c r="K383" s="122">
        <v>616.16940187451792</v>
      </c>
      <c r="L383" s="122">
        <v>654.50243288320496</v>
      </c>
      <c r="M383" s="122">
        <v>615.17484091523227</v>
      </c>
      <c r="N383" s="122">
        <v>555.55183540377504</v>
      </c>
      <c r="O383" s="122">
        <v>630.506127226986</v>
      </c>
      <c r="P383" s="122">
        <v>589.9162673970045</v>
      </c>
      <c r="Q383" s="122">
        <v>633.96062011681818</v>
      </c>
      <c r="R383" s="122">
        <v>652.41289204357213</v>
      </c>
      <c r="S383" s="122">
        <v>537.7003078172545</v>
      </c>
      <c r="T383" s="122">
        <v>534.21674057188238</v>
      </c>
      <c r="U383" s="122">
        <v>507.11101131341798</v>
      </c>
      <c r="V383" s="122">
        <v>485.06551147646206</v>
      </c>
      <c r="W383" s="122">
        <v>454.77810145226181</v>
      </c>
      <c r="X383" s="122">
        <v>425.60393377294298</v>
      </c>
      <c r="Y383" s="122">
        <v>419.42511950294033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647.98117119295739</v>
      </c>
      <c r="D384" s="98">
        <v>625.23173794768286</v>
      </c>
      <c r="E384" s="98">
        <v>572.30223992088702</v>
      </c>
      <c r="F384" s="98">
        <v>672.10240518531509</v>
      </c>
      <c r="G384" s="98">
        <v>651.1137945777258</v>
      </c>
      <c r="H384" s="98">
        <v>567.72724497735476</v>
      </c>
      <c r="I384" s="98">
        <v>530.15826218992493</v>
      </c>
      <c r="J384" s="98">
        <v>609.25117224726171</v>
      </c>
      <c r="K384" s="98">
        <v>654.68471685250427</v>
      </c>
      <c r="L384" s="98">
        <v>617.60400312770173</v>
      </c>
      <c r="M384" s="98">
        <v>577.2442800296667</v>
      </c>
      <c r="N384" s="98">
        <v>579.31412636264258</v>
      </c>
      <c r="O384" s="98">
        <v>632.21175816493928</v>
      </c>
      <c r="P384" s="98">
        <v>592.02802422785908</v>
      </c>
      <c r="Q384" s="98">
        <v>624.94958359728014</v>
      </c>
      <c r="R384" s="98">
        <v>596.43034047574429</v>
      </c>
      <c r="S384" s="98">
        <v>559.14133546865594</v>
      </c>
      <c r="T384" s="98">
        <v>542.76773735697384</v>
      </c>
      <c r="U384" s="98">
        <v>498.47680944346007</v>
      </c>
      <c r="V384" s="98">
        <v>492.16718931056658</v>
      </c>
      <c r="W384" s="98">
        <v>482.12688359932406</v>
      </c>
      <c r="X384" s="98">
        <v>390.99784868444243</v>
      </c>
      <c r="Y384" s="98">
        <v>415.04727446146615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478.96362866868378</v>
      </c>
      <c r="D385" s="33">
        <v>640.81449391206866</v>
      </c>
      <c r="E385" s="33">
        <v>667.2877488575798</v>
      </c>
      <c r="F385" s="33">
        <v>658.28290267361047</v>
      </c>
      <c r="G385" s="33">
        <v>649.47805254739603</v>
      </c>
      <c r="H385" s="33">
        <v>619.98761681455846</v>
      </c>
      <c r="I385" s="33">
        <v>560.87931625445265</v>
      </c>
      <c r="J385" s="33">
        <v>533.0790234571466</v>
      </c>
      <c r="K385" s="33">
        <v>493.37399176594243</v>
      </c>
      <c r="L385" s="33">
        <v>713.49096735137266</v>
      </c>
      <c r="M385" s="33">
        <v>699.63081162515527</v>
      </c>
      <c r="N385" s="33">
        <v>425.7949816713429</v>
      </c>
      <c r="O385" s="33">
        <v>626.18450845569669</v>
      </c>
      <c r="P385" s="33">
        <v>586.26172448764953</v>
      </c>
      <c r="Q385" s="33">
        <v>657.39810275052912</v>
      </c>
      <c r="R385" s="33">
        <v>855.6621860021661</v>
      </c>
      <c r="S385" s="33">
        <v>357.08626105872906</v>
      </c>
      <c r="T385" s="33">
        <v>507.88428570444921</v>
      </c>
      <c r="U385" s="33">
        <v>531.91993164705616</v>
      </c>
      <c r="V385" s="33">
        <v>472.75987256914794</v>
      </c>
      <c r="W385" s="33">
        <v>407.08685060570633</v>
      </c>
      <c r="X385" s="33">
        <v>479.53339590100057</v>
      </c>
      <c r="Y385" s="33">
        <v>424.62496239250487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203.91693540636524</v>
      </c>
      <c r="D387" s="117">
        <f t="shared" si="184"/>
        <v>151.50176355402169</v>
      </c>
      <c r="E387" s="117">
        <f t="shared" si="184"/>
        <v>146.07595492305205</v>
      </c>
      <c r="F387" s="117">
        <f t="shared" si="184"/>
        <v>196.19793608485926</v>
      </c>
      <c r="G387" s="117">
        <f t="shared" si="184"/>
        <v>202.97505703303028</v>
      </c>
      <c r="H387" s="117">
        <f t="shared" si="184"/>
        <v>187.14540789256247</v>
      </c>
      <c r="I387" s="117">
        <f t="shared" si="184"/>
        <v>193.45262613727678</v>
      </c>
      <c r="J387" s="117">
        <f t="shared" si="184"/>
        <v>213.04384799714796</v>
      </c>
      <c r="K387" s="117">
        <f t="shared" si="184"/>
        <v>193.52210773042177</v>
      </c>
      <c r="L387" s="117">
        <f t="shared" si="184"/>
        <v>147.42346539035788</v>
      </c>
      <c r="M387" s="117">
        <f t="shared" si="184"/>
        <v>154.47337146285435</v>
      </c>
      <c r="N387" s="117">
        <f t="shared" si="184"/>
        <v>189.81860742790079</v>
      </c>
      <c r="O387" s="117">
        <f t="shared" si="184"/>
        <v>175.69640342473554</v>
      </c>
      <c r="P387" s="117">
        <f t="shared" si="184"/>
        <v>145.35073177845112</v>
      </c>
      <c r="Q387" s="117">
        <f t="shared" si="184"/>
        <v>174.48147617718044</v>
      </c>
      <c r="R387" s="117">
        <f t="shared" ref="R387:V387" si="185">R388+R390+R392+R401</f>
        <v>179.72186873475169</v>
      </c>
      <c r="S387" s="117">
        <f t="shared" si="185"/>
        <v>190.55425502056019</v>
      </c>
      <c r="T387" s="117">
        <f t="shared" si="185"/>
        <v>154.84926756481025</v>
      </c>
      <c r="U387" s="117">
        <f t="shared" si="185"/>
        <v>138.65642791688316</v>
      </c>
      <c r="V387" s="117">
        <f t="shared" si="185"/>
        <v>116.36662011749256</v>
      </c>
      <c r="W387" s="117">
        <f t="shared" ref="W387:Y387" si="186">W388+W390+W392+W401</f>
        <v>113.95340779897346</v>
      </c>
      <c r="X387" s="117">
        <f t="shared" si="186"/>
        <v>88.515278187766569</v>
      </c>
      <c r="Y387" s="117">
        <f t="shared" si="186"/>
        <v>83.740219025287402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203.91693540636524</v>
      </c>
      <c r="D401" s="122">
        <v>151.50176355402169</v>
      </c>
      <c r="E401" s="122">
        <v>146.07595492305205</v>
      </c>
      <c r="F401" s="122">
        <v>196.19793608485926</v>
      </c>
      <c r="G401" s="122">
        <v>202.97505703303028</v>
      </c>
      <c r="H401" s="122">
        <v>187.14540789256247</v>
      </c>
      <c r="I401" s="122">
        <v>193.45262613727678</v>
      </c>
      <c r="J401" s="122">
        <v>213.04384799714796</v>
      </c>
      <c r="K401" s="122">
        <v>193.52210773042177</v>
      </c>
      <c r="L401" s="122">
        <v>147.42346539035788</v>
      </c>
      <c r="M401" s="122">
        <v>154.47337146285435</v>
      </c>
      <c r="N401" s="122">
        <v>189.81860742790079</v>
      </c>
      <c r="O401" s="122">
        <v>175.69640342473554</v>
      </c>
      <c r="P401" s="122">
        <v>145.35073177845112</v>
      </c>
      <c r="Q401" s="122">
        <v>174.48147617718044</v>
      </c>
      <c r="R401" s="122">
        <v>179.72186873475169</v>
      </c>
      <c r="S401" s="122">
        <v>190.55425502056019</v>
      </c>
      <c r="T401" s="122">
        <v>154.84926756481025</v>
      </c>
      <c r="U401" s="122">
        <v>138.65642791688316</v>
      </c>
      <c r="V401" s="122">
        <v>116.36662011749256</v>
      </c>
      <c r="W401" s="122">
        <v>113.95340779897346</v>
      </c>
      <c r="X401" s="122">
        <v>88.515278187766569</v>
      </c>
      <c r="Y401" s="122">
        <v>83.740219025287402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253.16127386510138</v>
      </c>
      <c r="D402" s="98">
        <v>244.08617461481273</v>
      </c>
      <c r="E402" s="98">
        <v>223.25187535227244</v>
      </c>
      <c r="F402" s="98">
        <v>261.98285726425587</v>
      </c>
      <c r="G402" s="98">
        <v>253.60762239225588</v>
      </c>
      <c r="H402" s="98">
        <v>220.95984296349278</v>
      </c>
      <c r="I402" s="98">
        <v>206.18049758065786</v>
      </c>
      <c r="J402" s="98">
        <v>236.75930417493811</v>
      </c>
      <c r="K402" s="98">
        <v>254.22115933056395</v>
      </c>
      <c r="L402" s="98">
        <v>239.63959571233485</v>
      </c>
      <c r="M402" s="98">
        <v>223.84989478285655</v>
      </c>
      <c r="N402" s="98">
        <v>224.57996953991582</v>
      </c>
      <c r="O402" s="98">
        <v>245.03922083362363</v>
      </c>
      <c r="P402" s="98">
        <v>229.34082529114895</v>
      </c>
      <c r="Q402" s="98">
        <v>241.56457457931151</v>
      </c>
      <c r="R402" s="98">
        <v>229.22407653262638</v>
      </c>
      <c r="S402" s="98">
        <v>213.17530318549305</v>
      </c>
      <c r="T402" s="98">
        <v>205.13381550333432</v>
      </c>
      <c r="U402" s="98">
        <v>186.91276366634293</v>
      </c>
      <c r="V402" s="98">
        <v>183.52268189880081</v>
      </c>
      <c r="W402" s="98">
        <v>179.3005494547171</v>
      </c>
      <c r="X402" s="98">
        <v>145.31479236286685</v>
      </c>
      <c r="Y402" s="98">
        <v>154.24267658367563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35.798918173052307</v>
      </c>
      <c r="D405" s="118">
        <f t="shared" si="189"/>
        <v>26.71232666940665</v>
      </c>
      <c r="E405" s="118">
        <f t="shared" si="189"/>
        <v>25.32037415703671</v>
      </c>
      <c r="F405" s="118">
        <f t="shared" si="189"/>
        <v>30.443295635769211</v>
      </c>
      <c r="G405" s="118">
        <f t="shared" si="189"/>
        <v>27.042045175401444</v>
      </c>
      <c r="H405" s="118">
        <f t="shared" si="189"/>
        <v>27.127471395421992</v>
      </c>
      <c r="I405" s="118">
        <f t="shared" si="189"/>
        <v>28.771829538575776</v>
      </c>
      <c r="J405" s="118">
        <f t="shared" si="189"/>
        <v>29.124118155225009</v>
      </c>
      <c r="K405" s="118">
        <f t="shared" si="189"/>
        <v>24.882747084133317</v>
      </c>
      <c r="L405" s="118">
        <f t="shared" si="189"/>
        <v>26.160489182293347</v>
      </c>
      <c r="M405" s="118">
        <f t="shared" si="189"/>
        <v>26.156864439723797</v>
      </c>
      <c r="N405" s="118">
        <f t="shared" si="189"/>
        <v>28.213574140255876</v>
      </c>
      <c r="O405" s="118">
        <f t="shared" si="189"/>
        <v>26.587023282289781</v>
      </c>
      <c r="P405" s="118">
        <f t="shared" si="189"/>
        <v>21.2625625301668</v>
      </c>
      <c r="Q405" s="118">
        <f t="shared" si="189"/>
        <v>24.362932157359577</v>
      </c>
      <c r="R405" s="118">
        <f t="shared" ref="R405:V405" si="190">R406+R408+R410+R419</f>
        <v>22.333376705913956</v>
      </c>
      <c r="S405" s="118">
        <f t="shared" si="190"/>
        <v>25.908470160289827</v>
      </c>
      <c r="T405" s="118">
        <f t="shared" si="190"/>
        <v>24.808893798791111</v>
      </c>
      <c r="U405" s="118">
        <f t="shared" si="190"/>
        <v>25.999381952761684</v>
      </c>
      <c r="V405" s="118">
        <f t="shared" si="190"/>
        <v>26.196637969501587</v>
      </c>
      <c r="W405" s="118">
        <f t="shared" ref="W405:Y405" si="191">W406+W408+W410+W419</f>
        <v>28.750546337245677</v>
      </c>
      <c r="X405" s="118">
        <f t="shared" si="191"/>
        <v>25.180406563670552</v>
      </c>
      <c r="Y405" s="118">
        <f t="shared" si="191"/>
        <v>19.445366127946588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1.0623302404200734</v>
      </c>
      <c r="D406" s="123">
        <f t="shared" si="192"/>
        <v>1.3655041784947741</v>
      </c>
      <c r="E406" s="123">
        <f t="shared" si="192"/>
        <v>1.9340352246140107</v>
      </c>
      <c r="F406" s="123">
        <f t="shared" si="192"/>
        <v>1.7059432565313883</v>
      </c>
      <c r="G406" s="123">
        <f t="shared" si="192"/>
        <v>1.4717157545178887</v>
      </c>
      <c r="H406" s="123">
        <f t="shared" si="192"/>
        <v>1.5959820291868392</v>
      </c>
      <c r="I406" s="123">
        <f t="shared" si="192"/>
        <v>1.6012511717035518</v>
      </c>
      <c r="J406" s="123">
        <f t="shared" si="192"/>
        <v>1.380551231154141</v>
      </c>
      <c r="K406" s="123">
        <f t="shared" si="192"/>
        <v>1.1213684764404106</v>
      </c>
      <c r="L406" s="123">
        <f t="shared" si="192"/>
        <v>1.5716318441685835</v>
      </c>
      <c r="M406" s="123">
        <f t="shared" si="192"/>
        <v>1.3996709511095138</v>
      </c>
      <c r="N406" s="123">
        <f t="shared" si="192"/>
        <v>1.5682742620885635</v>
      </c>
      <c r="O406" s="123">
        <f t="shared" si="192"/>
        <v>1.4300564337086088</v>
      </c>
      <c r="P406" s="123">
        <f t="shared" si="192"/>
        <v>1.2676397153649588</v>
      </c>
      <c r="Q406" s="123">
        <f t="shared" si="192"/>
        <v>1.5847114830697124</v>
      </c>
      <c r="R406" s="123">
        <f t="shared" si="192"/>
        <v>1.2833170073160005</v>
      </c>
      <c r="S406" s="123">
        <f t="shared" si="192"/>
        <v>1.7063065442994285</v>
      </c>
      <c r="T406" s="123">
        <f t="shared" si="192"/>
        <v>1.6382922249120448</v>
      </c>
      <c r="U406" s="123">
        <f t="shared" si="192"/>
        <v>1.8704081571147486</v>
      </c>
      <c r="V406" s="123">
        <f t="shared" si="192"/>
        <v>1.8781089947618348</v>
      </c>
      <c r="W406" s="123">
        <f t="shared" si="192"/>
        <v>2.1229642012692023</v>
      </c>
      <c r="X406" s="123">
        <f t="shared" si="192"/>
        <v>2.1616559912336299</v>
      </c>
      <c r="Y406" s="123">
        <f t="shared" si="192"/>
        <v>2.1484530964969593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1.0623302404200734</v>
      </c>
      <c r="D407" s="99">
        <v>1.3655041784947741</v>
      </c>
      <c r="E407" s="99">
        <v>1.9340352246140107</v>
      </c>
      <c r="F407" s="99">
        <v>1.7059432565313883</v>
      </c>
      <c r="G407" s="99">
        <v>1.4717157545178887</v>
      </c>
      <c r="H407" s="99">
        <v>1.5959820291868392</v>
      </c>
      <c r="I407" s="99">
        <v>1.6012511717035518</v>
      </c>
      <c r="J407" s="99">
        <v>1.380551231154141</v>
      </c>
      <c r="K407" s="99">
        <v>1.1213684764404106</v>
      </c>
      <c r="L407" s="99">
        <v>1.5716318441685835</v>
      </c>
      <c r="M407" s="99">
        <v>1.3996709511095138</v>
      </c>
      <c r="N407" s="99">
        <v>1.5682742620885635</v>
      </c>
      <c r="O407" s="99">
        <v>1.4300564337086088</v>
      </c>
      <c r="P407" s="99">
        <v>1.2676397153649588</v>
      </c>
      <c r="Q407" s="99">
        <v>1.5847114830697124</v>
      </c>
      <c r="R407" s="99">
        <v>1.2833170073160005</v>
      </c>
      <c r="S407" s="99">
        <v>1.7063065442994285</v>
      </c>
      <c r="T407" s="99">
        <v>1.6382922249120448</v>
      </c>
      <c r="U407" s="99">
        <v>1.8704081571147486</v>
      </c>
      <c r="V407" s="99">
        <v>1.8781089947618348</v>
      </c>
      <c r="W407" s="99">
        <v>2.1229642012692023</v>
      </c>
      <c r="X407" s="99">
        <v>2.1616559912336299</v>
      </c>
      <c r="Y407" s="99">
        <v>2.1484530964969593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14.778624269040643</v>
      </c>
      <c r="D408" s="123">
        <f t="shared" si="193"/>
        <v>4.4024980228326518</v>
      </c>
      <c r="E408" s="123">
        <f t="shared" si="193"/>
        <v>2.6448017569082531</v>
      </c>
      <c r="F408" s="123">
        <f t="shared" si="193"/>
        <v>4.1881862694747314</v>
      </c>
      <c r="G408" s="123">
        <f t="shared" si="193"/>
        <v>1.2947453941936542</v>
      </c>
      <c r="H408" s="123">
        <f t="shared" si="193"/>
        <v>1.94541461383961</v>
      </c>
      <c r="I408" s="123">
        <f t="shared" si="193"/>
        <v>5.0276940301692576</v>
      </c>
      <c r="J408" s="123">
        <f t="shared" si="193"/>
        <v>4.9652761413994835</v>
      </c>
      <c r="K408" s="123">
        <f t="shared" si="193"/>
        <v>6.8169119866564785</v>
      </c>
      <c r="L408" s="123">
        <f t="shared" si="193"/>
        <v>7.7237112246261175</v>
      </c>
      <c r="M408" s="123">
        <f t="shared" si="193"/>
        <v>5.1287619298567284</v>
      </c>
      <c r="N408" s="123">
        <f t="shared" si="193"/>
        <v>9.1932430169015387</v>
      </c>
      <c r="O408" s="123">
        <f t="shared" si="193"/>
        <v>5.2762986897883506</v>
      </c>
      <c r="P408" s="123">
        <f t="shared" si="193"/>
        <v>2.1591358448665638</v>
      </c>
      <c r="Q408" s="123">
        <f t="shared" si="193"/>
        <v>3.9397944440138741</v>
      </c>
      <c r="R408" s="123">
        <f t="shared" si="193"/>
        <v>3.1708947313016882</v>
      </c>
      <c r="S408" s="123">
        <f t="shared" si="193"/>
        <v>7.1949494269718581</v>
      </c>
      <c r="T408" s="123">
        <f t="shared" si="193"/>
        <v>4.5148182098893432</v>
      </c>
      <c r="U408" s="123">
        <f t="shared" si="193"/>
        <v>5.3702517123432782</v>
      </c>
      <c r="V408" s="123">
        <f t="shared" si="193"/>
        <v>6.9950710516212347</v>
      </c>
      <c r="W408" s="123">
        <f t="shared" si="193"/>
        <v>11.047855260889532</v>
      </c>
      <c r="X408" s="123">
        <f t="shared" si="193"/>
        <v>7.5865827633780558</v>
      </c>
      <c r="Y408" s="123">
        <f t="shared" si="193"/>
        <v>2.9634075382576315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14.778624269040643</v>
      </c>
      <c r="D409" s="99">
        <f>RES_hhdet_in_fecs!D147</f>
        <v>4.4024980228326518</v>
      </c>
      <c r="E409" s="99">
        <f>RES_hhdet_in_fecs!E147</f>
        <v>2.6448017569082531</v>
      </c>
      <c r="F409" s="99">
        <f>RES_hhdet_in_fecs!F147</f>
        <v>4.1881862694747314</v>
      </c>
      <c r="G409" s="99">
        <f>RES_hhdet_in_fecs!G147</f>
        <v>1.2947453941936542</v>
      </c>
      <c r="H409" s="99">
        <f>RES_hhdet_in_fecs!H147</f>
        <v>1.94541461383961</v>
      </c>
      <c r="I409" s="99">
        <f>RES_hhdet_in_fecs!I147</f>
        <v>5.0276940301692576</v>
      </c>
      <c r="J409" s="99">
        <f>RES_hhdet_in_fecs!J147</f>
        <v>4.9652761413994835</v>
      </c>
      <c r="K409" s="99">
        <f>RES_hhdet_in_fecs!K147</f>
        <v>6.8169119866564785</v>
      </c>
      <c r="L409" s="99">
        <f>RES_hhdet_in_fecs!L147</f>
        <v>7.7237112246261175</v>
      </c>
      <c r="M409" s="99">
        <f>RES_hhdet_in_fecs!M147</f>
        <v>5.1287619298567284</v>
      </c>
      <c r="N409" s="99">
        <f>RES_hhdet_in_fecs!N147</f>
        <v>9.1932430169015387</v>
      </c>
      <c r="O409" s="99">
        <f>RES_hhdet_in_fecs!O147</f>
        <v>5.2762986897883506</v>
      </c>
      <c r="P409" s="99">
        <f>RES_hhdet_in_fecs!P147</f>
        <v>2.1591358448665638</v>
      </c>
      <c r="Q409" s="99">
        <f>RES_hhdet_in_fecs!Q147</f>
        <v>3.9397944440138741</v>
      </c>
      <c r="R409" s="99">
        <f>RES_hhdet_in_fecs!R147</f>
        <v>3.1708947313016882</v>
      </c>
      <c r="S409" s="99">
        <f>RES_hhdet_in_fecs!S147</f>
        <v>7.1949494269718581</v>
      </c>
      <c r="T409" s="99">
        <f>RES_hhdet_in_fecs!T147</f>
        <v>4.5148182098893432</v>
      </c>
      <c r="U409" s="99">
        <f>RES_hhdet_in_fecs!U147</f>
        <v>5.3702517123432782</v>
      </c>
      <c r="V409" s="99">
        <f>RES_hhdet_in_fecs!V147</f>
        <v>6.9950710516212347</v>
      </c>
      <c r="W409" s="99">
        <f>RES_hhdet_in_fecs!W147</f>
        <v>11.047855260889532</v>
      </c>
      <c r="X409" s="99">
        <f>RES_hhdet_in_fecs!X147</f>
        <v>7.5865827633780558</v>
      </c>
      <c r="Y409" s="99">
        <f>RES_hhdet_in_fecs!Y147</f>
        <v>2.9634075382576315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10.6870641913365</v>
      </c>
      <c r="D410" s="123">
        <v>12.002474372632886</v>
      </c>
      <c r="E410" s="123">
        <v>12.221674279300167</v>
      </c>
      <c r="F410" s="123">
        <v>14.863395752616647</v>
      </c>
      <c r="G410" s="123">
        <v>14.83208903507864</v>
      </c>
      <c r="H410" s="123">
        <v>15.194677489452708</v>
      </c>
      <c r="I410" s="123">
        <v>14.273862029302274</v>
      </c>
      <c r="J410" s="123">
        <v>13.964648510628388</v>
      </c>
      <c r="K410" s="123">
        <v>8.1667023066268651</v>
      </c>
      <c r="L410" s="123">
        <v>8.102748018409077</v>
      </c>
      <c r="M410" s="123">
        <v>11.298146011488926</v>
      </c>
      <c r="N410" s="123">
        <v>9.5183558923226599</v>
      </c>
      <c r="O410" s="123">
        <v>11.286269357630108</v>
      </c>
      <c r="P410" s="123">
        <v>10.039572078770387</v>
      </c>
      <c r="Q410" s="123">
        <v>10.378532186077971</v>
      </c>
      <c r="R410" s="123">
        <v>9.2772343330037312</v>
      </c>
      <c r="S410" s="123">
        <v>9.6095984233785163</v>
      </c>
      <c r="T410" s="123">
        <v>11.786040586832552</v>
      </c>
      <c r="U410" s="123">
        <v>12.413065195817691</v>
      </c>
      <c r="V410" s="123">
        <v>11.498635196923493</v>
      </c>
      <c r="W410" s="123">
        <v>10.157875235608465</v>
      </c>
      <c r="X410" s="123">
        <v>10.633601547023646</v>
      </c>
      <c r="Y410" s="123">
        <v>9.7161133059186824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10.6870641913365</v>
      </c>
      <c r="D415" s="102">
        <v>12.961660703152342</v>
      </c>
      <c r="E415" s="102">
        <v>12.528202612800898</v>
      </c>
      <c r="F415" s="102">
        <v>14.994523991020298</v>
      </c>
      <c r="G415" s="102">
        <v>15.243276402084515</v>
      </c>
      <c r="H415" s="102">
        <v>15.584156192371331</v>
      </c>
      <c r="I415" s="102">
        <v>15.121200308923637</v>
      </c>
      <c r="J415" s="102">
        <v>14.810926669741434</v>
      </c>
      <c r="K415" s="102">
        <v>9.986617945741294</v>
      </c>
      <c r="L415" s="102">
        <v>13.181753416451242</v>
      </c>
      <c r="M415" s="102">
        <v>13.043287711581316</v>
      </c>
      <c r="N415" s="102">
        <v>11.199875260448152</v>
      </c>
      <c r="O415" s="102">
        <v>12.010971974429175</v>
      </c>
      <c r="P415" s="102">
        <v>11.500632870642898</v>
      </c>
      <c r="Q415" s="102">
        <v>11.663585604417714</v>
      </c>
      <c r="R415" s="102">
        <v>11.061188604619163</v>
      </c>
      <c r="S415" s="102">
        <v>11.289263307531142</v>
      </c>
      <c r="T415" s="102">
        <v>13.034424774842716</v>
      </c>
      <c r="U415" s="102">
        <v>12.955249688459757</v>
      </c>
      <c r="V415" s="102">
        <v>12.098633139435206</v>
      </c>
      <c r="W415" s="102">
        <v>10.201874875345503</v>
      </c>
      <c r="X415" s="102">
        <v>11.400255970379428</v>
      </c>
      <c r="Y415" s="102">
        <v>10.062218156548161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8.006244387523326</v>
      </c>
      <c r="E416" s="105">
        <v>7.7488915780807321</v>
      </c>
      <c r="F416" s="105">
        <v>9.2837210954152933</v>
      </c>
      <c r="G416" s="105">
        <v>9.454502811438072</v>
      </c>
      <c r="H416" s="105">
        <v>9.6796590561250095</v>
      </c>
      <c r="I416" s="105">
        <v>9.4081555479450003</v>
      </c>
      <c r="J416" s="105">
        <v>9.2491017149436328</v>
      </c>
      <c r="K416" s="105">
        <v>7.5092686666596915</v>
      </c>
      <c r="L416" s="105">
        <v>7.9179958379247388</v>
      </c>
      <c r="M416" s="105">
        <v>8.2950646419935588</v>
      </c>
      <c r="N416" s="105">
        <v>6.7762864076632026</v>
      </c>
      <c r="O416" s="105">
        <v>7.6037250379509524</v>
      </c>
      <c r="P416" s="105">
        <v>7.31771290193476</v>
      </c>
      <c r="Q416" s="105">
        <v>7.6747437853890643</v>
      </c>
      <c r="R416" s="105">
        <v>7.3355319711362013</v>
      </c>
      <c r="S416" s="105">
        <v>7.7772968011301966</v>
      </c>
      <c r="T416" s="105">
        <v>9.6723132186807401</v>
      </c>
      <c r="U416" s="105">
        <v>9.5736204989601248</v>
      </c>
      <c r="V416" s="105">
        <v>8.7362481766503635</v>
      </c>
      <c r="W416" s="105">
        <v>7.522210541556559</v>
      </c>
      <c r="X416" s="105">
        <v>9.2696999911550844</v>
      </c>
      <c r="Y416" s="105">
        <v>8.1323989071513303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2.2704995444646396</v>
      </c>
      <c r="E417" s="99">
        <v>2.1818285032013627</v>
      </c>
      <c r="F417" s="99">
        <v>2.5933573336406486</v>
      </c>
      <c r="G417" s="99">
        <v>2.6279788015663179</v>
      </c>
      <c r="H417" s="99">
        <v>2.6708385831171282</v>
      </c>
      <c r="I417" s="99">
        <v>2.56802533229934</v>
      </c>
      <c r="J417" s="99">
        <v>2.522472511323087</v>
      </c>
      <c r="K417" s="99">
        <v>4.4682893820410516</v>
      </c>
      <c r="L417" s="99">
        <v>1.3208579935460556</v>
      </c>
      <c r="M417" s="99">
        <v>2.2294056217902534</v>
      </c>
      <c r="N417" s="99">
        <v>0.92924258573856833</v>
      </c>
      <c r="O417" s="99">
        <v>1.5152056273655237</v>
      </c>
      <c r="P417" s="99">
        <v>1.1203288040512875</v>
      </c>
      <c r="Q417" s="99">
        <v>1.344315010115094</v>
      </c>
      <c r="R417" s="99">
        <v>1.0632158433182552</v>
      </c>
      <c r="S417" s="99">
        <v>1.4393850206537968</v>
      </c>
      <c r="T417" s="99">
        <v>3.2243604332333113</v>
      </c>
      <c r="U417" s="99">
        <v>2.8247107762663837</v>
      </c>
      <c r="V417" s="99">
        <v>1.7420729756528641</v>
      </c>
      <c r="W417" s="99">
        <v>1.7395988894945951</v>
      </c>
      <c r="X417" s="99">
        <v>4.3853226989790288</v>
      </c>
      <c r="Y417" s="99">
        <v>3.4996887126062521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5.7357448430586855</v>
      </c>
      <c r="E418" s="99">
        <v>5.5670630748793677</v>
      </c>
      <c r="F418" s="99">
        <v>6.6903637617746439</v>
      </c>
      <c r="G418" s="99">
        <v>6.8265240098717541</v>
      </c>
      <c r="H418" s="99">
        <v>7.0088204730078809</v>
      </c>
      <c r="I418" s="99">
        <v>6.8401302156456589</v>
      </c>
      <c r="J418" s="99">
        <v>6.7266292036205453</v>
      </c>
      <c r="K418" s="99">
        <v>3.0409792846186408</v>
      </c>
      <c r="L418" s="99">
        <v>6.5971378443786834</v>
      </c>
      <c r="M418" s="99">
        <v>6.0656590202033067</v>
      </c>
      <c r="N418" s="99">
        <v>5.8470438219246352</v>
      </c>
      <c r="O418" s="99">
        <v>6.0885194105854286</v>
      </c>
      <c r="P418" s="99">
        <v>6.1973840978834716</v>
      </c>
      <c r="Q418" s="99">
        <v>6.330428775273969</v>
      </c>
      <c r="R418" s="99">
        <v>6.2723161278179456</v>
      </c>
      <c r="S418" s="99">
        <v>6.3379117804764</v>
      </c>
      <c r="T418" s="99">
        <v>6.4479527854474288</v>
      </c>
      <c r="U418" s="99">
        <v>6.7489097226937425</v>
      </c>
      <c r="V418" s="99">
        <v>6.9941752009974989</v>
      </c>
      <c r="W418" s="99">
        <v>5.7826116520619637</v>
      </c>
      <c r="X418" s="99">
        <v>4.8843772921760547</v>
      </c>
      <c r="Y418" s="99">
        <v>4.6327101945450782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9.2708994722550919</v>
      </c>
      <c r="D419" s="123">
        <v>8.9418500954463376</v>
      </c>
      <c r="E419" s="123">
        <v>8.5198628962142795</v>
      </c>
      <c r="F419" s="123">
        <v>9.6857703571464473</v>
      </c>
      <c r="G419" s="123">
        <v>9.44349499161126</v>
      </c>
      <c r="H419" s="123">
        <v>8.3913972629428351</v>
      </c>
      <c r="I419" s="123">
        <v>7.8690223074006953</v>
      </c>
      <c r="J419" s="123">
        <v>8.8136422720429977</v>
      </c>
      <c r="K419" s="123">
        <v>8.7777643144095627</v>
      </c>
      <c r="L419" s="123">
        <v>8.7623980950895675</v>
      </c>
      <c r="M419" s="123">
        <v>8.3302855472686321</v>
      </c>
      <c r="N419" s="123">
        <v>7.9337009689431133</v>
      </c>
      <c r="O419" s="123">
        <v>8.5943988011627148</v>
      </c>
      <c r="P419" s="123">
        <v>7.7962148911648912</v>
      </c>
      <c r="Q419" s="123">
        <v>8.4598940441980197</v>
      </c>
      <c r="R419" s="123">
        <v>8.6019306342925361</v>
      </c>
      <c r="S419" s="123">
        <v>7.3976157656400225</v>
      </c>
      <c r="T419" s="123">
        <v>6.8697427771571702</v>
      </c>
      <c r="U419" s="123">
        <v>6.3456568874859691</v>
      </c>
      <c r="V419" s="123">
        <v>5.8248227261950234</v>
      </c>
      <c r="W419" s="123">
        <v>5.4218516394784801</v>
      </c>
      <c r="X419" s="123">
        <v>4.7985662620352176</v>
      </c>
      <c r="Y419" s="123">
        <v>4.6173921872733157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10.107236493506148</v>
      </c>
      <c r="D420" s="99">
        <v>9.691948596990434</v>
      </c>
      <c r="E420" s="99">
        <v>8.8106396781615199</v>
      </c>
      <c r="F420" s="99">
        <v>10.309661950052158</v>
      </c>
      <c r="G420" s="99">
        <v>9.893657194406476</v>
      </c>
      <c r="H420" s="99">
        <v>8.5962658795770857</v>
      </c>
      <c r="I420" s="99">
        <v>7.9590124456517009</v>
      </c>
      <c r="J420" s="99">
        <v>9.1106010262491726</v>
      </c>
      <c r="K420" s="99">
        <v>9.7559415646964336</v>
      </c>
      <c r="L420" s="99">
        <v>9.1585873934181699</v>
      </c>
      <c r="M420" s="99">
        <v>8.5196869754595799</v>
      </c>
      <c r="N420" s="99">
        <v>8.513152889836249</v>
      </c>
      <c r="O420" s="99">
        <v>9.2491285818743254</v>
      </c>
      <c r="P420" s="99">
        <v>8.6054299545697273</v>
      </c>
      <c r="Q420" s="99">
        <v>9.0051295013675787</v>
      </c>
      <c r="R420" s="99">
        <v>8.4995630572554521</v>
      </c>
      <c r="S420" s="99">
        <v>7.843181301292887</v>
      </c>
      <c r="T420" s="99">
        <v>7.4687466586549229</v>
      </c>
      <c r="U420" s="99">
        <v>6.7673662199668314</v>
      </c>
      <c r="V420" s="99">
        <v>6.6083217145929298</v>
      </c>
      <c r="W420" s="99">
        <v>6.3773191026210281</v>
      </c>
      <c r="X420" s="99">
        <v>5.100569466645787</v>
      </c>
      <c r="Y420" s="99">
        <v>5.3442382824038104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5.8076935956382449</v>
      </c>
      <c r="D421" s="110">
        <v>7.7144161838287291</v>
      </c>
      <c r="E421" s="110">
        <v>7.9694905021285996</v>
      </c>
      <c r="F421" s="110">
        <v>7.8250667084335115</v>
      </c>
      <c r="G421" s="110">
        <v>7.6388916076386408</v>
      </c>
      <c r="H421" s="110">
        <v>7.257555436398099</v>
      </c>
      <c r="I421" s="110">
        <v>6.501250119525011</v>
      </c>
      <c r="J421" s="110">
        <v>6.1459627967575408</v>
      </c>
      <c r="K421" s="110">
        <v>5.65911718205437</v>
      </c>
      <c r="L421" s="110">
        <v>8.1290208420401928</v>
      </c>
      <c r="M421" s="110">
        <v>7.9085654066155193</v>
      </c>
      <c r="N421" s="110">
        <v>4.7695339164288084</v>
      </c>
      <c r="O421" s="110">
        <v>6.9354862852811223</v>
      </c>
      <c r="P421" s="110">
        <v>6.3958116208166258</v>
      </c>
      <c r="Q421" s="110">
        <v>7.0417501346724887</v>
      </c>
      <c r="R421" s="110">
        <v>8.973584608153141</v>
      </c>
      <c r="S421" s="110">
        <v>3.6442791346351204</v>
      </c>
      <c r="T421" s="110">
        <v>5.0251341225898756</v>
      </c>
      <c r="U421" s="110">
        <v>5.1339463679680417</v>
      </c>
      <c r="V421" s="110">
        <v>4.4671920562751364</v>
      </c>
      <c r="W421" s="110">
        <v>3.755691946683966</v>
      </c>
      <c r="X421" s="110">
        <v>4.3279302353379974</v>
      </c>
      <c r="Y421" s="110">
        <v>3.7540712008595465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50.865751845669209</v>
      </c>
      <c r="D423" s="118">
        <f t="shared" si="194"/>
        <v>26.968157688082286</v>
      </c>
      <c r="E423" s="118">
        <f t="shared" si="194"/>
        <v>23.392214847762695</v>
      </c>
      <c r="F423" s="118">
        <f t="shared" si="194"/>
        <v>29.794019043572778</v>
      </c>
      <c r="G423" s="118">
        <f t="shared" si="194"/>
        <v>21.169425126904866</v>
      </c>
      <c r="H423" s="118">
        <f t="shared" si="194"/>
        <v>23.342945850495617</v>
      </c>
      <c r="I423" s="118">
        <f t="shared" si="194"/>
        <v>33.176459281306684</v>
      </c>
      <c r="J423" s="118">
        <f t="shared" si="194"/>
        <v>33.668441861931356</v>
      </c>
      <c r="K423" s="118">
        <f t="shared" si="194"/>
        <v>37.790175563889591</v>
      </c>
      <c r="L423" s="118">
        <f t="shared" si="194"/>
        <v>45.498247546102654</v>
      </c>
      <c r="M423" s="118">
        <f t="shared" si="194"/>
        <v>36.131244216194965</v>
      </c>
      <c r="N423" s="118">
        <f t="shared" si="194"/>
        <v>52.460272693186333</v>
      </c>
      <c r="O423" s="118">
        <f t="shared" si="194"/>
        <v>39.071064286233877</v>
      </c>
      <c r="P423" s="118">
        <f t="shared" si="194"/>
        <v>25.794515391349258</v>
      </c>
      <c r="Q423" s="118">
        <f t="shared" si="194"/>
        <v>36.216631171546226</v>
      </c>
      <c r="R423" s="118">
        <f t="shared" ref="R423:V423" si="195">R424+R426+R428+R437</f>
        <v>31.627375399040091</v>
      </c>
      <c r="S423" s="118">
        <f t="shared" si="195"/>
        <v>50.850284158530087</v>
      </c>
      <c r="T423" s="118">
        <f t="shared" si="195"/>
        <v>39.598420840378822</v>
      </c>
      <c r="U423" s="118">
        <f t="shared" si="195"/>
        <v>44.226744775911975</v>
      </c>
      <c r="V423" s="118">
        <f t="shared" si="195"/>
        <v>51.156762597571046</v>
      </c>
      <c r="W423" s="118">
        <f t="shared" ref="W423:Y423" si="196">W424+W426+W428+W437</f>
        <v>69.772021653544698</v>
      </c>
      <c r="X423" s="118">
        <f t="shared" si="196"/>
        <v>55.102683580467925</v>
      </c>
      <c r="Y423" s="118">
        <f t="shared" si="196"/>
        <v>32.855708756566983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1.9208184252171752</v>
      </c>
      <c r="D424" s="123">
        <f t="shared" si="197"/>
        <v>2.6028934878074095</v>
      </c>
      <c r="E424" s="123">
        <f t="shared" si="197"/>
        <v>3.8794583999932368</v>
      </c>
      <c r="F424" s="123">
        <f t="shared" si="197"/>
        <v>3.5932085518804358</v>
      </c>
      <c r="G424" s="123">
        <f t="shared" si="197"/>
        <v>3.2499225252112218</v>
      </c>
      <c r="H424" s="123">
        <f t="shared" si="197"/>
        <v>3.6894000122477597</v>
      </c>
      <c r="I424" s="123">
        <f t="shared" si="197"/>
        <v>3.869878241119713</v>
      </c>
      <c r="J424" s="123">
        <f t="shared" si="197"/>
        <v>3.4851373293418795</v>
      </c>
      <c r="K424" s="123">
        <f t="shared" si="197"/>
        <v>2.9553060824698609</v>
      </c>
      <c r="L424" s="123">
        <f t="shared" si="197"/>
        <v>4.3219394102187607</v>
      </c>
      <c r="M424" s="123">
        <f t="shared" si="197"/>
        <v>4.0450598241656959</v>
      </c>
      <c r="N424" s="123">
        <f t="shared" si="197"/>
        <v>4.8038468622733301</v>
      </c>
      <c r="O424" s="123">
        <f t="shared" si="197"/>
        <v>4.6791116817854874</v>
      </c>
      <c r="P424" s="123">
        <f t="shared" si="197"/>
        <v>4.4309778265908975</v>
      </c>
      <c r="Q424" s="123">
        <f t="shared" si="197"/>
        <v>5.8146979834292845</v>
      </c>
      <c r="R424" s="123">
        <f t="shared" si="197"/>
        <v>4.709929179928845</v>
      </c>
      <c r="S424" s="123">
        <f t="shared" si="197"/>
        <v>6.2625178783108559</v>
      </c>
      <c r="T424" s="123">
        <f t="shared" si="197"/>
        <v>6.0130672970242491</v>
      </c>
      <c r="U424" s="123">
        <f t="shared" si="197"/>
        <v>6.8652328632842439</v>
      </c>
      <c r="V424" s="123">
        <f t="shared" si="197"/>
        <v>6.9137702291423722</v>
      </c>
      <c r="W424" s="123">
        <f t="shared" si="197"/>
        <v>7.9371941475246608</v>
      </c>
      <c r="X424" s="123">
        <f t="shared" si="197"/>
        <v>8.2482962740817385</v>
      </c>
      <c r="Y424" s="123">
        <f t="shared" si="197"/>
        <v>8.3877525368658077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1.9208184252171752</v>
      </c>
      <c r="D425" s="99">
        <v>2.6028934878074095</v>
      </c>
      <c r="E425" s="99">
        <v>3.8794583999932368</v>
      </c>
      <c r="F425" s="99">
        <v>3.5932085518804358</v>
      </c>
      <c r="G425" s="99">
        <v>3.2499225252112218</v>
      </c>
      <c r="H425" s="99">
        <v>3.6894000122477597</v>
      </c>
      <c r="I425" s="99">
        <v>3.869878241119713</v>
      </c>
      <c r="J425" s="99">
        <v>3.4851373293418795</v>
      </c>
      <c r="K425" s="99">
        <v>2.9553060824698609</v>
      </c>
      <c r="L425" s="99">
        <v>4.3219394102187607</v>
      </c>
      <c r="M425" s="99">
        <v>4.0450598241656959</v>
      </c>
      <c r="N425" s="99">
        <v>4.8038468622733301</v>
      </c>
      <c r="O425" s="99">
        <v>4.6791116817854874</v>
      </c>
      <c r="P425" s="99">
        <v>4.4309778265908975</v>
      </c>
      <c r="Q425" s="99">
        <v>5.8146979834292845</v>
      </c>
      <c r="R425" s="99">
        <v>4.709929179928845</v>
      </c>
      <c r="S425" s="99">
        <v>6.2625178783108559</v>
      </c>
      <c r="T425" s="99">
        <v>6.0130672970242491</v>
      </c>
      <c r="U425" s="99">
        <v>6.8652328632842439</v>
      </c>
      <c r="V425" s="99">
        <v>6.9137702291423722</v>
      </c>
      <c r="W425" s="99">
        <v>7.9371941475246608</v>
      </c>
      <c r="X425" s="99">
        <v>8.2482962740817385</v>
      </c>
      <c r="Y425" s="99">
        <v>8.3877525368658077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37.655669117091684</v>
      </c>
      <c r="D426" s="123">
        <f t="shared" si="198"/>
        <v>11.72582249505675</v>
      </c>
      <c r="E426" s="123">
        <f t="shared" si="198"/>
        <v>7.3542523509242592</v>
      </c>
      <c r="F426" s="123">
        <f t="shared" si="198"/>
        <v>12.140638554968721</v>
      </c>
      <c r="G426" s="123">
        <f t="shared" si="198"/>
        <v>3.9082477566462157</v>
      </c>
      <c r="H426" s="123">
        <f t="shared" si="198"/>
        <v>6.108265373997293</v>
      </c>
      <c r="I426" s="123">
        <f t="shared" si="198"/>
        <v>16.404210389209329</v>
      </c>
      <c r="J426" s="123">
        <f t="shared" si="198"/>
        <v>16.822445023079926</v>
      </c>
      <c r="K426" s="123">
        <f t="shared" si="198"/>
        <v>23.968805872099868</v>
      </c>
      <c r="L426" s="123">
        <f t="shared" si="198"/>
        <v>28.168551137471091</v>
      </c>
      <c r="M426" s="123">
        <f t="shared" si="198"/>
        <v>19.474288541863398</v>
      </c>
      <c r="N426" s="123">
        <f t="shared" si="198"/>
        <v>36.50682896635854</v>
      </c>
      <c r="O426" s="123">
        <f t="shared" si="198"/>
        <v>21.994994565138754</v>
      </c>
      <c r="P426" s="123">
        <f t="shared" si="198"/>
        <v>9.4367553243691251</v>
      </c>
      <c r="Q426" s="123">
        <f t="shared" si="198"/>
        <v>17.830052482349043</v>
      </c>
      <c r="R426" s="123">
        <f t="shared" si="198"/>
        <v>14.456800799780531</v>
      </c>
      <c r="S426" s="123">
        <f t="shared" si="198"/>
        <v>32.830195547306943</v>
      </c>
      <c r="T426" s="123">
        <f t="shared" si="198"/>
        <v>20.619611865327943</v>
      </c>
      <c r="U426" s="123">
        <f t="shared" si="198"/>
        <v>24.551202431714263</v>
      </c>
      <c r="V426" s="123">
        <f t="shared" si="198"/>
        <v>32.071491833455411</v>
      </c>
      <c r="W426" s="123">
        <f t="shared" si="198"/>
        <v>51.130389914865091</v>
      </c>
      <c r="X426" s="123">
        <f t="shared" si="198"/>
        <v>35.492937950451946</v>
      </c>
      <c r="Y426" s="123">
        <f t="shared" si="198"/>
        <v>14.031970692053578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37.655669117091684</v>
      </c>
      <c r="D427" s="99">
        <f>RES_hhdet_in_tess!D147</f>
        <v>11.72582249505675</v>
      </c>
      <c r="E427" s="99">
        <f>RES_hhdet_in_tess!E147</f>
        <v>7.3542523509242592</v>
      </c>
      <c r="F427" s="99">
        <f>RES_hhdet_in_tess!F147</f>
        <v>12.140638554968721</v>
      </c>
      <c r="G427" s="99">
        <f>RES_hhdet_in_tess!G147</f>
        <v>3.9082477566462157</v>
      </c>
      <c r="H427" s="99">
        <f>RES_hhdet_in_tess!H147</f>
        <v>6.108265373997293</v>
      </c>
      <c r="I427" s="99">
        <f>RES_hhdet_in_tess!I147</f>
        <v>16.404210389209329</v>
      </c>
      <c r="J427" s="99">
        <f>RES_hhdet_in_tess!J147</f>
        <v>16.822445023079926</v>
      </c>
      <c r="K427" s="99">
        <f>RES_hhdet_in_tess!K147</f>
        <v>23.968805872099868</v>
      </c>
      <c r="L427" s="99">
        <f>RES_hhdet_in_tess!L147</f>
        <v>28.168551137471091</v>
      </c>
      <c r="M427" s="99">
        <f>RES_hhdet_in_tess!M147</f>
        <v>19.474288541863398</v>
      </c>
      <c r="N427" s="99">
        <f>RES_hhdet_in_tess!N147</f>
        <v>36.50682896635854</v>
      </c>
      <c r="O427" s="99">
        <f>RES_hhdet_in_tess!O147</f>
        <v>21.994994565138754</v>
      </c>
      <c r="P427" s="99">
        <f>RES_hhdet_in_tess!P147</f>
        <v>9.4367553243691251</v>
      </c>
      <c r="Q427" s="99">
        <f>RES_hhdet_in_tess!Q147</f>
        <v>17.830052482349043</v>
      </c>
      <c r="R427" s="99">
        <f>RES_hhdet_in_tess!R147</f>
        <v>14.456800799780531</v>
      </c>
      <c r="S427" s="99">
        <f>RES_hhdet_in_tess!S147</f>
        <v>32.830195547306943</v>
      </c>
      <c r="T427" s="99">
        <f>RES_hhdet_in_tess!T147</f>
        <v>20.619611865327943</v>
      </c>
      <c r="U427" s="99">
        <f>RES_hhdet_in_tess!U147</f>
        <v>24.551202431714263</v>
      </c>
      <c r="V427" s="99">
        <f>RES_hhdet_in_tess!V147</f>
        <v>32.071491833455411</v>
      </c>
      <c r="W427" s="99">
        <f>RES_hhdet_in_tess!W147</f>
        <v>51.130389914865091</v>
      </c>
      <c r="X427" s="99">
        <f>RES_hhdet_in_tess!X147</f>
        <v>35.492937950451946</v>
      </c>
      <c r="Y427" s="99">
        <f>RES_hhdet_in_tess!Y147</f>
        <v>14.031970692053578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5.710785845536086</v>
      </c>
      <c r="D428" s="123">
        <v>6.9466254760192498</v>
      </c>
      <c r="E428" s="123">
        <v>6.7335202833524459</v>
      </c>
      <c r="F428" s="123">
        <v>8.0830688467642684</v>
      </c>
      <c r="G428" s="123">
        <v>8.2440492789001425</v>
      </c>
      <c r="H428" s="123">
        <v>8.4573245363535055</v>
      </c>
      <c r="I428" s="123">
        <v>8.2368537744334454</v>
      </c>
      <c r="J428" s="123">
        <v>8.1019585186920651</v>
      </c>
      <c r="K428" s="123">
        <v>5.4946390132080154</v>
      </c>
      <c r="L428" s="123">
        <v>7.325602462668714</v>
      </c>
      <c r="M428" s="123">
        <v>7.2932978057182893</v>
      </c>
      <c r="N428" s="123">
        <v>6.365765507328236</v>
      </c>
      <c r="O428" s="123">
        <v>6.990829274808914</v>
      </c>
      <c r="P428" s="123">
        <v>6.8985719178087663</v>
      </c>
      <c r="Q428" s="123">
        <v>7.2034066466953304</v>
      </c>
      <c r="R428" s="123">
        <v>6.9653535636597317</v>
      </c>
      <c r="S428" s="123">
        <v>7.2636282469012228</v>
      </c>
      <c r="T428" s="123">
        <v>8.5473946486979262</v>
      </c>
      <c r="U428" s="123">
        <v>8.6395454343444804</v>
      </c>
      <c r="V428" s="123">
        <v>8.2038474922329758</v>
      </c>
      <c r="W428" s="123">
        <v>7.0300249015213767</v>
      </c>
      <c r="X428" s="123">
        <v>7.9679612253467269</v>
      </c>
      <c r="Y428" s="123">
        <v>7.1348180515682529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5.710785845536086</v>
      </c>
      <c r="D433" s="102">
        <v>6.9452520457682567</v>
      </c>
      <c r="E433" s="102">
        <v>6.7330998596854155</v>
      </c>
      <c r="F433" s="102">
        <v>8.0829450059900569</v>
      </c>
      <c r="G433" s="102">
        <v>8.2437648122740939</v>
      </c>
      <c r="H433" s="102">
        <v>8.4572599041683976</v>
      </c>
      <c r="I433" s="102">
        <v>8.2364923342150256</v>
      </c>
      <c r="J433" s="102">
        <v>8.1011699746503307</v>
      </c>
      <c r="K433" s="102">
        <v>5.4887108925102961</v>
      </c>
      <c r="L433" s="102">
        <v>7.2846995954149847</v>
      </c>
      <c r="M433" s="102">
        <v>7.2832764400754666</v>
      </c>
      <c r="N433" s="102">
        <v>6.3602571286053671</v>
      </c>
      <c r="O433" s="102">
        <v>6.994747432924191</v>
      </c>
      <c r="P433" s="102">
        <v>6.9134502162429818</v>
      </c>
      <c r="Q433" s="102">
        <v>7.2226613427085162</v>
      </c>
      <c r="R433" s="102">
        <v>6.9852080558710199</v>
      </c>
      <c r="S433" s="102">
        <v>7.2633010272203675</v>
      </c>
      <c r="T433" s="102">
        <v>8.5396906430899406</v>
      </c>
      <c r="U433" s="102">
        <v>8.6408110091278267</v>
      </c>
      <c r="V433" s="102">
        <v>8.2098303556213619</v>
      </c>
      <c r="W433" s="102">
        <v>7.030835097868767</v>
      </c>
      <c r="X433" s="102">
        <v>7.9765381611751067</v>
      </c>
      <c r="Y433" s="102">
        <v>7.138998551753823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6.9523475583476158</v>
      </c>
      <c r="E434" s="105">
        <v>6.7396549975030098</v>
      </c>
      <c r="F434" s="105">
        <v>8.0883384304771475</v>
      </c>
      <c r="G434" s="105">
        <v>8.2477695872852852</v>
      </c>
      <c r="H434" s="105">
        <v>8.4582397280946306</v>
      </c>
      <c r="I434" s="105">
        <v>8.2389292879039076</v>
      </c>
      <c r="J434" s="105">
        <v>8.106352365194212</v>
      </c>
      <c r="K434" s="105">
        <v>5.4967805113547996</v>
      </c>
      <c r="L434" s="105">
        <v>7.3270903315172298</v>
      </c>
      <c r="M434" s="105">
        <v>7.310542810211202</v>
      </c>
      <c r="N434" s="105">
        <v>6.3747480724370575</v>
      </c>
      <c r="O434" s="105">
        <v>6.9709193275056389</v>
      </c>
      <c r="P434" s="105">
        <v>6.870854636396424</v>
      </c>
      <c r="Q434" s="105">
        <v>7.1628942267474436</v>
      </c>
      <c r="R434" s="105">
        <v>6.9437434164526337</v>
      </c>
      <c r="S434" s="105">
        <v>7.2639852021234921</v>
      </c>
      <c r="T434" s="105">
        <v>8.5604388442703989</v>
      </c>
      <c r="U434" s="105">
        <v>8.6329175619950949</v>
      </c>
      <c r="V434" s="105">
        <v>8.1763024241633175</v>
      </c>
      <c r="W434" s="105">
        <v>6.981492551692476</v>
      </c>
      <c r="X434" s="105">
        <v>7.952702595428824</v>
      </c>
      <c r="Y434" s="105">
        <v>7.1156888243242671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1.2166027152889283</v>
      </c>
      <c r="E435" s="99">
        <v>1.1725919226236416</v>
      </c>
      <c r="F435" s="99">
        <v>1.3979746687025059</v>
      </c>
      <c r="G435" s="99">
        <v>1.4212455774135309</v>
      </c>
      <c r="H435" s="99">
        <v>1.4494192550867504</v>
      </c>
      <c r="I435" s="99">
        <v>1.398799072258248</v>
      </c>
      <c r="J435" s="99">
        <v>1.3797231615736683</v>
      </c>
      <c r="K435" s="99">
        <v>2.4558012267361602</v>
      </c>
      <c r="L435" s="99">
        <v>0.72995248713854533</v>
      </c>
      <c r="M435" s="99">
        <v>1.2448837900078944</v>
      </c>
      <c r="N435" s="99">
        <v>0.5277042505124222</v>
      </c>
      <c r="O435" s="99">
        <v>0.88239991692021069</v>
      </c>
      <c r="P435" s="99">
        <v>0.67347053851295091</v>
      </c>
      <c r="Q435" s="99">
        <v>0.83246545147347362</v>
      </c>
      <c r="R435" s="99">
        <v>0.67142728863469014</v>
      </c>
      <c r="S435" s="99">
        <v>0.92607342164709194</v>
      </c>
      <c r="T435" s="99">
        <v>2.1124860588229688</v>
      </c>
      <c r="U435" s="99">
        <v>1.884007839301352</v>
      </c>
      <c r="V435" s="99">
        <v>1.1821272231658204</v>
      </c>
      <c r="W435" s="99">
        <v>1.1988808996305111</v>
      </c>
      <c r="X435" s="99">
        <v>3.0683253032527684</v>
      </c>
      <c r="Y435" s="99">
        <v>2.4829786297791889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5.7357448430586855</v>
      </c>
      <c r="E436" s="99">
        <v>5.5670630748793677</v>
      </c>
      <c r="F436" s="99">
        <v>6.6903637617746439</v>
      </c>
      <c r="G436" s="99">
        <v>6.8265240098717541</v>
      </c>
      <c r="H436" s="99">
        <v>7.0088204730078809</v>
      </c>
      <c r="I436" s="99">
        <v>6.8401302156456589</v>
      </c>
      <c r="J436" s="99">
        <v>6.7266292036205453</v>
      </c>
      <c r="K436" s="99">
        <v>3.0409792846186408</v>
      </c>
      <c r="L436" s="99">
        <v>6.5971378443786834</v>
      </c>
      <c r="M436" s="99">
        <v>6.0656590202033067</v>
      </c>
      <c r="N436" s="99">
        <v>5.8470438219246352</v>
      </c>
      <c r="O436" s="99">
        <v>6.0885194105854286</v>
      </c>
      <c r="P436" s="99">
        <v>6.1973840978834716</v>
      </c>
      <c r="Q436" s="99">
        <v>6.330428775273969</v>
      </c>
      <c r="R436" s="99">
        <v>6.2723161278179456</v>
      </c>
      <c r="S436" s="99">
        <v>6.3379117804764</v>
      </c>
      <c r="T436" s="99">
        <v>6.4479527854474288</v>
      </c>
      <c r="U436" s="99">
        <v>6.7489097226937425</v>
      </c>
      <c r="V436" s="99">
        <v>6.9941752009974989</v>
      </c>
      <c r="W436" s="99">
        <v>5.7826116520619637</v>
      </c>
      <c r="X436" s="99">
        <v>4.8843772921760547</v>
      </c>
      <c r="Y436" s="99">
        <v>4.6327101945450782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5.5784784578242643</v>
      </c>
      <c r="D437" s="123">
        <v>5.6928162291988746</v>
      </c>
      <c r="E437" s="123">
        <v>5.4249838134927497</v>
      </c>
      <c r="F437" s="123">
        <v>5.9771030899593542</v>
      </c>
      <c r="G437" s="123">
        <v>5.767205566147287</v>
      </c>
      <c r="H437" s="123">
        <v>5.0879559278970579</v>
      </c>
      <c r="I437" s="123">
        <v>4.665516876544193</v>
      </c>
      <c r="J437" s="123">
        <v>5.2589009908174846</v>
      </c>
      <c r="K437" s="123">
        <v>5.3714245961118481</v>
      </c>
      <c r="L437" s="123">
        <v>5.6821545357440906</v>
      </c>
      <c r="M437" s="123">
        <v>5.3185980444475858</v>
      </c>
      <c r="N437" s="123">
        <v>4.7838313572262239</v>
      </c>
      <c r="O437" s="123">
        <v>5.4061287645007203</v>
      </c>
      <c r="P437" s="123">
        <v>5.0282103225804695</v>
      </c>
      <c r="Q437" s="123">
        <v>5.3684740590725717</v>
      </c>
      <c r="R437" s="123">
        <v>5.4952918556709811</v>
      </c>
      <c r="S437" s="123">
        <v>4.4939424860110613</v>
      </c>
      <c r="T437" s="123">
        <v>4.418347029328701</v>
      </c>
      <c r="U437" s="123">
        <v>4.1707640465689835</v>
      </c>
      <c r="V437" s="123">
        <v>3.9676530427402903</v>
      </c>
      <c r="W437" s="123">
        <v>3.674412689633566</v>
      </c>
      <c r="X437" s="123">
        <v>3.3934881305875155</v>
      </c>
      <c r="Y437" s="123">
        <v>3.3011674760793452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5.8766442616983294</v>
      </c>
      <c r="D438" s="99">
        <v>5.6395025397714766</v>
      </c>
      <c r="E438" s="99">
        <v>5.1306174105521878</v>
      </c>
      <c r="F438" s="99">
        <v>6.0081236264297013</v>
      </c>
      <c r="G438" s="99">
        <v>5.770099634994871</v>
      </c>
      <c r="H438" s="99">
        <v>5.0172770532418323</v>
      </c>
      <c r="I438" s="99">
        <v>4.6488870480696898</v>
      </c>
      <c r="J438" s="99">
        <v>5.3255958666666654</v>
      </c>
      <c r="K438" s="99">
        <v>5.707179843890092</v>
      </c>
      <c r="L438" s="99">
        <v>5.3618156501062408</v>
      </c>
      <c r="M438" s="99">
        <v>4.9906629704926235</v>
      </c>
      <c r="N438" s="99">
        <v>4.9884473540862553</v>
      </c>
      <c r="O438" s="99">
        <v>5.4207533019589773</v>
      </c>
      <c r="P438" s="99">
        <v>5.0462100931962821</v>
      </c>
      <c r="Q438" s="99">
        <v>5.2921672440032363</v>
      </c>
      <c r="R438" s="99">
        <v>5.0237492736003944</v>
      </c>
      <c r="S438" s="99">
        <v>4.6731403471718895</v>
      </c>
      <c r="T438" s="99">
        <v>4.489069768572632</v>
      </c>
      <c r="U438" s="99">
        <v>4.0997515504357009</v>
      </c>
      <c r="V438" s="99">
        <v>4.0257420905088681</v>
      </c>
      <c r="W438" s="99">
        <v>3.8953791606362116</v>
      </c>
      <c r="X438" s="99">
        <v>3.1175617829316704</v>
      </c>
      <c r="Y438" s="99">
        <v>3.2667107900244976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4.3437972970666179</v>
      </c>
      <c r="D439" s="110">
        <v>5.7800568118982483</v>
      </c>
      <c r="E439" s="110">
        <v>5.9821505199947147</v>
      </c>
      <c r="F439" s="110">
        <v>5.884586976500314</v>
      </c>
      <c r="G439" s="110">
        <v>5.7556038670189018</v>
      </c>
      <c r="H439" s="110">
        <v>5.4791269410751111</v>
      </c>
      <c r="I439" s="110">
        <v>4.9182758712367391</v>
      </c>
      <c r="J439" s="110">
        <v>4.6597586894390126</v>
      </c>
      <c r="K439" s="110">
        <v>4.3009620185475574</v>
      </c>
      <c r="L439" s="110">
        <v>6.1942717592181991</v>
      </c>
      <c r="M439" s="110">
        <v>6.0487764112862497</v>
      </c>
      <c r="N439" s="110">
        <v>3.666501045016787</v>
      </c>
      <c r="O439" s="110">
        <v>5.3690740452207875</v>
      </c>
      <c r="P439" s="110">
        <v>4.9970604604784885</v>
      </c>
      <c r="Q439" s="110">
        <v>5.5669461936759106</v>
      </c>
      <c r="R439" s="110">
        <v>7.2072662868674522</v>
      </c>
      <c r="S439" s="110">
        <v>2.9844229144240133</v>
      </c>
      <c r="T439" s="110">
        <v>4.2005591636509871</v>
      </c>
      <c r="U439" s="110">
        <v>4.3748064567184688</v>
      </c>
      <c r="V439" s="110">
        <v>3.8669975549797728</v>
      </c>
      <c r="W439" s="110">
        <v>3.2890877658179991</v>
      </c>
      <c r="X439" s="110">
        <v>3.8234864813973237</v>
      </c>
      <c r="Y439" s="110">
        <v>3.3420938570459779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1.8493551072058518</v>
      </c>
      <c r="D441" s="118">
        <f t="shared" si="199"/>
        <v>1.3665246475607669</v>
      </c>
      <c r="E441" s="118">
        <f t="shared" si="199"/>
        <v>1.3095525149348533</v>
      </c>
      <c r="F441" s="118">
        <f t="shared" si="199"/>
        <v>1.7538718001212454</v>
      </c>
      <c r="G441" s="118">
        <f t="shared" si="199"/>
        <v>1.7987428806648367</v>
      </c>
      <c r="H441" s="118">
        <f t="shared" si="199"/>
        <v>1.6538934302446404</v>
      </c>
      <c r="I441" s="118">
        <f t="shared" si="199"/>
        <v>1.6963602610845909</v>
      </c>
      <c r="J441" s="118">
        <f t="shared" si="199"/>
        <v>1.8622622130169764</v>
      </c>
      <c r="K441" s="118">
        <f t="shared" si="199"/>
        <v>1.6870188720703223</v>
      </c>
      <c r="L441" s="118">
        <f t="shared" si="199"/>
        <v>1.2798774618037476</v>
      </c>
      <c r="M441" s="118">
        <f t="shared" si="199"/>
        <v>1.3355256371656008</v>
      </c>
      <c r="N441" s="118">
        <f t="shared" si="199"/>
        <v>1.6345193167053949</v>
      </c>
      <c r="O441" s="118">
        <f t="shared" si="199"/>
        <v>1.5064681203832908</v>
      </c>
      <c r="P441" s="118">
        <f t="shared" si="199"/>
        <v>1.2389115037425802</v>
      </c>
      <c r="Q441" s="118">
        <f t="shared" si="199"/>
        <v>1.4775354318905156</v>
      </c>
      <c r="R441" s="118">
        <f t="shared" ref="R441:V441" si="200">R442+R444+R446+R455</f>
        <v>1.5138022770373007</v>
      </c>
      <c r="S441" s="118">
        <f t="shared" si="200"/>
        <v>1.5925969356486251</v>
      </c>
      <c r="T441" s="118">
        <f t="shared" si="200"/>
        <v>1.2807120207545122</v>
      </c>
      <c r="U441" s="118">
        <f t="shared" si="200"/>
        <v>1.1403878667189937</v>
      </c>
      <c r="V441" s="118">
        <f t="shared" si="200"/>
        <v>0.95183508919697135</v>
      </c>
      <c r="W441" s="118">
        <f t="shared" ref="W441:Y441" si="201">W442+W444+W446+W455</f>
        <v>0.92069483184534762</v>
      </c>
      <c r="X441" s="118">
        <f t="shared" si="201"/>
        <v>0.70576308645231256</v>
      </c>
      <c r="Y441" s="118">
        <f t="shared" si="201"/>
        <v>0.65909378010942332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1.8493551072058518</v>
      </c>
      <c r="D455" s="123">
        <v>1.3665246475607669</v>
      </c>
      <c r="E455" s="123">
        <v>1.3095525149348533</v>
      </c>
      <c r="F455" s="123">
        <v>1.7538718001212454</v>
      </c>
      <c r="G455" s="123">
        <v>1.7987428806648367</v>
      </c>
      <c r="H455" s="123">
        <v>1.6538934302446404</v>
      </c>
      <c r="I455" s="123">
        <v>1.6963602610845909</v>
      </c>
      <c r="J455" s="123">
        <v>1.8622622130169764</v>
      </c>
      <c r="K455" s="123">
        <v>1.6870188720703223</v>
      </c>
      <c r="L455" s="123">
        <v>1.2798774618037476</v>
      </c>
      <c r="M455" s="123">
        <v>1.3355256371656008</v>
      </c>
      <c r="N455" s="123">
        <v>1.6345193167053949</v>
      </c>
      <c r="O455" s="123">
        <v>1.5064681203832908</v>
      </c>
      <c r="P455" s="123">
        <v>1.2389115037425802</v>
      </c>
      <c r="Q455" s="123">
        <v>1.4775354318905156</v>
      </c>
      <c r="R455" s="123">
        <v>1.5138022770373007</v>
      </c>
      <c r="S455" s="123">
        <v>1.5925969356486251</v>
      </c>
      <c r="T455" s="123">
        <v>1.2807120207545122</v>
      </c>
      <c r="U455" s="123">
        <v>1.1403878667189937</v>
      </c>
      <c r="V455" s="123">
        <v>0.95183508919697135</v>
      </c>
      <c r="W455" s="123">
        <v>0.92069483184534762</v>
      </c>
      <c r="X455" s="123">
        <v>0.70576308645231256</v>
      </c>
      <c r="Y455" s="123">
        <v>0.65909378010942332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2.2959598418648568</v>
      </c>
      <c r="D456" s="99">
        <v>2.2016230432923467</v>
      </c>
      <c r="E456" s="99">
        <v>2.0014249092911718</v>
      </c>
      <c r="F456" s="99">
        <v>2.3419428085738487</v>
      </c>
      <c r="G456" s="99">
        <v>2.2474431682813756</v>
      </c>
      <c r="H456" s="99">
        <v>1.9527277572047312</v>
      </c>
      <c r="I456" s="99">
        <v>1.8079692671542407</v>
      </c>
      <c r="J456" s="99">
        <v>2.0695641291227624</v>
      </c>
      <c r="K456" s="99">
        <v>2.2161596858364425</v>
      </c>
      <c r="L456" s="99">
        <v>2.080464712288872</v>
      </c>
      <c r="M456" s="99">
        <v>1.9353320933453981</v>
      </c>
      <c r="N456" s="99">
        <v>1.9338478104552026</v>
      </c>
      <c r="O456" s="99">
        <v>2.1010320486585723</v>
      </c>
      <c r="P456" s="99">
        <v>1.9548094684800594</v>
      </c>
      <c r="Q456" s="99">
        <v>2.0456052175306594</v>
      </c>
      <c r="R456" s="99">
        <v>1.9307607440861487</v>
      </c>
      <c r="S456" s="99">
        <v>1.7816570644016929</v>
      </c>
      <c r="T456" s="99">
        <v>1.6966004909800525</v>
      </c>
      <c r="U456" s="99">
        <v>1.5372749105276655</v>
      </c>
      <c r="V456" s="99">
        <v>1.5011463606869302</v>
      </c>
      <c r="W456" s="99">
        <v>1.4486718073513931</v>
      </c>
      <c r="X456" s="99">
        <v>1.1586453600432569</v>
      </c>
      <c r="Y456" s="99">
        <v>1.2139971682308495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9519</v>
      </c>
      <c r="C5" s="120">
        <v>9803</v>
      </c>
      <c r="D5" s="120">
        <v>10419</v>
      </c>
      <c r="E5" s="120">
        <v>11016</v>
      </c>
      <c r="F5" s="120">
        <v>12283</v>
      </c>
      <c r="G5" s="120">
        <v>13500</v>
      </c>
      <c r="H5" s="120">
        <v>15075</v>
      </c>
      <c r="I5" s="120">
        <v>15846</v>
      </c>
      <c r="J5" s="120">
        <v>16586</v>
      </c>
      <c r="K5" s="120">
        <v>15724</v>
      </c>
      <c r="L5" s="120">
        <v>14098</v>
      </c>
      <c r="M5" s="120">
        <v>12531</v>
      </c>
      <c r="N5" s="120">
        <v>10530</v>
      </c>
      <c r="O5" s="120">
        <v>10089</v>
      </c>
      <c r="P5" s="120">
        <v>9556</v>
      </c>
      <c r="Q5" s="120">
        <v>11557</v>
      </c>
      <c r="R5" s="120">
        <v>16879</v>
      </c>
      <c r="S5" s="120">
        <v>24648</v>
      </c>
      <c r="T5" s="120">
        <v>30676</v>
      </c>
      <c r="U5" s="120">
        <v>33152</v>
      </c>
      <c r="V5" s="120">
        <v>37630</v>
      </c>
      <c r="W5" s="120">
        <v>43033</v>
      </c>
      <c r="X5" s="120">
        <v>45591</v>
      </c>
      <c r="Y5" s="120">
        <v>55137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9519</v>
      </c>
      <c r="C7" s="52">
        <v>9803</v>
      </c>
      <c r="D7" s="52">
        <v>10419</v>
      </c>
      <c r="E7" s="52">
        <v>11016</v>
      </c>
      <c r="F7" s="52">
        <v>12283</v>
      </c>
      <c r="G7" s="52">
        <v>13500</v>
      </c>
      <c r="H7" s="52">
        <v>15075</v>
      </c>
      <c r="I7" s="52">
        <v>15846</v>
      </c>
      <c r="J7" s="52">
        <v>16586</v>
      </c>
      <c r="K7" s="52">
        <v>15724</v>
      </c>
      <c r="L7" s="52">
        <v>14098</v>
      </c>
      <c r="M7" s="52">
        <v>12531</v>
      </c>
      <c r="N7" s="52">
        <v>10530</v>
      </c>
      <c r="O7" s="52">
        <v>10089</v>
      </c>
      <c r="P7" s="52">
        <v>9556</v>
      </c>
      <c r="Q7" s="52">
        <v>11557</v>
      </c>
      <c r="R7" s="52">
        <v>16879</v>
      </c>
      <c r="S7" s="52">
        <v>24648</v>
      </c>
      <c r="T7" s="52">
        <v>30676</v>
      </c>
      <c r="U7" s="52">
        <v>33152</v>
      </c>
      <c r="V7" s="52">
        <v>37630</v>
      </c>
      <c r="W7" s="52">
        <v>43033</v>
      </c>
      <c r="X7" s="52">
        <v>45591</v>
      </c>
      <c r="Y7" s="52">
        <v>55137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4711</v>
      </c>
      <c r="C9" s="52">
        <v>5762</v>
      </c>
      <c r="D9" s="52">
        <v>6012</v>
      </c>
      <c r="E9" s="52">
        <v>6072</v>
      </c>
      <c r="F9" s="52">
        <v>6199</v>
      </c>
      <c r="G9" s="52">
        <v>6390</v>
      </c>
      <c r="H9" s="52">
        <v>6563</v>
      </c>
      <c r="I9" s="52">
        <v>6940</v>
      </c>
      <c r="J9" s="52">
        <v>7080</v>
      </c>
      <c r="K9" s="52">
        <v>6903</v>
      </c>
      <c r="L9" s="52">
        <v>6241</v>
      </c>
      <c r="M9" s="52">
        <v>5506</v>
      </c>
      <c r="N9" s="52">
        <v>4751</v>
      </c>
      <c r="O9" s="52">
        <v>3823</v>
      </c>
      <c r="P9" s="52">
        <v>3212</v>
      </c>
      <c r="Q9" s="52">
        <v>2987</v>
      </c>
      <c r="R9" s="52">
        <v>4273</v>
      </c>
      <c r="S9" s="52">
        <v>8436</v>
      </c>
      <c r="T9" s="52">
        <v>12669</v>
      </c>
      <c r="U9" s="52">
        <v>15494</v>
      </c>
      <c r="V9" s="52">
        <v>18460</v>
      </c>
      <c r="W9" s="52">
        <v>25523</v>
      </c>
      <c r="X9" s="52">
        <v>28598</v>
      </c>
      <c r="Y9" s="52">
        <v>29207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9519</v>
      </c>
      <c r="C13" s="52">
        <v>9803</v>
      </c>
      <c r="D13" s="52">
        <v>10012</v>
      </c>
      <c r="E13" s="52">
        <v>10474</v>
      </c>
      <c r="F13" s="52">
        <v>11682</v>
      </c>
      <c r="G13" s="52">
        <v>12709</v>
      </c>
      <c r="H13" s="52">
        <v>14083</v>
      </c>
      <c r="I13" s="52">
        <v>14590</v>
      </c>
      <c r="J13" s="52">
        <v>15087</v>
      </c>
      <c r="K13" s="52">
        <v>13402</v>
      </c>
      <c r="L13" s="52">
        <v>11052</v>
      </c>
      <c r="M13" s="52">
        <v>9284</v>
      </c>
      <c r="N13" s="52">
        <v>7215</v>
      </c>
      <c r="O13" s="52">
        <v>6706</v>
      </c>
      <c r="P13" s="52">
        <v>6008</v>
      </c>
      <c r="Q13" s="52">
        <v>7307</v>
      </c>
      <c r="R13" s="52">
        <v>9947</v>
      </c>
      <c r="S13" s="52">
        <v>14129</v>
      </c>
      <c r="T13" s="52">
        <v>18064</v>
      </c>
      <c r="U13" s="52">
        <v>20509</v>
      </c>
      <c r="V13" s="52">
        <v>24666</v>
      </c>
      <c r="W13" s="52">
        <v>31739</v>
      </c>
      <c r="X13" s="52">
        <v>33218</v>
      </c>
      <c r="Y13" s="52">
        <v>42305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407</v>
      </c>
      <c r="E14" s="52">
        <v>542</v>
      </c>
      <c r="F14" s="52">
        <v>601</v>
      </c>
      <c r="G14" s="52">
        <v>791</v>
      </c>
      <c r="H14" s="52">
        <v>992</v>
      </c>
      <c r="I14" s="52">
        <v>1256</v>
      </c>
      <c r="J14" s="52">
        <v>1499</v>
      </c>
      <c r="K14" s="52">
        <v>2322</v>
      </c>
      <c r="L14" s="52">
        <v>3046</v>
      </c>
      <c r="M14" s="52">
        <v>3247</v>
      </c>
      <c r="N14" s="52">
        <v>3315</v>
      </c>
      <c r="O14" s="52">
        <v>3383</v>
      </c>
      <c r="P14" s="52">
        <v>3548</v>
      </c>
      <c r="Q14" s="52">
        <v>4250</v>
      </c>
      <c r="R14" s="52">
        <v>6932</v>
      </c>
      <c r="S14" s="52">
        <v>10519</v>
      </c>
      <c r="T14" s="52">
        <v>12612</v>
      </c>
      <c r="U14" s="52">
        <v>12643</v>
      </c>
      <c r="V14" s="52">
        <v>12964</v>
      </c>
      <c r="W14" s="52">
        <v>11294</v>
      </c>
      <c r="X14" s="52">
        <v>12373</v>
      </c>
      <c r="Y14" s="52">
        <v>12832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7715</v>
      </c>
      <c r="C16" s="52">
        <v>7936</v>
      </c>
      <c r="D16" s="52">
        <v>8036</v>
      </c>
      <c r="E16" s="52">
        <v>8192</v>
      </c>
      <c r="F16" s="52">
        <v>9047</v>
      </c>
      <c r="G16" s="52">
        <v>10023</v>
      </c>
      <c r="H16" s="52">
        <v>11473</v>
      </c>
      <c r="I16" s="52">
        <v>12462</v>
      </c>
      <c r="J16" s="52">
        <v>13415</v>
      </c>
      <c r="K16" s="52">
        <v>12818</v>
      </c>
      <c r="L16" s="52">
        <v>11508</v>
      </c>
      <c r="M16" s="52">
        <v>10204</v>
      </c>
      <c r="N16" s="52">
        <v>8626</v>
      </c>
      <c r="O16" s="52">
        <v>8000</v>
      </c>
      <c r="P16" s="52">
        <v>7189</v>
      </c>
      <c r="Q16" s="52">
        <v>8386</v>
      </c>
      <c r="R16" s="52">
        <v>12519</v>
      </c>
      <c r="S16" s="52">
        <v>19710</v>
      </c>
      <c r="T16" s="52">
        <v>24338</v>
      </c>
      <c r="U16" s="52">
        <v>26155</v>
      </c>
      <c r="V16" s="52">
        <v>28665</v>
      </c>
      <c r="W16" s="52">
        <v>31666</v>
      </c>
      <c r="X16" s="52">
        <v>32478</v>
      </c>
      <c r="Y16" s="52">
        <v>36192</v>
      </c>
      <c r="DA16" s="63" t="s">
        <v>1134</v>
      </c>
    </row>
    <row r="17" spans="1:105" ht="12" customHeight="1" x14ac:dyDescent="0.25">
      <c r="A17" s="109" t="s">
        <v>120</v>
      </c>
      <c r="B17" s="36">
        <v>1804</v>
      </c>
      <c r="C17" s="36">
        <v>1867</v>
      </c>
      <c r="D17" s="36">
        <v>2383</v>
      </c>
      <c r="E17" s="36">
        <v>2824</v>
      </c>
      <c r="F17" s="36">
        <v>3236</v>
      </c>
      <c r="G17" s="36">
        <v>3477</v>
      </c>
      <c r="H17" s="36">
        <v>3602</v>
      </c>
      <c r="I17" s="36">
        <v>3384</v>
      </c>
      <c r="J17" s="36">
        <v>3171</v>
      </c>
      <c r="K17" s="36">
        <v>2906</v>
      </c>
      <c r="L17" s="36">
        <v>2590</v>
      </c>
      <c r="M17" s="36">
        <v>2327</v>
      </c>
      <c r="N17" s="36">
        <v>1904</v>
      </c>
      <c r="O17" s="36">
        <v>2089</v>
      </c>
      <c r="P17" s="36">
        <v>2367</v>
      </c>
      <c r="Q17" s="36">
        <v>3171</v>
      </c>
      <c r="R17" s="36">
        <v>4360</v>
      </c>
      <c r="S17" s="36">
        <v>4938</v>
      </c>
      <c r="T17" s="36">
        <v>6338</v>
      </c>
      <c r="U17" s="36">
        <v>6997</v>
      </c>
      <c r="V17" s="36">
        <v>8965</v>
      </c>
      <c r="W17" s="36">
        <v>11367</v>
      </c>
      <c r="X17" s="36">
        <v>13113</v>
      </c>
      <c r="Y17" s="36">
        <v>18945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744</v>
      </c>
      <c r="D21" s="52">
        <v>743</v>
      </c>
      <c r="E21" s="52">
        <v>746</v>
      </c>
      <c r="F21" s="52">
        <v>751</v>
      </c>
      <c r="G21" s="52">
        <v>762</v>
      </c>
      <c r="H21" s="52">
        <v>782</v>
      </c>
      <c r="I21" s="52">
        <v>811</v>
      </c>
      <c r="J21" s="52">
        <v>859</v>
      </c>
      <c r="K21" s="52">
        <v>917</v>
      </c>
      <c r="L21" s="52">
        <v>1626</v>
      </c>
      <c r="M21" s="52">
        <v>1567</v>
      </c>
      <c r="N21" s="52">
        <v>2001</v>
      </c>
      <c r="O21" s="52">
        <v>554</v>
      </c>
      <c r="P21" s="52">
        <v>533</v>
      </c>
      <c r="Q21" s="52">
        <v>510</v>
      </c>
      <c r="R21" s="52">
        <v>879</v>
      </c>
      <c r="S21" s="52">
        <v>1221</v>
      </c>
      <c r="T21" s="52">
        <v>1357</v>
      </c>
      <c r="U21" s="52">
        <v>1444</v>
      </c>
      <c r="V21" s="52">
        <v>1465</v>
      </c>
      <c r="W21" s="52">
        <v>1384</v>
      </c>
      <c r="X21" s="52">
        <v>1332</v>
      </c>
      <c r="Y21" s="52">
        <v>1217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736</v>
      </c>
      <c r="D23" s="52">
        <v>740</v>
      </c>
      <c r="E23" s="52">
        <v>761</v>
      </c>
      <c r="F23" s="52">
        <v>877</v>
      </c>
      <c r="G23" s="52">
        <v>890</v>
      </c>
      <c r="H23" s="52">
        <v>1111</v>
      </c>
      <c r="I23" s="52">
        <v>825</v>
      </c>
      <c r="J23" s="52">
        <v>822</v>
      </c>
      <c r="K23" s="52">
        <v>1253</v>
      </c>
      <c r="L23" s="52">
        <v>1120</v>
      </c>
      <c r="M23" s="52">
        <v>1034</v>
      </c>
      <c r="N23" s="52">
        <v>1122</v>
      </c>
      <c r="O23" s="52">
        <v>1310</v>
      </c>
      <c r="P23" s="52">
        <v>881</v>
      </c>
      <c r="Q23" s="52">
        <v>828</v>
      </c>
      <c r="R23" s="52">
        <v>689</v>
      </c>
      <c r="S23" s="52">
        <v>643</v>
      </c>
      <c r="T23" s="52">
        <v>732</v>
      </c>
      <c r="U23" s="52">
        <v>1221</v>
      </c>
      <c r="V23" s="52">
        <v>986</v>
      </c>
      <c r="W23" s="52">
        <v>1211</v>
      </c>
      <c r="X23" s="52">
        <v>2476</v>
      </c>
      <c r="Y23" s="52">
        <v>4400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1487</v>
      </c>
      <c r="D27" s="52">
        <v>1491</v>
      </c>
      <c r="E27" s="52">
        <v>1515</v>
      </c>
      <c r="F27" s="52">
        <v>1579</v>
      </c>
      <c r="G27" s="52">
        <v>1712</v>
      </c>
      <c r="H27" s="52">
        <v>1935</v>
      </c>
      <c r="I27" s="52">
        <v>1403</v>
      </c>
      <c r="J27" s="52">
        <v>1541</v>
      </c>
      <c r="K27" s="52">
        <v>2036</v>
      </c>
      <c r="L27" s="52">
        <v>2386</v>
      </c>
      <c r="M27" s="52">
        <v>2513</v>
      </c>
      <c r="N27" s="52">
        <v>2728</v>
      </c>
      <c r="O27" s="52">
        <v>2131</v>
      </c>
      <c r="P27" s="52">
        <v>1681</v>
      </c>
      <c r="Q27" s="52">
        <v>1248</v>
      </c>
      <c r="R27" s="52">
        <v>992</v>
      </c>
      <c r="S27" s="52">
        <v>602</v>
      </c>
      <c r="T27" s="52">
        <v>852</v>
      </c>
      <c r="U27" s="52">
        <v>1284</v>
      </c>
      <c r="V27" s="52">
        <v>1644</v>
      </c>
      <c r="W27" s="52">
        <v>2171</v>
      </c>
      <c r="X27" s="52">
        <v>2765</v>
      </c>
      <c r="Y27" s="52">
        <v>3748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18</v>
      </c>
      <c r="H28" s="52">
        <v>34</v>
      </c>
      <c r="I28" s="52">
        <v>65</v>
      </c>
      <c r="J28" s="52">
        <v>122</v>
      </c>
      <c r="K28" s="52">
        <v>155</v>
      </c>
      <c r="L28" s="52">
        <v>278</v>
      </c>
      <c r="M28" s="52">
        <v>228</v>
      </c>
      <c r="N28" s="52">
        <v>333</v>
      </c>
      <c r="O28" s="52">
        <v>248</v>
      </c>
      <c r="P28" s="52">
        <v>360</v>
      </c>
      <c r="Q28" s="52">
        <v>511</v>
      </c>
      <c r="R28" s="52">
        <v>648</v>
      </c>
      <c r="S28" s="52">
        <v>786</v>
      </c>
      <c r="T28" s="52">
        <v>734</v>
      </c>
      <c r="U28" s="52">
        <v>674</v>
      </c>
      <c r="V28" s="52">
        <v>936</v>
      </c>
      <c r="W28" s="52">
        <v>1812</v>
      </c>
      <c r="X28" s="52">
        <v>1300</v>
      </c>
      <c r="Y28" s="52">
        <v>2341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1205</v>
      </c>
      <c r="D30" s="52">
        <v>1209</v>
      </c>
      <c r="E30" s="52">
        <v>1226</v>
      </c>
      <c r="F30" s="52">
        <v>1282</v>
      </c>
      <c r="G30" s="52">
        <v>1378</v>
      </c>
      <c r="H30" s="52">
        <v>1552</v>
      </c>
      <c r="I30" s="52">
        <v>1109</v>
      </c>
      <c r="J30" s="52">
        <v>1214</v>
      </c>
      <c r="K30" s="52">
        <v>1607</v>
      </c>
      <c r="L30" s="52">
        <v>1949</v>
      </c>
      <c r="M30" s="52">
        <v>2118</v>
      </c>
      <c r="N30" s="52">
        <v>2477</v>
      </c>
      <c r="O30" s="52">
        <v>2017</v>
      </c>
      <c r="P30" s="52">
        <v>1761</v>
      </c>
      <c r="Q30" s="52">
        <v>1526</v>
      </c>
      <c r="R30" s="52">
        <v>1318</v>
      </c>
      <c r="S30" s="52">
        <v>999</v>
      </c>
      <c r="T30" s="52">
        <v>1124</v>
      </c>
      <c r="U30" s="52">
        <v>1474</v>
      </c>
      <c r="V30" s="52">
        <v>1971</v>
      </c>
      <c r="W30" s="52">
        <v>2614</v>
      </c>
      <c r="X30" s="52">
        <v>3532</v>
      </c>
      <c r="Y30" s="52">
        <v>4794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282</v>
      </c>
      <c r="D31" s="36">
        <v>282</v>
      </c>
      <c r="E31" s="36">
        <v>289</v>
      </c>
      <c r="F31" s="36">
        <v>307</v>
      </c>
      <c r="G31" s="36">
        <v>346</v>
      </c>
      <c r="H31" s="36">
        <v>417</v>
      </c>
      <c r="I31" s="36">
        <v>357</v>
      </c>
      <c r="J31" s="36">
        <v>452</v>
      </c>
      <c r="K31" s="36">
        <v>581</v>
      </c>
      <c r="L31" s="36">
        <v>716</v>
      </c>
      <c r="M31" s="36">
        <v>627</v>
      </c>
      <c r="N31" s="36">
        <v>585</v>
      </c>
      <c r="O31" s="36">
        <v>363</v>
      </c>
      <c r="P31" s="36">
        <v>267</v>
      </c>
      <c r="Q31" s="36">
        <v>243</v>
      </c>
      <c r="R31" s="36">
        <v>313</v>
      </c>
      <c r="S31" s="36">
        <v>394</v>
      </c>
      <c r="T31" s="36">
        <v>459</v>
      </c>
      <c r="U31" s="36">
        <v>493</v>
      </c>
      <c r="V31" s="36">
        <v>611</v>
      </c>
      <c r="W31" s="36">
        <v>805</v>
      </c>
      <c r="X31" s="36">
        <v>1042</v>
      </c>
      <c r="Y31" s="36">
        <v>1314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1028</v>
      </c>
      <c r="D35" s="52">
        <v>1359</v>
      </c>
      <c r="E35" s="52">
        <v>1343</v>
      </c>
      <c r="F35" s="52">
        <v>2018</v>
      </c>
      <c r="G35" s="52">
        <v>1979</v>
      </c>
      <c r="H35" s="52">
        <v>2357</v>
      </c>
      <c r="I35" s="52">
        <v>1582</v>
      </c>
      <c r="J35" s="52">
        <v>1599</v>
      </c>
      <c r="K35" s="52">
        <v>55</v>
      </c>
      <c r="L35" s="52">
        <v>0</v>
      </c>
      <c r="M35" s="52">
        <v>0</v>
      </c>
      <c r="N35" s="52">
        <v>0</v>
      </c>
      <c r="O35" s="52">
        <v>113</v>
      </c>
      <c r="P35" s="52">
        <v>0</v>
      </c>
      <c r="Q35" s="52">
        <v>2511</v>
      </c>
      <c r="R35" s="52">
        <v>6201</v>
      </c>
      <c r="S35" s="52">
        <v>8990</v>
      </c>
      <c r="T35" s="52">
        <v>7385</v>
      </c>
      <c r="U35" s="52">
        <v>3920</v>
      </c>
      <c r="V35" s="52">
        <v>5943</v>
      </c>
      <c r="W35" s="52">
        <v>6787</v>
      </c>
      <c r="X35" s="52">
        <v>3890</v>
      </c>
      <c r="Y35" s="52">
        <v>10763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1787</v>
      </c>
      <c r="D37" s="52">
        <v>990</v>
      </c>
      <c r="E37" s="52">
        <v>821</v>
      </c>
      <c r="F37" s="52">
        <v>1004</v>
      </c>
      <c r="G37" s="52">
        <v>1081</v>
      </c>
      <c r="H37" s="52">
        <v>1284</v>
      </c>
      <c r="I37" s="52">
        <v>1202</v>
      </c>
      <c r="J37" s="52">
        <v>962</v>
      </c>
      <c r="K37" s="52">
        <v>1076</v>
      </c>
      <c r="L37" s="52">
        <v>458</v>
      </c>
      <c r="M37" s="52">
        <v>299</v>
      </c>
      <c r="N37" s="52">
        <v>367</v>
      </c>
      <c r="O37" s="52">
        <v>382</v>
      </c>
      <c r="P37" s="52">
        <v>270</v>
      </c>
      <c r="Q37" s="52">
        <v>603</v>
      </c>
      <c r="R37" s="52">
        <v>1975</v>
      </c>
      <c r="S37" s="52">
        <v>4806</v>
      </c>
      <c r="T37" s="52">
        <v>4965</v>
      </c>
      <c r="U37" s="52">
        <v>4046</v>
      </c>
      <c r="V37" s="52">
        <v>3952</v>
      </c>
      <c r="W37" s="52">
        <v>8274</v>
      </c>
      <c r="X37" s="52">
        <v>5551</v>
      </c>
      <c r="Y37" s="52">
        <v>5009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1771</v>
      </c>
      <c r="D41" s="52">
        <v>1700</v>
      </c>
      <c r="E41" s="52">
        <v>1977</v>
      </c>
      <c r="F41" s="52">
        <v>2787</v>
      </c>
      <c r="G41" s="52">
        <v>2739</v>
      </c>
      <c r="H41" s="52">
        <v>3309</v>
      </c>
      <c r="I41" s="52">
        <v>1910</v>
      </c>
      <c r="J41" s="52">
        <v>2038</v>
      </c>
      <c r="K41" s="52">
        <v>351</v>
      </c>
      <c r="L41" s="52">
        <v>36</v>
      </c>
      <c r="M41" s="52">
        <v>745</v>
      </c>
      <c r="N41" s="52">
        <v>659</v>
      </c>
      <c r="O41" s="52">
        <v>1622</v>
      </c>
      <c r="P41" s="52">
        <v>983</v>
      </c>
      <c r="Q41" s="52">
        <v>2547</v>
      </c>
      <c r="R41" s="52">
        <v>3632</v>
      </c>
      <c r="S41" s="52">
        <v>4784</v>
      </c>
      <c r="T41" s="52">
        <v>4787</v>
      </c>
      <c r="U41" s="52">
        <v>3729</v>
      </c>
      <c r="V41" s="52">
        <v>5801</v>
      </c>
      <c r="W41" s="52">
        <v>9244</v>
      </c>
      <c r="X41" s="52">
        <v>4244</v>
      </c>
      <c r="Y41" s="52">
        <v>12835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407</v>
      </c>
      <c r="E42" s="52">
        <v>135</v>
      </c>
      <c r="F42" s="52">
        <v>65</v>
      </c>
      <c r="G42" s="52">
        <v>208</v>
      </c>
      <c r="H42" s="52">
        <v>235</v>
      </c>
      <c r="I42" s="52">
        <v>329</v>
      </c>
      <c r="J42" s="52">
        <v>365</v>
      </c>
      <c r="K42" s="52">
        <v>978</v>
      </c>
      <c r="L42" s="52">
        <v>1002</v>
      </c>
      <c r="M42" s="52">
        <v>429</v>
      </c>
      <c r="N42" s="52">
        <v>401</v>
      </c>
      <c r="O42" s="52">
        <v>316</v>
      </c>
      <c r="P42" s="52">
        <v>525</v>
      </c>
      <c r="Q42" s="52">
        <v>1213</v>
      </c>
      <c r="R42" s="52">
        <v>3330</v>
      </c>
      <c r="S42" s="52">
        <v>4373</v>
      </c>
      <c r="T42" s="52">
        <v>2827</v>
      </c>
      <c r="U42" s="52">
        <v>705</v>
      </c>
      <c r="V42" s="52">
        <v>1257</v>
      </c>
      <c r="W42" s="52">
        <v>142</v>
      </c>
      <c r="X42" s="52">
        <v>2379</v>
      </c>
      <c r="Y42" s="52">
        <v>2800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1426</v>
      </c>
      <c r="D44" s="52">
        <v>1309</v>
      </c>
      <c r="E44" s="52">
        <v>1382</v>
      </c>
      <c r="F44" s="52">
        <v>2137</v>
      </c>
      <c r="G44" s="52">
        <v>2354</v>
      </c>
      <c r="H44" s="52">
        <v>3002</v>
      </c>
      <c r="I44" s="52">
        <v>2098</v>
      </c>
      <c r="J44" s="52">
        <v>2167</v>
      </c>
      <c r="K44" s="52">
        <v>1010</v>
      </c>
      <c r="L44" s="52">
        <v>639</v>
      </c>
      <c r="M44" s="52">
        <v>814</v>
      </c>
      <c r="N44" s="52">
        <v>899</v>
      </c>
      <c r="O44" s="52">
        <v>1391</v>
      </c>
      <c r="P44" s="52">
        <v>950</v>
      </c>
      <c r="Q44" s="52">
        <v>2723</v>
      </c>
      <c r="R44" s="52">
        <v>5451</v>
      </c>
      <c r="S44" s="52">
        <v>8190</v>
      </c>
      <c r="T44" s="52">
        <v>5752</v>
      </c>
      <c r="U44" s="52">
        <v>3291</v>
      </c>
      <c r="V44" s="52">
        <v>4481</v>
      </c>
      <c r="W44" s="52">
        <v>5615</v>
      </c>
      <c r="X44" s="52">
        <v>4344</v>
      </c>
      <c r="Y44" s="52">
        <v>8508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345</v>
      </c>
      <c r="D45" s="36">
        <v>798</v>
      </c>
      <c r="E45" s="36">
        <v>730</v>
      </c>
      <c r="F45" s="36">
        <v>719</v>
      </c>
      <c r="G45" s="36">
        <v>587</v>
      </c>
      <c r="H45" s="36">
        <v>542</v>
      </c>
      <c r="I45" s="36">
        <v>139</v>
      </c>
      <c r="J45" s="36">
        <v>239</v>
      </c>
      <c r="K45" s="36">
        <v>316</v>
      </c>
      <c r="L45" s="36">
        <v>400</v>
      </c>
      <c r="M45" s="36">
        <v>364</v>
      </c>
      <c r="N45" s="36">
        <v>162</v>
      </c>
      <c r="O45" s="36">
        <v>548</v>
      </c>
      <c r="P45" s="36">
        <v>545</v>
      </c>
      <c r="Q45" s="36">
        <v>1047</v>
      </c>
      <c r="R45" s="36">
        <v>1502</v>
      </c>
      <c r="S45" s="36">
        <v>972</v>
      </c>
      <c r="T45" s="36">
        <v>1859</v>
      </c>
      <c r="U45" s="36">
        <v>1152</v>
      </c>
      <c r="V45" s="36">
        <v>2579</v>
      </c>
      <c r="W45" s="36">
        <v>3207</v>
      </c>
      <c r="X45" s="36">
        <v>2788</v>
      </c>
      <c r="Y45" s="36">
        <v>7146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356</v>
      </c>
      <c r="D49" s="52">
        <v>468</v>
      </c>
      <c r="E49" s="52">
        <v>462</v>
      </c>
      <c r="F49" s="52">
        <v>693</v>
      </c>
      <c r="G49" s="52">
        <v>739</v>
      </c>
      <c r="H49" s="52">
        <v>918</v>
      </c>
      <c r="I49" s="52">
        <v>596</v>
      </c>
      <c r="J49" s="52">
        <v>653</v>
      </c>
      <c r="K49" s="52">
        <v>21</v>
      </c>
      <c r="L49" s="52">
        <v>0</v>
      </c>
      <c r="M49" s="52">
        <v>0</v>
      </c>
      <c r="N49" s="52">
        <v>0</v>
      </c>
      <c r="O49" s="52">
        <v>47</v>
      </c>
      <c r="P49" s="52">
        <v>0</v>
      </c>
      <c r="Q49" s="52">
        <v>1765</v>
      </c>
      <c r="R49" s="52">
        <v>2973</v>
      </c>
      <c r="S49" s="52">
        <v>3936</v>
      </c>
      <c r="T49" s="52">
        <v>3113</v>
      </c>
      <c r="U49" s="52">
        <v>2302</v>
      </c>
      <c r="V49" s="52">
        <v>3838</v>
      </c>
      <c r="W49" s="52">
        <v>2807</v>
      </c>
      <c r="X49" s="52">
        <v>1679</v>
      </c>
      <c r="Y49" s="52">
        <v>6680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277</v>
      </c>
      <c r="D51" s="52">
        <v>77</v>
      </c>
      <c r="E51" s="52">
        <v>32</v>
      </c>
      <c r="F51" s="52">
        <v>151</v>
      </c>
      <c r="G51" s="52">
        <v>49</v>
      </c>
      <c r="H51" s="52">
        <v>69</v>
      </c>
      <c r="I51" s="52">
        <v>116</v>
      </c>
      <c r="J51" s="52">
        <v>154</v>
      </c>
      <c r="K51" s="52">
        <v>7</v>
      </c>
      <c r="L51" s="52">
        <v>0</v>
      </c>
      <c r="M51" s="52">
        <v>0</v>
      </c>
      <c r="N51" s="52">
        <v>0</v>
      </c>
      <c r="O51" s="52">
        <v>12</v>
      </c>
      <c r="P51" s="52">
        <v>0</v>
      </c>
      <c r="Q51" s="52">
        <v>375</v>
      </c>
      <c r="R51" s="52">
        <v>528</v>
      </c>
      <c r="S51" s="52">
        <v>1224</v>
      </c>
      <c r="T51" s="52">
        <v>721</v>
      </c>
      <c r="U51" s="52">
        <v>606</v>
      </c>
      <c r="V51" s="52">
        <v>1316</v>
      </c>
      <c r="W51" s="52">
        <v>2554</v>
      </c>
      <c r="X51" s="52">
        <v>709</v>
      </c>
      <c r="Y51" s="52">
        <v>1301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356</v>
      </c>
      <c r="D55" s="52">
        <v>377</v>
      </c>
      <c r="E55" s="52">
        <v>432</v>
      </c>
      <c r="F55" s="52">
        <v>677</v>
      </c>
      <c r="G55" s="52">
        <v>687</v>
      </c>
      <c r="H55" s="52">
        <v>857</v>
      </c>
      <c r="I55" s="52">
        <v>508</v>
      </c>
      <c r="J55" s="52">
        <v>554</v>
      </c>
      <c r="K55" s="52">
        <v>6</v>
      </c>
      <c r="L55" s="52">
        <v>0</v>
      </c>
      <c r="M55" s="52">
        <v>0</v>
      </c>
      <c r="N55" s="52">
        <v>0</v>
      </c>
      <c r="O55" s="52">
        <v>39</v>
      </c>
      <c r="P55" s="52">
        <v>0</v>
      </c>
      <c r="Q55" s="52">
        <v>1196</v>
      </c>
      <c r="R55" s="52">
        <v>1549</v>
      </c>
      <c r="S55" s="52">
        <v>2054</v>
      </c>
      <c r="T55" s="52">
        <v>1957</v>
      </c>
      <c r="U55" s="52">
        <v>1933</v>
      </c>
      <c r="V55" s="52">
        <v>3153</v>
      </c>
      <c r="W55" s="52">
        <v>2761</v>
      </c>
      <c r="X55" s="52">
        <v>1075</v>
      </c>
      <c r="Y55" s="52">
        <v>5482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91</v>
      </c>
      <c r="E56" s="52">
        <v>30</v>
      </c>
      <c r="F56" s="52">
        <v>16</v>
      </c>
      <c r="G56" s="52">
        <v>52</v>
      </c>
      <c r="H56" s="52">
        <v>61</v>
      </c>
      <c r="I56" s="52">
        <v>88</v>
      </c>
      <c r="J56" s="52">
        <v>99</v>
      </c>
      <c r="K56" s="52">
        <v>15</v>
      </c>
      <c r="L56" s="52">
        <v>0</v>
      </c>
      <c r="M56" s="52">
        <v>0</v>
      </c>
      <c r="N56" s="52">
        <v>0</v>
      </c>
      <c r="O56" s="52">
        <v>8</v>
      </c>
      <c r="P56" s="52">
        <v>0</v>
      </c>
      <c r="Q56" s="52">
        <v>569</v>
      </c>
      <c r="R56" s="52">
        <v>1424</v>
      </c>
      <c r="S56" s="52">
        <v>1882</v>
      </c>
      <c r="T56" s="52">
        <v>1156</v>
      </c>
      <c r="U56" s="52">
        <v>369</v>
      </c>
      <c r="V56" s="52">
        <v>685</v>
      </c>
      <c r="W56" s="52">
        <v>46</v>
      </c>
      <c r="X56" s="52">
        <v>604</v>
      </c>
      <c r="Y56" s="52">
        <v>1198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287</v>
      </c>
      <c r="D58" s="52">
        <v>291</v>
      </c>
      <c r="E58" s="52">
        <v>302</v>
      </c>
      <c r="F58" s="52">
        <v>519</v>
      </c>
      <c r="G58" s="52">
        <v>591</v>
      </c>
      <c r="H58" s="52">
        <v>778</v>
      </c>
      <c r="I58" s="52">
        <v>559</v>
      </c>
      <c r="J58" s="52">
        <v>588</v>
      </c>
      <c r="K58" s="52">
        <v>16</v>
      </c>
      <c r="L58" s="52">
        <v>0</v>
      </c>
      <c r="M58" s="52">
        <v>0</v>
      </c>
      <c r="N58" s="52">
        <v>0</v>
      </c>
      <c r="O58" s="52">
        <v>34</v>
      </c>
      <c r="P58" s="52">
        <v>0</v>
      </c>
      <c r="Q58" s="52">
        <v>1275</v>
      </c>
      <c r="R58" s="52">
        <v>2331</v>
      </c>
      <c r="S58" s="52">
        <v>3518</v>
      </c>
      <c r="T58" s="52">
        <v>2350</v>
      </c>
      <c r="U58" s="52">
        <v>1708</v>
      </c>
      <c r="V58" s="52">
        <v>2433</v>
      </c>
      <c r="W58" s="52">
        <v>1784</v>
      </c>
      <c r="X58" s="52">
        <v>1023</v>
      </c>
      <c r="Y58" s="52">
        <v>3626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69</v>
      </c>
      <c r="D59" s="36">
        <v>177</v>
      </c>
      <c r="E59" s="36">
        <v>160</v>
      </c>
      <c r="F59" s="36">
        <v>174</v>
      </c>
      <c r="G59" s="36">
        <v>148</v>
      </c>
      <c r="H59" s="36">
        <v>140</v>
      </c>
      <c r="I59" s="36">
        <v>37</v>
      </c>
      <c r="J59" s="36">
        <v>65</v>
      </c>
      <c r="K59" s="36">
        <v>5</v>
      </c>
      <c r="L59" s="36">
        <v>0</v>
      </c>
      <c r="M59" s="36">
        <v>0</v>
      </c>
      <c r="N59" s="36">
        <v>0</v>
      </c>
      <c r="O59" s="36">
        <v>13</v>
      </c>
      <c r="P59" s="36">
        <v>0</v>
      </c>
      <c r="Q59" s="36">
        <v>490</v>
      </c>
      <c r="R59" s="36">
        <v>642</v>
      </c>
      <c r="S59" s="36">
        <v>418</v>
      </c>
      <c r="T59" s="36">
        <v>763</v>
      </c>
      <c r="U59" s="36">
        <v>594</v>
      </c>
      <c r="V59" s="36">
        <v>1405</v>
      </c>
      <c r="W59" s="36">
        <v>1023</v>
      </c>
      <c r="X59" s="36">
        <v>656</v>
      </c>
      <c r="Y59" s="36">
        <v>3054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672</v>
      </c>
      <c r="D63" s="52">
        <v>891</v>
      </c>
      <c r="E63" s="52">
        <v>881</v>
      </c>
      <c r="F63" s="52">
        <v>1325</v>
      </c>
      <c r="G63" s="52">
        <v>1240</v>
      </c>
      <c r="H63" s="52">
        <v>1439</v>
      </c>
      <c r="I63" s="52">
        <v>986</v>
      </c>
      <c r="J63" s="52">
        <v>946</v>
      </c>
      <c r="K63" s="52">
        <v>34</v>
      </c>
      <c r="L63" s="52">
        <v>0</v>
      </c>
      <c r="M63" s="52">
        <v>0</v>
      </c>
      <c r="N63" s="52">
        <v>0</v>
      </c>
      <c r="O63" s="52">
        <v>66</v>
      </c>
      <c r="P63" s="52">
        <v>0</v>
      </c>
      <c r="Q63" s="52">
        <v>746</v>
      </c>
      <c r="R63" s="52">
        <v>3228</v>
      </c>
      <c r="S63" s="52">
        <v>5054</v>
      </c>
      <c r="T63" s="52">
        <v>4272</v>
      </c>
      <c r="U63" s="52">
        <v>1618</v>
      </c>
      <c r="V63" s="52">
        <v>2105</v>
      </c>
      <c r="W63" s="52">
        <v>3980</v>
      </c>
      <c r="X63" s="52">
        <v>2211</v>
      </c>
      <c r="Y63" s="52">
        <v>4083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1510</v>
      </c>
      <c r="D65" s="52">
        <v>913</v>
      </c>
      <c r="E65" s="52">
        <v>789</v>
      </c>
      <c r="F65" s="52">
        <v>853</v>
      </c>
      <c r="G65" s="52">
        <v>1032</v>
      </c>
      <c r="H65" s="52">
        <v>1215</v>
      </c>
      <c r="I65" s="52">
        <v>1086</v>
      </c>
      <c r="J65" s="52">
        <v>808</v>
      </c>
      <c r="K65" s="52">
        <v>1069</v>
      </c>
      <c r="L65" s="52">
        <v>458</v>
      </c>
      <c r="M65" s="52">
        <v>299</v>
      </c>
      <c r="N65" s="52">
        <v>367</v>
      </c>
      <c r="O65" s="52">
        <v>370</v>
      </c>
      <c r="P65" s="52">
        <v>270</v>
      </c>
      <c r="Q65" s="52">
        <v>228</v>
      </c>
      <c r="R65" s="52">
        <v>1447</v>
      </c>
      <c r="S65" s="52">
        <v>3582</v>
      </c>
      <c r="T65" s="52">
        <v>4244</v>
      </c>
      <c r="U65" s="52">
        <v>3440</v>
      </c>
      <c r="V65" s="52">
        <v>2636</v>
      </c>
      <c r="W65" s="52">
        <v>5720</v>
      </c>
      <c r="X65" s="52">
        <v>4842</v>
      </c>
      <c r="Y65" s="52">
        <v>3708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1415</v>
      </c>
      <c r="D69" s="52">
        <f t="shared" si="6"/>
        <v>1323</v>
      </c>
      <c r="E69" s="52">
        <f t="shared" si="6"/>
        <v>1545</v>
      </c>
      <c r="F69" s="52">
        <f t="shared" si="6"/>
        <v>2110</v>
      </c>
      <c r="G69" s="52">
        <f t="shared" si="6"/>
        <v>2052</v>
      </c>
      <c r="H69" s="52">
        <f t="shared" si="6"/>
        <v>2452</v>
      </c>
      <c r="I69" s="52">
        <f t="shared" si="6"/>
        <v>1402</v>
      </c>
      <c r="J69" s="52">
        <f t="shared" si="6"/>
        <v>1484</v>
      </c>
      <c r="K69" s="52">
        <f t="shared" si="6"/>
        <v>345</v>
      </c>
      <c r="L69" s="52">
        <f t="shared" si="6"/>
        <v>36</v>
      </c>
      <c r="M69" s="52">
        <f t="shared" si="6"/>
        <v>745</v>
      </c>
      <c r="N69" s="52">
        <f t="shared" si="6"/>
        <v>659</v>
      </c>
      <c r="O69" s="52">
        <f t="shared" si="6"/>
        <v>1583</v>
      </c>
      <c r="P69" s="52">
        <f t="shared" si="6"/>
        <v>983</v>
      </c>
      <c r="Q69" s="52">
        <f t="shared" si="6"/>
        <v>1351</v>
      </c>
      <c r="R69" s="52">
        <f t="shared" ref="R69:V69" si="7">R41-R55</f>
        <v>2083</v>
      </c>
      <c r="S69" s="52">
        <f t="shared" si="7"/>
        <v>2730</v>
      </c>
      <c r="T69" s="52">
        <f t="shared" si="7"/>
        <v>2830</v>
      </c>
      <c r="U69" s="52">
        <f t="shared" si="7"/>
        <v>1796</v>
      </c>
      <c r="V69" s="52">
        <f t="shared" si="7"/>
        <v>2648</v>
      </c>
      <c r="W69" s="52">
        <f t="shared" ref="W69:Y69" si="8">W41-W55</f>
        <v>6483</v>
      </c>
      <c r="X69" s="52">
        <f t="shared" si="8"/>
        <v>3169</v>
      </c>
      <c r="Y69" s="52">
        <f t="shared" si="8"/>
        <v>7353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316</v>
      </c>
      <c r="E70" s="52">
        <f t="shared" si="9"/>
        <v>105</v>
      </c>
      <c r="F70" s="52">
        <f t="shared" si="9"/>
        <v>49</v>
      </c>
      <c r="G70" s="52">
        <f t="shared" si="9"/>
        <v>156</v>
      </c>
      <c r="H70" s="52">
        <f t="shared" si="9"/>
        <v>174</v>
      </c>
      <c r="I70" s="52">
        <f t="shared" si="9"/>
        <v>241</v>
      </c>
      <c r="J70" s="52">
        <f t="shared" si="9"/>
        <v>266</v>
      </c>
      <c r="K70" s="52">
        <f t="shared" si="9"/>
        <v>963</v>
      </c>
      <c r="L70" s="52">
        <f t="shared" si="9"/>
        <v>1002</v>
      </c>
      <c r="M70" s="52">
        <f t="shared" si="9"/>
        <v>429</v>
      </c>
      <c r="N70" s="52">
        <f t="shared" si="9"/>
        <v>401</v>
      </c>
      <c r="O70" s="52">
        <f t="shared" si="9"/>
        <v>308</v>
      </c>
      <c r="P70" s="52">
        <f t="shared" si="9"/>
        <v>525</v>
      </c>
      <c r="Q70" s="52">
        <f t="shared" si="9"/>
        <v>644</v>
      </c>
      <c r="R70" s="52">
        <f t="shared" ref="R70:V70" si="10">R42-R56</f>
        <v>1906</v>
      </c>
      <c r="S70" s="52">
        <f t="shared" si="10"/>
        <v>2491</v>
      </c>
      <c r="T70" s="52">
        <f t="shared" si="10"/>
        <v>1671</v>
      </c>
      <c r="U70" s="52">
        <f t="shared" si="10"/>
        <v>336</v>
      </c>
      <c r="V70" s="52">
        <f t="shared" si="10"/>
        <v>572</v>
      </c>
      <c r="W70" s="52">
        <f t="shared" ref="W70:Y70" si="11">W42-W56</f>
        <v>96</v>
      </c>
      <c r="X70" s="52">
        <f t="shared" si="11"/>
        <v>1775</v>
      </c>
      <c r="Y70" s="52">
        <f t="shared" si="11"/>
        <v>1602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1139</v>
      </c>
      <c r="D72" s="52">
        <v>1018</v>
      </c>
      <c r="E72" s="52">
        <v>1080</v>
      </c>
      <c r="F72" s="52">
        <v>1618</v>
      </c>
      <c r="G72" s="52">
        <v>1763</v>
      </c>
      <c r="H72" s="52">
        <v>2224</v>
      </c>
      <c r="I72" s="52">
        <v>1539</v>
      </c>
      <c r="J72" s="52">
        <v>1579</v>
      </c>
      <c r="K72" s="52">
        <v>994</v>
      </c>
      <c r="L72" s="52">
        <v>639</v>
      </c>
      <c r="M72" s="52">
        <v>814</v>
      </c>
      <c r="N72" s="52">
        <v>899</v>
      </c>
      <c r="O72" s="52">
        <v>1357</v>
      </c>
      <c r="P72" s="52">
        <v>950</v>
      </c>
      <c r="Q72" s="52">
        <v>1448</v>
      </c>
      <c r="R72" s="52">
        <v>3120</v>
      </c>
      <c r="S72" s="52">
        <v>4672</v>
      </c>
      <c r="T72" s="52">
        <v>3402</v>
      </c>
      <c r="U72" s="52">
        <v>1583</v>
      </c>
      <c r="V72" s="52">
        <v>2048</v>
      </c>
      <c r="W72" s="52">
        <v>3831</v>
      </c>
      <c r="X72" s="52">
        <v>3321</v>
      </c>
      <c r="Y72" s="52">
        <v>4882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276</v>
      </c>
      <c r="D73" s="36">
        <v>621</v>
      </c>
      <c r="E73" s="36">
        <v>570</v>
      </c>
      <c r="F73" s="36">
        <v>545</v>
      </c>
      <c r="G73" s="36">
        <v>439</v>
      </c>
      <c r="H73" s="36">
        <v>402</v>
      </c>
      <c r="I73" s="36">
        <v>102</v>
      </c>
      <c r="J73" s="36">
        <v>174</v>
      </c>
      <c r="K73" s="36">
        <v>311</v>
      </c>
      <c r="L73" s="36">
        <v>400</v>
      </c>
      <c r="M73" s="36">
        <v>364</v>
      </c>
      <c r="N73" s="36">
        <v>162</v>
      </c>
      <c r="O73" s="36">
        <v>535</v>
      </c>
      <c r="P73" s="36">
        <v>545</v>
      </c>
      <c r="Q73" s="36">
        <v>557</v>
      </c>
      <c r="R73" s="36">
        <v>860</v>
      </c>
      <c r="S73" s="36">
        <v>554</v>
      </c>
      <c r="T73" s="36">
        <v>1096</v>
      </c>
      <c r="U73" s="36">
        <v>558</v>
      </c>
      <c r="V73" s="36">
        <v>1174</v>
      </c>
      <c r="W73" s="36">
        <v>2184</v>
      </c>
      <c r="X73" s="36">
        <v>2132</v>
      </c>
      <c r="Y73" s="36">
        <v>4092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281</v>
      </c>
      <c r="K79" s="138">
        <f>RES_hhdet_numvin!K163</f>
        <v>18</v>
      </c>
      <c r="L79" s="138">
        <f>RES_hhdet_numvin!L163</f>
        <v>0</v>
      </c>
      <c r="M79" s="138">
        <f>RES_hhdet_numvin!M163</f>
        <v>0</v>
      </c>
      <c r="N79" s="138">
        <f>RES_hhdet_numvin!N163</f>
        <v>0</v>
      </c>
      <c r="O79" s="138">
        <f>RES_hhdet_numvin!O163</f>
        <v>88</v>
      </c>
      <c r="P79" s="138">
        <f>RES_hhdet_numvin!P163</f>
        <v>0</v>
      </c>
      <c r="Q79" s="138">
        <f>RES_hhdet_numvin!Q163</f>
        <v>2198</v>
      </c>
      <c r="R79" s="138">
        <f>RES_hhdet_numvin!R163</f>
        <v>5681</v>
      </c>
      <c r="S79" s="138">
        <f>RES_hhdet_numvin!S163</f>
        <v>8515</v>
      </c>
      <c r="T79" s="138">
        <f>RES_hhdet_numvin!T163</f>
        <v>7162</v>
      </c>
      <c r="U79" s="138">
        <f>RES_hhdet_numvin!U163</f>
        <v>3860</v>
      </c>
      <c r="V79" s="138">
        <f>RES_hhdet_numvin!V163</f>
        <v>5906</v>
      </c>
      <c r="W79" s="138">
        <f>RES_hhdet_numvin!W163</f>
        <v>6775</v>
      </c>
      <c r="X79" s="138">
        <f>RES_hhdet_numvin!X163</f>
        <v>3890</v>
      </c>
      <c r="Y79" s="138">
        <f>RES_hhdet_numvin!Y163</f>
        <v>10763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627</v>
      </c>
      <c r="S81" s="138">
        <f>RES_hhdet_numvin!S165</f>
        <v>2658</v>
      </c>
      <c r="T81" s="138">
        <f>RES_hhdet_numvin!T165</f>
        <v>3661</v>
      </c>
      <c r="U81" s="138">
        <f>RES_hhdet_numvin!U165</f>
        <v>3448</v>
      </c>
      <c r="V81" s="138">
        <f>RES_hhdet_numvin!V165</f>
        <v>3258</v>
      </c>
      <c r="W81" s="138">
        <f>RES_hhdet_numvin!W165</f>
        <v>6161</v>
      </c>
      <c r="X81" s="138">
        <f>RES_hhdet_numvin!X165</f>
        <v>4385</v>
      </c>
      <c r="Y81" s="138">
        <f>RES_hhdet_numvin!Y165</f>
        <v>5009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1163</v>
      </c>
      <c r="S87" s="138">
        <f>RES_hhdet_numvin!S171</f>
        <v>2739</v>
      </c>
      <c r="T87" s="138">
        <f>RES_hhdet_numvin!T171</f>
        <v>3605</v>
      </c>
      <c r="U87" s="138">
        <f>RES_hhdet_numvin!U171</f>
        <v>3254</v>
      </c>
      <c r="V87" s="138">
        <f>RES_hhdet_numvin!V171</f>
        <v>5482</v>
      </c>
      <c r="W87" s="138">
        <f>RES_hhdet_numvin!W171</f>
        <v>8997</v>
      </c>
      <c r="X87" s="138">
        <f>RES_hhdet_numvin!X171</f>
        <v>4230</v>
      </c>
      <c r="Y87" s="138">
        <f>RES_hhdet_numvin!Y171</f>
        <v>12835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1066</v>
      </c>
      <c r="S88" s="138">
        <f>RES_hhdet_numvin!S172</f>
        <v>2508</v>
      </c>
      <c r="T88" s="138">
        <f>RES_hhdet_numvin!T172</f>
        <v>2136</v>
      </c>
      <c r="U88" s="138">
        <f>RES_hhdet_numvin!U172</f>
        <v>617</v>
      </c>
      <c r="V88" s="138">
        <f>RES_hhdet_numvin!V172</f>
        <v>1191</v>
      </c>
      <c r="W88" s="138">
        <f>RES_hhdet_numvin!W172</f>
        <v>140</v>
      </c>
      <c r="X88" s="138">
        <f>RES_hhdet_numvin!X172</f>
        <v>2374</v>
      </c>
      <c r="Y88" s="138">
        <f>RES_hhdet_numvin!Y172</f>
        <v>2800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1748</v>
      </c>
      <c r="S92" s="138">
        <f>RES_hhdet_numvin!S176</f>
        <v>4692</v>
      </c>
      <c r="T92" s="138">
        <f>RES_hhdet_numvin!T176</f>
        <v>4337</v>
      </c>
      <c r="U92" s="138">
        <f>RES_hhdet_numvin!U176</f>
        <v>2877</v>
      </c>
      <c r="V92" s="138">
        <f>RES_hhdet_numvin!V176</f>
        <v>4235</v>
      </c>
      <c r="W92" s="138">
        <f>RES_hhdet_numvin!W176</f>
        <v>5467</v>
      </c>
      <c r="X92" s="138">
        <f>RES_hhdet_numvin!X176</f>
        <v>4328</v>
      </c>
      <c r="Y92" s="138">
        <f>RES_hhdet_numvin!Y176</f>
        <v>8508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482</v>
      </c>
      <c r="S93" s="39">
        <f>RES_hhdet_numvin!S177</f>
        <v>558</v>
      </c>
      <c r="T93" s="39">
        <f>RES_hhdet_numvin!T177</f>
        <v>1406</v>
      </c>
      <c r="U93" s="39">
        <f>RES_hhdet_numvin!U177</f>
        <v>1010</v>
      </c>
      <c r="V93" s="39">
        <f>RES_hhdet_numvin!V177</f>
        <v>2438</v>
      </c>
      <c r="W93" s="39">
        <f>RES_hhdet_numvin!W177</f>
        <v>3125</v>
      </c>
      <c r="X93" s="39">
        <f>RES_hhdet_numvin!X177</f>
        <v>2780</v>
      </c>
      <c r="Y93" s="39">
        <f>RES_hhdet_numvin!Y177</f>
        <v>7146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3.4884590794307058</v>
      </c>
      <c r="C97" s="117">
        <f t="shared" si="12"/>
        <v>3.3180648920617815</v>
      </c>
      <c r="D97" s="117">
        <f t="shared" si="12"/>
        <v>3.5549419250534848</v>
      </c>
      <c r="E97" s="117">
        <f t="shared" si="12"/>
        <v>4.2087964347442153</v>
      </c>
      <c r="F97" s="117">
        <f t="shared" si="12"/>
        <v>4.3728012081457601</v>
      </c>
      <c r="G97" s="117">
        <f t="shared" si="12"/>
        <v>4.634671543053452</v>
      </c>
      <c r="H97" s="117">
        <f t="shared" si="12"/>
        <v>5.3620470879881186</v>
      </c>
      <c r="I97" s="117">
        <f t="shared" si="12"/>
        <v>5.4911752955400432</v>
      </c>
      <c r="J97" s="117">
        <f t="shared" si="12"/>
        <v>5.7023414543316315</v>
      </c>
      <c r="K97" s="117">
        <f t="shared" si="12"/>
        <v>4.5654867147047291</v>
      </c>
      <c r="L97" s="117">
        <f t="shared" si="12"/>
        <v>4.806010439027574</v>
      </c>
      <c r="M97" s="117">
        <f t="shared" si="12"/>
        <v>4.2036692219798422</v>
      </c>
      <c r="N97" s="117">
        <f t="shared" si="12"/>
        <v>3.7012623818540042</v>
      </c>
      <c r="O97" s="117">
        <f t="shared" si="12"/>
        <v>3.3489631086464664</v>
      </c>
      <c r="P97" s="117">
        <f t="shared" si="12"/>
        <v>2.9747681197014622</v>
      </c>
      <c r="Q97" s="117">
        <f t="shared" si="12"/>
        <v>3.542802697112994</v>
      </c>
      <c r="R97" s="117">
        <f t="shared" ref="R97:V97" si="13">R98+R100+R102+R111</f>
        <v>4.6961449858613857</v>
      </c>
      <c r="S97" s="117">
        <f t="shared" si="13"/>
        <v>8.7666525613521884</v>
      </c>
      <c r="T97" s="117">
        <f t="shared" si="13"/>
        <v>11.149371849250731</v>
      </c>
      <c r="U97" s="117">
        <f t="shared" si="13"/>
        <v>11.628810784095389</v>
      </c>
      <c r="V97" s="117">
        <f t="shared" si="13"/>
        <v>13.669968219918085</v>
      </c>
      <c r="W97" s="117">
        <f t="shared" ref="W97:Y97" si="14">W98+W100+W102+W111</f>
        <v>16.579082974958606</v>
      </c>
      <c r="X97" s="117">
        <f t="shared" si="14"/>
        <v>18.764413241060304</v>
      </c>
      <c r="Y97" s="117">
        <f t="shared" si="14"/>
        <v>20.666046715859608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0.43552726612633563</v>
      </c>
      <c r="C98" s="122">
        <f t="shared" si="15"/>
        <v>0.28421334966559897</v>
      </c>
      <c r="D98" s="122">
        <f t="shared" si="15"/>
        <v>0.42141916197915563</v>
      </c>
      <c r="E98" s="122">
        <f t="shared" si="15"/>
        <v>0.596304838163359</v>
      </c>
      <c r="F98" s="122">
        <f t="shared" si="15"/>
        <v>0.73610824556730159</v>
      </c>
      <c r="G98" s="122">
        <f t="shared" si="15"/>
        <v>0.7160703271614749</v>
      </c>
      <c r="H98" s="122">
        <f t="shared" si="15"/>
        <v>0.93152574909335362</v>
      </c>
      <c r="I98" s="122">
        <f t="shared" si="15"/>
        <v>0.96272108248064847</v>
      </c>
      <c r="J98" s="122">
        <f t="shared" si="15"/>
        <v>1.0550155265801811</v>
      </c>
      <c r="K98" s="122">
        <f t="shared" si="15"/>
        <v>0.75886233908021372</v>
      </c>
      <c r="L98" s="122">
        <f t="shared" si="15"/>
        <v>1.1624408156478623</v>
      </c>
      <c r="M98" s="122">
        <f t="shared" si="15"/>
        <v>0.99752901300580288</v>
      </c>
      <c r="N98" s="122">
        <f t="shared" si="15"/>
        <v>0.86452535094399263</v>
      </c>
      <c r="O98" s="122">
        <f t="shared" si="15"/>
        <v>0.80351068732192188</v>
      </c>
      <c r="P98" s="122">
        <f t="shared" si="15"/>
        <v>0.71738024059355265</v>
      </c>
      <c r="Q98" s="122">
        <f t="shared" si="15"/>
        <v>0.89410893390669366</v>
      </c>
      <c r="R98" s="122">
        <f t="shared" si="15"/>
        <v>1.006490235919852</v>
      </c>
      <c r="S98" s="122">
        <f t="shared" si="15"/>
        <v>3.2275613070831288</v>
      </c>
      <c r="T98" s="122">
        <f t="shared" si="15"/>
        <v>3.5337806325462391</v>
      </c>
      <c r="U98" s="122">
        <f t="shared" si="15"/>
        <v>3.2010751158007613</v>
      </c>
      <c r="V98" s="122">
        <f t="shared" si="15"/>
        <v>4.3576722873663831</v>
      </c>
      <c r="W98" s="122">
        <f t="shared" si="15"/>
        <v>5.67155551737343</v>
      </c>
      <c r="X98" s="122">
        <f t="shared" si="15"/>
        <v>7.1006512427538233</v>
      </c>
      <c r="Y98" s="122">
        <f t="shared" si="15"/>
        <v>8.4951438096725926</v>
      </c>
      <c r="DA98" s="130" t="s">
        <v>1723</v>
      </c>
    </row>
    <row r="99" spans="1:105" ht="12" customHeight="1" x14ac:dyDescent="0.25">
      <c r="A99" s="97" t="s">
        <v>53</v>
      </c>
      <c r="B99" s="98">
        <v>0.43552726612633563</v>
      </c>
      <c r="C99" s="98">
        <v>0.28421334966559897</v>
      </c>
      <c r="D99" s="98">
        <v>0.42141916197915563</v>
      </c>
      <c r="E99" s="98">
        <v>0.596304838163359</v>
      </c>
      <c r="F99" s="98">
        <v>0.73610824556730159</v>
      </c>
      <c r="G99" s="98">
        <v>0.7160703271614749</v>
      </c>
      <c r="H99" s="98">
        <v>0.93152574909335362</v>
      </c>
      <c r="I99" s="98">
        <v>0.96272108248064847</v>
      </c>
      <c r="J99" s="98">
        <v>1.0550155265801811</v>
      </c>
      <c r="K99" s="98">
        <v>0.75886233908021372</v>
      </c>
      <c r="L99" s="98">
        <v>1.1624408156478623</v>
      </c>
      <c r="M99" s="98">
        <v>0.99752901300580288</v>
      </c>
      <c r="N99" s="98">
        <v>0.86452535094399263</v>
      </c>
      <c r="O99" s="98">
        <v>0.80351068732192188</v>
      </c>
      <c r="P99" s="98">
        <v>0.71738024059355265</v>
      </c>
      <c r="Q99" s="98">
        <v>0.89410893390669366</v>
      </c>
      <c r="R99" s="98">
        <v>1.006490235919852</v>
      </c>
      <c r="S99" s="98">
        <v>3.2275613070831288</v>
      </c>
      <c r="T99" s="98">
        <v>3.5337806325462391</v>
      </c>
      <c r="U99" s="98">
        <v>3.2010751158007613</v>
      </c>
      <c r="V99" s="98">
        <v>4.3576722873663831</v>
      </c>
      <c r="W99" s="98">
        <v>5.67155551737343</v>
      </c>
      <c r="X99" s="98">
        <v>7.1006512427538233</v>
      </c>
      <c r="Y99" s="98">
        <v>8.4951438096725926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0.93578357122148703</v>
      </c>
      <c r="C100" s="122">
        <f t="shared" si="16"/>
        <v>1.1411432792892675</v>
      </c>
      <c r="D100" s="122">
        <f t="shared" si="16"/>
        <v>0.90634750206816816</v>
      </c>
      <c r="E100" s="122">
        <f t="shared" si="16"/>
        <v>1.3665557956158276</v>
      </c>
      <c r="F100" s="122">
        <f t="shared" si="16"/>
        <v>0.71193558110806365</v>
      </c>
      <c r="G100" s="122">
        <f t="shared" si="16"/>
        <v>0.70029215808329959</v>
      </c>
      <c r="H100" s="122">
        <f t="shared" si="16"/>
        <v>0.94033360977695435</v>
      </c>
      <c r="I100" s="122">
        <f t="shared" si="16"/>
        <v>1.0066806434296451</v>
      </c>
      <c r="J100" s="122">
        <f t="shared" si="16"/>
        <v>0.85286985025854112</v>
      </c>
      <c r="K100" s="122">
        <f t="shared" si="16"/>
        <v>0.86629422329753225</v>
      </c>
      <c r="L100" s="122">
        <f t="shared" si="16"/>
        <v>0.63988327399145462</v>
      </c>
      <c r="M100" s="122">
        <f t="shared" si="16"/>
        <v>0.6119536342237516</v>
      </c>
      <c r="N100" s="122">
        <f t="shared" si="16"/>
        <v>0.91726527522638235</v>
      </c>
      <c r="O100" s="122">
        <f t="shared" si="16"/>
        <v>0.51464085272987459</v>
      </c>
      <c r="P100" s="122">
        <f t="shared" si="16"/>
        <v>0.43787662886741324</v>
      </c>
      <c r="Q100" s="122">
        <f t="shared" si="16"/>
        <v>0.36057837432976508</v>
      </c>
      <c r="R100" s="122">
        <f t="shared" si="16"/>
        <v>0.446089976489219</v>
      </c>
      <c r="S100" s="122">
        <f t="shared" si="16"/>
        <v>1.1158255072972618</v>
      </c>
      <c r="T100" s="122">
        <f t="shared" si="16"/>
        <v>1.4052303262939856</v>
      </c>
      <c r="U100" s="122">
        <f t="shared" si="16"/>
        <v>1.8225568186459129</v>
      </c>
      <c r="V100" s="122">
        <f t="shared" si="16"/>
        <v>2.202184757732971</v>
      </c>
      <c r="W100" s="122">
        <f t="shared" si="16"/>
        <v>3.5691008307597007</v>
      </c>
      <c r="X100" s="122">
        <f t="shared" si="16"/>
        <v>3.4298200648591664</v>
      </c>
      <c r="Y100" s="122">
        <f t="shared" si="16"/>
        <v>2.9762690982965307</v>
      </c>
      <c r="DA100" s="130" t="s">
        <v>1725</v>
      </c>
    </row>
    <row r="101" spans="1:105" ht="12" customHeight="1" x14ac:dyDescent="0.25">
      <c r="A101" s="97" t="s">
        <v>53</v>
      </c>
      <c r="B101" s="98">
        <v>0.93578357122148703</v>
      </c>
      <c r="C101" s="98">
        <v>1.1411432792892675</v>
      </c>
      <c r="D101" s="98">
        <v>0.90634750206816816</v>
      </c>
      <c r="E101" s="98">
        <v>1.3665557956158276</v>
      </c>
      <c r="F101" s="98">
        <v>0.71193558110806365</v>
      </c>
      <c r="G101" s="98">
        <v>0.70029215808329959</v>
      </c>
      <c r="H101" s="98">
        <v>0.94033360977695435</v>
      </c>
      <c r="I101" s="98">
        <v>1.0066806434296451</v>
      </c>
      <c r="J101" s="98">
        <v>0.85286985025854112</v>
      </c>
      <c r="K101" s="98">
        <v>0.86629422329753225</v>
      </c>
      <c r="L101" s="98">
        <v>0.63988327399145462</v>
      </c>
      <c r="M101" s="98">
        <v>0.6119536342237516</v>
      </c>
      <c r="N101" s="98">
        <v>0.91726527522638235</v>
      </c>
      <c r="O101" s="98">
        <v>0.51464085272987459</v>
      </c>
      <c r="P101" s="98">
        <v>0.43787662886741324</v>
      </c>
      <c r="Q101" s="98">
        <v>0.36057837432976508</v>
      </c>
      <c r="R101" s="98">
        <v>0.446089976489219</v>
      </c>
      <c r="S101" s="98">
        <v>1.1158255072972618</v>
      </c>
      <c r="T101" s="98">
        <v>1.4052303262939856</v>
      </c>
      <c r="U101" s="98">
        <v>1.8225568186459129</v>
      </c>
      <c r="V101" s="98">
        <v>2.202184757732971</v>
      </c>
      <c r="W101" s="98">
        <v>3.5691008307597007</v>
      </c>
      <c r="X101" s="98">
        <v>3.4298200648591664</v>
      </c>
      <c r="Y101" s="98">
        <v>2.9762690982965307</v>
      </c>
      <c r="DA101" s="63" t="s">
        <v>1726</v>
      </c>
    </row>
    <row r="102" spans="1:105" ht="12" customHeight="1" x14ac:dyDescent="0.25">
      <c r="A102" s="121" t="s">
        <v>55</v>
      </c>
      <c r="B102" s="122">
        <v>1.1919614000226793</v>
      </c>
      <c r="C102" s="122">
        <v>1.0211968138716303</v>
      </c>
      <c r="D102" s="122">
        <v>1.3018812359571013</v>
      </c>
      <c r="E102" s="122">
        <v>1.3315021129358016</v>
      </c>
      <c r="F102" s="122">
        <v>1.7780315240025948</v>
      </c>
      <c r="G102" s="122">
        <v>1.9936684464607033</v>
      </c>
      <c r="H102" s="122">
        <v>2.2730403426662944</v>
      </c>
      <c r="I102" s="122">
        <v>2.3304531038542633</v>
      </c>
      <c r="J102" s="122">
        <v>2.3967385853754766</v>
      </c>
      <c r="K102" s="122">
        <v>1.5405459461818729</v>
      </c>
      <c r="L102" s="122">
        <v>1.7468522934126622</v>
      </c>
      <c r="M102" s="122">
        <v>1.5426107556962305</v>
      </c>
      <c r="N102" s="122">
        <v>1.0927601217481666</v>
      </c>
      <c r="O102" s="122">
        <v>1.1404523924514112</v>
      </c>
      <c r="P102" s="122">
        <v>1.0393872476611996</v>
      </c>
      <c r="Q102" s="122">
        <v>1.2889174516153092</v>
      </c>
      <c r="R102" s="122">
        <v>1.7450653840189183</v>
      </c>
      <c r="S102" s="122">
        <v>2.6309591127275134</v>
      </c>
      <c r="T102" s="122">
        <v>3.955991419222773</v>
      </c>
      <c r="U102" s="122">
        <v>4.3322424785286264</v>
      </c>
      <c r="V102" s="122">
        <v>4.645039551492113</v>
      </c>
      <c r="W102" s="122">
        <v>4.6848450977848213</v>
      </c>
      <c r="X102" s="122">
        <v>5.7936997455628116</v>
      </c>
      <c r="Y102" s="122">
        <v>6.2715691554038528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1.1919614000226793</v>
      </c>
      <c r="C107" s="101">
        <v>1.0211968138716303</v>
      </c>
      <c r="D107" s="101">
        <v>1.2707184098077344</v>
      </c>
      <c r="E107" s="101">
        <v>1.2909783370507921</v>
      </c>
      <c r="F107" s="101">
        <v>1.7238828007882101</v>
      </c>
      <c r="G107" s="101">
        <v>1.9202804644830649</v>
      </c>
      <c r="H107" s="101">
        <v>2.1783187026401452</v>
      </c>
      <c r="I107" s="101">
        <v>2.2127121515473211</v>
      </c>
      <c r="J107" s="101">
        <v>2.2578418606072566</v>
      </c>
      <c r="K107" s="101">
        <v>1.3644321069775007</v>
      </c>
      <c r="L107" s="101">
        <v>1.5021270552808557</v>
      </c>
      <c r="M107" s="101">
        <v>1.2664701307631689</v>
      </c>
      <c r="N107" s="101">
        <v>0.8607510135184826</v>
      </c>
      <c r="O107" s="101">
        <v>0.87112495636599285</v>
      </c>
      <c r="P107" s="101">
        <v>0.76465400003330009</v>
      </c>
      <c r="Q107" s="101">
        <v>0.94150668778819713</v>
      </c>
      <c r="R107" s="101">
        <v>1.2058247909360975</v>
      </c>
      <c r="S107" s="101">
        <v>1.7577596317397028</v>
      </c>
      <c r="T107" s="101">
        <v>2.6305115003291544</v>
      </c>
      <c r="U107" s="101">
        <v>3.0016041965868605</v>
      </c>
      <c r="V107" s="101">
        <v>3.3922580737106873</v>
      </c>
      <c r="W107" s="101">
        <v>3.7242699514142892</v>
      </c>
      <c r="X107" s="101">
        <v>4.4556951605403041</v>
      </c>
      <c r="Y107" s="101">
        <v>5.0446486316276031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3.1162826149366933E-2</v>
      </c>
      <c r="E108" s="104">
        <v>4.0523775885009522E-2</v>
      </c>
      <c r="F108" s="104">
        <v>5.4148723214384784E-2</v>
      </c>
      <c r="G108" s="104">
        <v>7.3387981977638309E-2</v>
      </c>
      <c r="H108" s="104">
        <v>9.472164002614919E-2</v>
      </c>
      <c r="I108" s="104">
        <v>0.11774095230694206</v>
      </c>
      <c r="J108" s="104">
        <v>0.13889672476821996</v>
      </c>
      <c r="K108" s="104">
        <v>0.17611383920437224</v>
      </c>
      <c r="L108" s="104">
        <v>0.24472523813180669</v>
      </c>
      <c r="M108" s="104">
        <v>0.27614062493306152</v>
      </c>
      <c r="N108" s="104">
        <v>0.23200910822968407</v>
      </c>
      <c r="O108" s="104">
        <v>0.26932743608541831</v>
      </c>
      <c r="P108" s="104">
        <v>0.27473324762789952</v>
      </c>
      <c r="Q108" s="104">
        <v>0.34741076382711211</v>
      </c>
      <c r="R108" s="104">
        <v>0.53924059308282091</v>
      </c>
      <c r="S108" s="104">
        <v>0.87319948098781031</v>
      </c>
      <c r="T108" s="104">
        <v>1.3254799188936186</v>
      </c>
      <c r="U108" s="104">
        <v>1.3306382819417661</v>
      </c>
      <c r="V108" s="104">
        <v>1.2527814777814259</v>
      </c>
      <c r="W108" s="104">
        <v>0.96057514637053221</v>
      </c>
      <c r="X108" s="104">
        <v>1.3380045850225075</v>
      </c>
      <c r="Y108" s="104">
        <v>1.2269205237762502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8.8374997254181964E-3</v>
      </c>
      <c r="E109" s="98">
        <v>1.1428567848462379E-2</v>
      </c>
      <c r="F109" s="98">
        <v>1.5177330284395709E-2</v>
      </c>
      <c r="G109" s="98">
        <v>2.0485037204103235E-2</v>
      </c>
      <c r="H109" s="98">
        <v>2.626852857963138E-2</v>
      </c>
      <c r="I109" s="98">
        <v>3.2318103298236631E-2</v>
      </c>
      <c r="J109" s="98">
        <v>3.8114830736546146E-2</v>
      </c>
      <c r="K109" s="98">
        <v>0.10509392795961389</v>
      </c>
      <c r="L109" s="98">
        <v>4.1074212767797089E-2</v>
      </c>
      <c r="M109" s="98">
        <v>7.5019132257989632E-2</v>
      </c>
      <c r="N109" s="98">
        <v>3.2567718621824768E-2</v>
      </c>
      <c r="O109" s="98">
        <v>5.5693202160929718E-2</v>
      </c>
      <c r="P109" s="98">
        <v>4.4447815541111366E-2</v>
      </c>
      <c r="Q109" s="98">
        <v>6.425743365891351E-2</v>
      </c>
      <c r="R109" s="98">
        <v>8.094725775032216E-2</v>
      </c>
      <c r="S109" s="98">
        <v>0.16541827022840089</v>
      </c>
      <c r="T109" s="98">
        <v>0.45103999930423055</v>
      </c>
      <c r="U109" s="98">
        <v>0.40456774221407527</v>
      </c>
      <c r="V109" s="98">
        <v>0.26030930294106774</v>
      </c>
      <c r="W109" s="98">
        <v>0.23316657013934863</v>
      </c>
      <c r="X109" s="98">
        <v>0.65339722151133461</v>
      </c>
      <c r="Y109" s="98">
        <v>0.54407632740057932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2.2325326423948737E-2</v>
      </c>
      <c r="E110" s="98">
        <v>2.9095208036547141E-2</v>
      </c>
      <c r="F110" s="98">
        <v>3.8971392929989072E-2</v>
      </c>
      <c r="G110" s="98">
        <v>5.2902944773535077E-2</v>
      </c>
      <c r="H110" s="98">
        <v>6.8453111446517806E-2</v>
      </c>
      <c r="I110" s="98">
        <v>8.5422849008705434E-2</v>
      </c>
      <c r="J110" s="98">
        <v>0.1007818940316738</v>
      </c>
      <c r="K110" s="98">
        <v>7.1019911244758344E-2</v>
      </c>
      <c r="L110" s="98">
        <v>0.20365102536400961</v>
      </c>
      <c r="M110" s="98">
        <v>0.20112149267507187</v>
      </c>
      <c r="N110" s="98">
        <v>0.19944138960785932</v>
      </c>
      <c r="O110" s="98">
        <v>0.2136342339244886</v>
      </c>
      <c r="P110" s="98">
        <v>0.23028543208678817</v>
      </c>
      <c r="Q110" s="98">
        <v>0.2831533301681986</v>
      </c>
      <c r="R110" s="98">
        <v>0.45829333533249872</v>
      </c>
      <c r="S110" s="98">
        <v>0.70778121075940936</v>
      </c>
      <c r="T110" s="98">
        <v>0.87443991958938805</v>
      </c>
      <c r="U110" s="98">
        <v>0.92607053972769093</v>
      </c>
      <c r="V110" s="98">
        <v>0.99247217484035821</v>
      </c>
      <c r="W110" s="98">
        <v>0.7274085762311836</v>
      </c>
      <c r="X110" s="98">
        <v>0.68460736351117302</v>
      </c>
      <c r="Y110" s="98">
        <v>0.68284419637567084</v>
      </c>
      <c r="DA110" s="63" t="s">
        <v>1735</v>
      </c>
    </row>
    <row r="111" spans="1:105" ht="12" customHeight="1" x14ac:dyDescent="0.25">
      <c r="A111" s="121" t="s">
        <v>54</v>
      </c>
      <c r="B111" s="122">
        <v>0.92518684206020385</v>
      </c>
      <c r="C111" s="122">
        <v>0.87151144923528434</v>
      </c>
      <c r="D111" s="122">
        <v>0.92529402504905955</v>
      </c>
      <c r="E111" s="122">
        <v>0.91443368802922742</v>
      </c>
      <c r="F111" s="122">
        <v>1.1467258574677996</v>
      </c>
      <c r="G111" s="122">
        <v>1.2246406113479744</v>
      </c>
      <c r="H111" s="122">
        <v>1.2171473864515165</v>
      </c>
      <c r="I111" s="122">
        <v>1.1913204657754859</v>
      </c>
      <c r="J111" s="122">
        <v>1.397717492117432</v>
      </c>
      <c r="K111" s="122">
        <v>1.39978420614511</v>
      </c>
      <c r="L111" s="122">
        <v>1.2568340559755946</v>
      </c>
      <c r="M111" s="122">
        <v>1.0515758190540576</v>
      </c>
      <c r="N111" s="122">
        <v>0.82671163393546299</v>
      </c>
      <c r="O111" s="122">
        <v>0.89035917614325899</v>
      </c>
      <c r="P111" s="122">
        <v>0.78012400257929682</v>
      </c>
      <c r="Q111" s="122">
        <v>0.99919793726122619</v>
      </c>
      <c r="R111" s="122">
        <v>1.4984993894333969</v>
      </c>
      <c r="S111" s="122">
        <v>1.7923066342442846</v>
      </c>
      <c r="T111" s="122">
        <v>2.2543694711877325</v>
      </c>
      <c r="U111" s="122">
        <v>2.2729363711200881</v>
      </c>
      <c r="V111" s="122">
        <v>2.4650716233266166</v>
      </c>
      <c r="W111" s="122">
        <v>2.6535815290406526</v>
      </c>
      <c r="X111" s="122">
        <v>2.4402421878845022</v>
      </c>
      <c r="Y111" s="122">
        <v>2.9230646524866302</v>
      </c>
      <c r="DA111" s="130" t="s">
        <v>1736</v>
      </c>
    </row>
    <row r="112" spans="1:105" ht="12" customHeight="1" x14ac:dyDescent="0.25">
      <c r="A112" s="97" t="s">
        <v>50</v>
      </c>
      <c r="B112" s="98">
        <v>0.76620812259629578</v>
      </c>
      <c r="C112" s="98">
        <v>0.76726385850324086</v>
      </c>
      <c r="D112" s="98">
        <v>0.74826741122059293</v>
      </c>
      <c r="E112" s="98">
        <v>0.69683726248596267</v>
      </c>
      <c r="F112" s="98">
        <v>0.90154678217228867</v>
      </c>
      <c r="G112" s="98">
        <v>0.9654242693997892</v>
      </c>
      <c r="H112" s="98">
        <v>0.96147958552247081</v>
      </c>
      <c r="I112" s="98">
        <v>0.97427523206394695</v>
      </c>
      <c r="J112" s="98">
        <v>1.2045984467340554</v>
      </c>
      <c r="K112" s="98">
        <v>1.236262963237416</v>
      </c>
      <c r="L112" s="98">
        <v>1.0466311665839356</v>
      </c>
      <c r="M112" s="98">
        <v>0.86694855408625116</v>
      </c>
      <c r="N112" s="98">
        <v>0.7350289318795451</v>
      </c>
      <c r="O112" s="98">
        <v>0.74331035011698376</v>
      </c>
      <c r="P112" s="98">
        <v>0.62506631824304348</v>
      </c>
      <c r="Q112" s="98">
        <v>0.76852616159472953</v>
      </c>
      <c r="R112" s="98">
        <v>1.0908667090911888</v>
      </c>
      <c r="S112" s="98">
        <v>1.6015246465594792</v>
      </c>
      <c r="T112" s="98">
        <v>1.9118450620933651</v>
      </c>
      <c r="U112" s="98">
        <v>1.8812477661646354</v>
      </c>
      <c r="V112" s="98">
        <v>2.0272849557802899</v>
      </c>
      <c r="W112" s="98">
        <v>2.183828006641598</v>
      </c>
      <c r="X112" s="98">
        <v>1.8099441858475123</v>
      </c>
      <c r="Y112" s="98">
        <v>2.1305113955592554</v>
      </c>
      <c r="DA112" s="63" t="s">
        <v>1737</v>
      </c>
    </row>
    <row r="113" spans="1:105" ht="12" customHeight="1" x14ac:dyDescent="0.25">
      <c r="A113" s="109" t="s">
        <v>120</v>
      </c>
      <c r="B113" s="33">
        <v>0.1589787194639081</v>
      </c>
      <c r="C113" s="33">
        <v>0.10424759073204344</v>
      </c>
      <c r="D113" s="33">
        <v>0.17702661382846657</v>
      </c>
      <c r="E113" s="33">
        <v>0.2175964255432648</v>
      </c>
      <c r="F113" s="33">
        <v>0.24517907529551103</v>
      </c>
      <c r="G113" s="33">
        <v>0.25921634194818516</v>
      </c>
      <c r="H113" s="33">
        <v>0.25566780092904567</v>
      </c>
      <c r="I113" s="33">
        <v>0.21704523371153886</v>
      </c>
      <c r="J113" s="33">
        <v>0.19311904538337668</v>
      </c>
      <c r="K113" s="33">
        <v>0.16352124290769401</v>
      </c>
      <c r="L113" s="33">
        <v>0.21020288939165899</v>
      </c>
      <c r="M113" s="33">
        <v>0.18462726496780638</v>
      </c>
      <c r="N113" s="33">
        <v>9.1682702055917886E-2</v>
      </c>
      <c r="O113" s="33">
        <v>0.14704882602627517</v>
      </c>
      <c r="P113" s="33">
        <v>0.1550576843362533</v>
      </c>
      <c r="Q113" s="33">
        <v>0.23067177566649669</v>
      </c>
      <c r="R113" s="33">
        <v>0.40763268034220818</v>
      </c>
      <c r="S113" s="33">
        <v>0.19078198768480542</v>
      </c>
      <c r="T113" s="33">
        <v>0.34252440909436727</v>
      </c>
      <c r="U113" s="33">
        <v>0.39168860495545244</v>
      </c>
      <c r="V113" s="33">
        <v>0.43778666754632672</v>
      </c>
      <c r="W113" s="33">
        <v>0.4697535223990546</v>
      </c>
      <c r="X113" s="33">
        <v>0.63029800203699005</v>
      </c>
      <c r="Y113" s="33">
        <v>0.79255325692737477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3.1627748830171809</v>
      </c>
      <c r="C115" s="117">
        <f t="shared" si="17"/>
        <v>3.5325065202046142</v>
      </c>
      <c r="D115" s="117">
        <f t="shared" si="17"/>
        <v>3.4361702981906737</v>
      </c>
      <c r="E115" s="117">
        <f t="shared" si="17"/>
        <v>4.7005637072462809</v>
      </c>
      <c r="F115" s="117">
        <f t="shared" si="17"/>
        <v>3.798222686949722</v>
      </c>
      <c r="G115" s="117">
        <f t="shared" si="17"/>
        <v>4.0590653625758275</v>
      </c>
      <c r="H115" s="117">
        <f t="shared" si="17"/>
        <v>5.163867676328616</v>
      </c>
      <c r="I115" s="117">
        <f t="shared" si="17"/>
        <v>5.5420619295152322</v>
      </c>
      <c r="J115" s="117">
        <f t="shared" si="17"/>
        <v>5.3963100657677128</v>
      </c>
      <c r="K115" s="117">
        <f t="shared" si="17"/>
        <v>4.8977950603358833</v>
      </c>
      <c r="L115" s="117">
        <f t="shared" si="17"/>
        <v>4.5850194471706933</v>
      </c>
      <c r="M115" s="117">
        <f t="shared" si="17"/>
        <v>4.210343642699133</v>
      </c>
      <c r="N115" s="117">
        <f t="shared" si="17"/>
        <v>4.8386980608771166</v>
      </c>
      <c r="O115" s="117">
        <f t="shared" si="17"/>
        <v>3.5943104797488568</v>
      </c>
      <c r="P115" s="117">
        <f t="shared" si="17"/>
        <v>3.2298455815490614</v>
      </c>
      <c r="Q115" s="117">
        <f t="shared" si="17"/>
        <v>3.4816893994672253</v>
      </c>
      <c r="R115" s="117">
        <f t="shared" ref="R115:V115" si="18">R116+R118+R120+R129</f>
        <v>4.7708113652284911</v>
      </c>
      <c r="S115" s="117">
        <f t="shared" si="18"/>
        <v>10.251567209622955</v>
      </c>
      <c r="T115" s="117">
        <f t="shared" si="18"/>
        <v>13.160419156208443</v>
      </c>
      <c r="U115" s="117">
        <f t="shared" si="18"/>
        <v>15.214166178684758</v>
      </c>
      <c r="V115" s="117">
        <f t="shared" si="18"/>
        <v>18.32499264788029</v>
      </c>
      <c r="W115" s="117">
        <f t="shared" ref="W115:Y115" si="19">W116+W118+W120+W129</f>
        <v>25.898893249805742</v>
      </c>
      <c r="X115" s="117">
        <f t="shared" si="19"/>
        <v>27.222509208972863</v>
      </c>
      <c r="Y115" s="117">
        <f t="shared" si="19"/>
        <v>27.267655377004118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0.24340090819810689</v>
      </c>
      <c r="C116" s="122">
        <f t="shared" si="20"/>
        <v>0.15990182424664778</v>
      </c>
      <c r="D116" s="122">
        <f t="shared" si="20"/>
        <v>0.23932669176012647</v>
      </c>
      <c r="E116" s="122">
        <f t="shared" si="20"/>
        <v>0.34190892688646507</v>
      </c>
      <c r="F116" s="122">
        <f t="shared" si="20"/>
        <v>0.4276927634749238</v>
      </c>
      <c r="G116" s="122">
        <f t="shared" si="20"/>
        <v>0.42117320893901811</v>
      </c>
      <c r="H116" s="122">
        <f t="shared" si="20"/>
        <v>0.55510816213250902</v>
      </c>
      <c r="I116" s="122">
        <f t="shared" si="20"/>
        <v>0.57919263234847029</v>
      </c>
      <c r="J116" s="122">
        <f t="shared" si="20"/>
        <v>0.64090219001769233</v>
      </c>
      <c r="K116" s="122">
        <f t="shared" si="20"/>
        <v>0.46298199167922094</v>
      </c>
      <c r="L116" s="122">
        <f t="shared" si="20"/>
        <v>0.71249883536538794</v>
      </c>
      <c r="M116" s="122">
        <f t="shared" si="20"/>
        <v>0.61435945681001014</v>
      </c>
      <c r="N116" s="122">
        <f t="shared" si="20"/>
        <v>0.53552017148325248</v>
      </c>
      <c r="O116" s="122">
        <f t="shared" si="20"/>
        <v>0.50100272563875536</v>
      </c>
      <c r="P116" s="122">
        <f t="shared" si="20"/>
        <v>0.44783068241041207</v>
      </c>
      <c r="Q116" s="122">
        <f t="shared" si="20"/>
        <v>0.56923000803047297</v>
      </c>
      <c r="R116" s="122">
        <f t="shared" si="20"/>
        <v>0.66831163051425968</v>
      </c>
      <c r="S116" s="122">
        <f t="shared" si="20"/>
        <v>2.2488240667983463</v>
      </c>
      <c r="T116" s="122">
        <f t="shared" si="20"/>
        <v>2.5536651585385961</v>
      </c>
      <c r="U116" s="122">
        <f t="shared" si="20"/>
        <v>2.367407474240832</v>
      </c>
      <c r="V116" s="122">
        <f t="shared" si="20"/>
        <v>3.3232192045935514</v>
      </c>
      <c r="W116" s="122">
        <f t="shared" si="20"/>
        <v>4.463712931722287</v>
      </c>
      <c r="X116" s="122">
        <f t="shared" si="20"/>
        <v>5.6898541104615523</v>
      </c>
      <c r="Y116" s="122">
        <f t="shared" si="20"/>
        <v>7.0112635714061016</v>
      </c>
      <c r="DA116" s="130" t="s">
        <v>1891</v>
      </c>
    </row>
    <row r="117" spans="1:105" ht="12" customHeight="1" x14ac:dyDescent="0.25">
      <c r="A117" s="97" t="s">
        <v>53</v>
      </c>
      <c r="B117" s="98">
        <v>0.24340090819810689</v>
      </c>
      <c r="C117" s="98">
        <v>0.15990182424664778</v>
      </c>
      <c r="D117" s="98">
        <v>0.23932669176012647</v>
      </c>
      <c r="E117" s="98">
        <v>0.34190892688646507</v>
      </c>
      <c r="F117" s="98">
        <v>0.4276927634749238</v>
      </c>
      <c r="G117" s="98">
        <v>0.42117320893901811</v>
      </c>
      <c r="H117" s="98">
        <v>0.55510816213250902</v>
      </c>
      <c r="I117" s="98">
        <v>0.57919263234847029</v>
      </c>
      <c r="J117" s="98">
        <v>0.64090219001769233</v>
      </c>
      <c r="K117" s="98">
        <v>0.46298199167922094</v>
      </c>
      <c r="L117" s="98">
        <v>0.71249883536538794</v>
      </c>
      <c r="M117" s="98">
        <v>0.61435945681001014</v>
      </c>
      <c r="N117" s="98">
        <v>0.53552017148325248</v>
      </c>
      <c r="O117" s="98">
        <v>0.50100272563875536</v>
      </c>
      <c r="P117" s="98">
        <v>0.44783068241041207</v>
      </c>
      <c r="Q117" s="98">
        <v>0.56923000803047297</v>
      </c>
      <c r="R117" s="98">
        <v>0.66831163051425968</v>
      </c>
      <c r="S117" s="98">
        <v>2.2488240667983463</v>
      </c>
      <c r="T117" s="98">
        <v>2.5536651585385961</v>
      </c>
      <c r="U117" s="98">
        <v>2.367407474240832</v>
      </c>
      <c r="V117" s="98">
        <v>3.3232192045935514</v>
      </c>
      <c r="W117" s="98">
        <v>4.463712931722287</v>
      </c>
      <c r="X117" s="98">
        <v>5.6898541104615523</v>
      </c>
      <c r="Y117" s="98">
        <v>7.0112635714061016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1.7445206482404136</v>
      </c>
      <c r="C118" s="122">
        <f t="shared" si="21"/>
        <v>2.3217529917999391</v>
      </c>
      <c r="D118" s="122">
        <f t="shared" si="21"/>
        <v>1.9409979933046297</v>
      </c>
      <c r="E118" s="122">
        <f t="shared" si="21"/>
        <v>3.0778710213612825</v>
      </c>
      <c r="F118" s="122">
        <f t="shared" si="21"/>
        <v>1.7020255183326269</v>
      </c>
      <c r="G118" s="122">
        <f t="shared" si="21"/>
        <v>1.7920529109756018</v>
      </c>
      <c r="H118" s="122">
        <f t="shared" si="21"/>
        <v>2.6014829021447166</v>
      </c>
      <c r="I118" s="122">
        <f t="shared" si="21"/>
        <v>2.9335760190921034</v>
      </c>
      <c r="J118" s="122">
        <f t="shared" si="21"/>
        <v>2.5635965348614533</v>
      </c>
      <c r="K118" s="122">
        <f t="shared" si="21"/>
        <v>2.7218506973360888</v>
      </c>
      <c r="L118" s="122">
        <f t="shared" si="21"/>
        <v>2.0608860495288681</v>
      </c>
      <c r="M118" s="122">
        <f t="shared" si="21"/>
        <v>2.017228027543986</v>
      </c>
      <c r="N118" s="122">
        <f t="shared" si="21"/>
        <v>3.1146983277367974</v>
      </c>
      <c r="O118" s="122">
        <f t="shared" si="21"/>
        <v>1.8155462866307712</v>
      </c>
      <c r="P118" s="122">
        <f t="shared" si="21"/>
        <v>1.6069680299575495</v>
      </c>
      <c r="Q118" s="122">
        <f t="shared" si="21"/>
        <v>1.4079140866966473</v>
      </c>
      <c r="R118" s="122">
        <f t="shared" si="21"/>
        <v>1.8996284493574425</v>
      </c>
      <c r="S118" s="122">
        <f t="shared" si="21"/>
        <v>5.000988804604356</v>
      </c>
      <c r="T118" s="122">
        <f t="shared" si="21"/>
        <v>6.3722927009843469</v>
      </c>
      <c r="U118" s="122">
        <f t="shared" si="21"/>
        <v>8.2995109149130695</v>
      </c>
      <c r="V118" s="122">
        <f t="shared" si="21"/>
        <v>10.055257375817947</v>
      </c>
      <c r="W118" s="122">
        <f t="shared" si="21"/>
        <v>16.372811013222385</v>
      </c>
      <c r="X118" s="122">
        <f t="shared" si="21"/>
        <v>15.795162701378633</v>
      </c>
      <c r="Y118" s="122">
        <f t="shared" si="21"/>
        <v>13.768974495306679</v>
      </c>
      <c r="DA118" s="130" t="s">
        <v>1893</v>
      </c>
    </row>
    <row r="119" spans="1:105" ht="12" customHeight="1" x14ac:dyDescent="0.25">
      <c r="A119" s="97" t="s">
        <v>53</v>
      </c>
      <c r="B119" s="98">
        <v>1.7445206482404136</v>
      </c>
      <c r="C119" s="98">
        <v>2.3217529917999391</v>
      </c>
      <c r="D119" s="98">
        <v>1.9409979933046297</v>
      </c>
      <c r="E119" s="98">
        <v>3.0778710213612825</v>
      </c>
      <c r="F119" s="98">
        <v>1.7020255183326269</v>
      </c>
      <c r="G119" s="98">
        <v>1.7920529109756018</v>
      </c>
      <c r="H119" s="98">
        <v>2.6014829021447166</v>
      </c>
      <c r="I119" s="98">
        <v>2.9335760190921034</v>
      </c>
      <c r="J119" s="98">
        <v>2.5635965348614533</v>
      </c>
      <c r="K119" s="98">
        <v>2.7218506973360888</v>
      </c>
      <c r="L119" s="98">
        <v>2.0608860495288681</v>
      </c>
      <c r="M119" s="98">
        <v>2.017228027543986</v>
      </c>
      <c r="N119" s="98">
        <v>3.1146983277367974</v>
      </c>
      <c r="O119" s="98">
        <v>1.8155462866307712</v>
      </c>
      <c r="P119" s="98">
        <v>1.6069680299575495</v>
      </c>
      <c r="Q119" s="98">
        <v>1.4079140866966473</v>
      </c>
      <c r="R119" s="98">
        <v>1.8996284493574425</v>
      </c>
      <c r="S119" s="98">
        <v>5.000988804604356</v>
      </c>
      <c r="T119" s="98">
        <v>6.3722927009843469</v>
      </c>
      <c r="U119" s="98">
        <v>8.2995109149130695</v>
      </c>
      <c r="V119" s="98">
        <v>10.055257375817947</v>
      </c>
      <c r="W119" s="98">
        <v>16.372811013222385</v>
      </c>
      <c r="X119" s="98">
        <v>15.795162701378633</v>
      </c>
      <c r="Y119" s="98">
        <v>13.768974495306679</v>
      </c>
      <c r="DA119" s="63" t="s">
        <v>1894</v>
      </c>
    </row>
    <row r="120" spans="1:105" ht="12" customHeight="1" x14ac:dyDescent="0.25">
      <c r="A120" s="121" t="s">
        <v>55</v>
      </c>
      <c r="B120" s="122">
        <v>0.61726046608287544</v>
      </c>
      <c r="C120" s="122">
        <v>0.53179721840465266</v>
      </c>
      <c r="D120" s="122">
        <v>0.6925246169831798</v>
      </c>
      <c r="E120" s="122">
        <v>0.71563151891205834</v>
      </c>
      <c r="F120" s="122">
        <v>0.96251008590198628</v>
      </c>
      <c r="G120" s="122">
        <v>1.0905212072562334</v>
      </c>
      <c r="H120" s="122">
        <v>1.2551932004098403</v>
      </c>
      <c r="I120" s="122">
        <v>1.2980079926390677</v>
      </c>
      <c r="J120" s="122">
        <v>1.3437031672789683</v>
      </c>
      <c r="K120" s="122">
        <v>0.86812199980834337</v>
      </c>
      <c r="L120" s="122">
        <v>1.0416149170972748</v>
      </c>
      <c r="M120" s="122">
        <v>0.93230374802059202</v>
      </c>
      <c r="N120" s="122">
        <v>0.6890920036943502</v>
      </c>
      <c r="O120" s="122">
        <v>0.73040175092873127</v>
      </c>
      <c r="P120" s="122">
        <v>0.68976991578158575</v>
      </c>
      <c r="Q120" s="122">
        <v>0.87467113518991346</v>
      </c>
      <c r="R120" s="122">
        <v>1.2400683134405983</v>
      </c>
      <c r="S120" s="122">
        <v>1.9025309780143018</v>
      </c>
      <c r="T120" s="122">
        <v>2.8218343152075294</v>
      </c>
      <c r="U120" s="122">
        <v>3.1061897746789073</v>
      </c>
      <c r="V120" s="122">
        <v>3.3690212489675182</v>
      </c>
      <c r="W120" s="122">
        <v>3.3517600076219187</v>
      </c>
      <c r="X120" s="122">
        <v>4.1049086009140039</v>
      </c>
      <c r="Y120" s="122">
        <v>4.5041059715264735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0.61726046608287544</v>
      </c>
      <c r="C125" s="101">
        <v>0.53179721840465266</v>
      </c>
      <c r="D125" s="101">
        <v>0.66546388940554169</v>
      </c>
      <c r="E125" s="101">
        <v>0.68040797974798062</v>
      </c>
      <c r="F125" s="101">
        <v>0.91539548550823358</v>
      </c>
      <c r="G125" s="101">
        <v>1.0266041539579482</v>
      </c>
      <c r="H125" s="101">
        <v>1.1725840325793297</v>
      </c>
      <c r="I125" s="101">
        <v>1.195116265381565</v>
      </c>
      <c r="J125" s="101">
        <v>1.2222495357018504</v>
      </c>
      <c r="K125" s="101">
        <v>0.73974859522025804</v>
      </c>
      <c r="L125" s="101">
        <v>0.81543054833807738</v>
      </c>
      <c r="M125" s="101">
        <v>0.68990514345719045</v>
      </c>
      <c r="N125" s="101">
        <v>0.47165073718638439</v>
      </c>
      <c r="O125" s="101">
        <v>0.48580583033563501</v>
      </c>
      <c r="P125" s="101">
        <v>0.43445933574372203</v>
      </c>
      <c r="Q125" s="101">
        <v>0.55428251287920349</v>
      </c>
      <c r="R125" s="101">
        <v>0.7327164413138616</v>
      </c>
      <c r="S125" s="101">
        <v>1.0913312612345674</v>
      </c>
      <c r="T125" s="101">
        <v>1.6609093358050557</v>
      </c>
      <c r="U125" s="101">
        <v>1.9215998254047779</v>
      </c>
      <c r="V125" s="101">
        <v>2.2088054385450757</v>
      </c>
      <c r="W125" s="101">
        <v>2.473541330221305</v>
      </c>
      <c r="X125" s="101">
        <v>2.9902365698720699</v>
      </c>
      <c r="Y125" s="101">
        <v>3.4552799900035396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2.7060727577638059E-2</v>
      </c>
      <c r="E126" s="104">
        <v>3.5223539164077777E-2</v>
      </c>
      <c r="F126" s="104">
        <v>4.7114600393752655E-2</v>
      </c>
      <c r="G126" s="104">
        <v>6.3917053298285065E-2</v>
      </c>
      <c r="H126" s="104">
        <v>8.2609167830510533E-2</v>
      </c>
      <c r="I126" s="104">
        <v>0.10289172725750273</v>
      </c>
      <c r="J126" s="104">
        <v>0.12145363157711787</v>
      </c>
      <c r="K126" s="104">
        <v>0.12837340458808538</v>
      </c>
      <c r="L126" s="104">
        <v>0.2261843687591974</v>
      </c>
      <c r="M126" s="104">
        <v>0.24239860456340162</v>
      </c>
      <c r="N126" s="104">
        <v>0.21744126650796575</v>
      </c>
      <c r="O126" s="104">
        <v>0.24459592059309626</v>
      </c>
      <c r="P126" s="104">
        <v>0.25531058003786378</v>
      </c>
      <c r="Q126" s="104">
        <v>0.32038862231071003</v>
      </c>
      <c r="R126" s="104">
        <v>0.5073518721267366</v>
      </c>
      <c r="S126" s="104">
        <v>0.81119971677973446</v>
      </c>
      <c r="T126" s="104">
        <v>1.1609249794024739</v>
      </c>
      <c r="U126" s="104">
        <v>1.1845899492741292</v>
      </c>
      <c r="V126" s="104">
        <v>1.1602158104224425</v>
      </c>
      <c r="W126" s="104">
        <v>0.87821867740061377</v>
      </c>
      <c r="X126" s="104">
        <v>1.1146720310419342</v>
      </c>
      <c r="Y126" s="104">
        <v>1.0488259815229342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4.7354011536893227E-3</v>
      </c>
      <c r="E127" s="98">
        <v>6.1283311275306326E-3</v>
      </c>
      <c r="F127" s="98">
        <v>8.1432074637635809E-3</v>
      </c>
      <c r="G127" s="98">
        <v>1.1014108524749992E-2</v>
      </c>
      <c r="H127" s="98">
        <v>1.4156056383992728E-2</v>
      </c>
      <c r="I127" s="98">
        <v>1.7468878248797289E-2</v>
      </c>
      <c r="J127" s="98">
        <v>2.0671737545444074E-2</v>
      </c>
      <c r="K127" s="98">
        <v>5.7353493343327039E-2</v>
      </c>
      <c r="L127" s="98">
        <v>2.2533343395187776E-2</v>
      </c>
      <c r="M127" s="98">
        <v>4.1277111888329755E-2</v>
      </c>
      <c r="N127" s="98">
        <v>1.7999876900106439E-2</v>
      </c>
      <c r="O127" s="98">
        <v>3.0961686668607644E-2</v>
      </c>
      <c r="P127" s="98">
        <v>2.5025147951075577E-2</v>
      </c>
      <c r="Q127" s="98">
        <v>3.7235292142511443E-2</v>
      </c>
      <c r="R127" s="98">
        <v>4.9058536794237925E-2</v>
      </c>
      <c r="S127" s="98">
        <v>0.10341850602032514</v>
      </c>
      <c r="T127" s="98">
        <v>0.28648505981308592</v>
      </c>
      <c r="U127" s="98">
        <v>0.25851940954643832</v>
      </c>
      <c r="V127" s="98">
        <v>0.16774363558208427</v>
      </c>
      <c r="W127" s="98">
        <v>0.15081010116943011</v>
      </c>
      <c r="X127" s="98">
        <v>0.43006466753076128</v>
      </c>
      <c r="Y127" s="98">
        <v>0.36598178514726332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2.2325326423948737E-2</v>
      </c>
      <c r="E128" s="98">
        <v>2.9095208036547141E-2</v>
      </c>
      <c r="F128" s="98">
        <v>3.8971392929989072E-2</v>
      </c>
      <c r="G128" s="98">
        <v>5.2902944773535077E-2</v>
      </c>
      <c r="H128" s="98">
        <v>6.8453111446517806E-2</v>
      </c>
      <c r="I128" s="98">
        <v>8.5422849008705434E-2</v>
      </c>
      <c r="J128" s="98">
        <v>0.1007818940316738</v>
      </c>
      <c r="K128" s="98">
        <v>7.1019911244758344E-2</v>
      </c>
      <c r="L128" s="98">
        <v>0.20365102536400961</v>
      </c>
      <c r="M128" s="98">
        <v>0.20112149267507187</v>
      </c>
      <c r="N128" s="98">
        <v>0.19944138960785932</v>
      </c>
      <c r="O128" s="98">
        <v>0.2136342339244886</v>
      </c>
      <c r="P128" s="98">
        <v>0.23028543208678817</v>
      </c>
      <c r="Q128" s="98">
        <v>0.2831533301681986</v>
      </c>
      <c r="R128" s="98">
        <v>0.45829333533249872</v>
      </c>
      <c r="S128" s="98">
        <v>0.70778121075940936</v>
      </c>
      <c r="T128" s="98">
        <v>0.87443991958938805</v>
      </c>
      <c r="U128" s="98">
        <v>0.92607053972769093</v>
      </c>
      <c r="V128" s="98">
        <v>0.99247217484035821</v>
      </c>
      <c r="W128" s="98">
        <v>0.7274085762311836</v>
      </c>
      <c r="X128" s="98">
        <v>0.68460736351117302</v>
      </c>
      <c r="Y128" s="98">
        <v>0.68284419637567084</v>
      </c>
      <c r="DA128" s="63" t="s">
        <v>1903</v>
      </c>
    </row>
    <row r="129" spans="1:105" ht="12" customHeight="1" x14ac:dyDescent="0.25">
      <c r="A129" s="121" t="s">
        <v>54</v>
      </c>
      <c r="B129" s="122">
        <v>0.55759286049578494</v>
      </c>
      <c r="C129" s="122">
        <v>0.51905448575337432</v>
      </c>
      <c r="D129" s="122">
        <v>0.56332099614273767</v>
      </c>
      <c r="E129" s="122">
        <v>0.56515224008647569</v>
      </c>
      <c r="F129" s="122">
        <v>0.70599431924018474</v>
      </c>
      <c r="G129" s="122">
        <v>0.75531803540497355</v>
      </c>
      <c r="H129" s="122">
        <v>0.75208341164155035</v>
      </c>
      <c r="I129" s="122">
        <v>0.73128528543559035</v>
      </c>
      <c r="J129" s="122">
        <v>0.84810817360959856</v>
      </c>
      <c r="K129" s="122">
        <v>0.84484037151223013</v>
      </c>
      <c r="L129" s="122">
        <v>0.77001964517916188</v>
      </c>
      <c r="M129" s="122">
        <v>0.6464524103245447</v>
      </c>
      <c r="N129" s="122">
        <v>0.49938755796271611</v>
      </c>
      <c r="O129" s="122">
        <v>0.5473597165505989</v>
      </c>
      <c r="P129" s="122">
        <v>0.48527695339951427</v>
      </c>
      <c r="Q129" s="122">
        <v>0.62987416955019115</v>
      </c>
      <c r="R129" s="122">
        <v>0.96280297191619013</v>
      </c>
      <c r="S129" s="122">
        <v>1.0992233602059507</v>
      </c>
      <c r="T129" s="122">
        <v>1.4126269814779726</v>
      </c>
      <c r="U129" s="122">
        <v>1.4410580148519494</v>
      </c>
      <c r="V129" s="122">
        <v>1.5774948185012745</v>
      </c>
      <c r="W129" s="122">
        <v>1.7106092972391493</v>
      </c>
      <c r="X129" s="122">
        <v>1.6325837962186731</v>
      </c>
      <c r="Y129" s="122">
        <v>1.983311338764862</v>
      </c>
      <c r="DA129" s="130" t="s">
        <v>1904</v>
      </c>
    </row>
    <row r="130" spans="1:105" ht="12" customHeight="1" x14ac:dyDescent="0.25">
      <c r="A130" s="97" t="s">
        <v>50</v>
      </c>
      <c r="B130" s="98">
        <v>0.4407029372359621</v>
      </c>
      <c r="C130" s="98">
        <v>0.44216496772031899</v>
      </c>
      <c r="D130" s="98">
        <v>0.43201739003848494</v>
      </c>
      <c r="E130" s="98">
        <v>0.40312123382905474</v>
      </c>
      <c r="F130" s="98">
        <v>0.52282979017296183</v>
      </c>
      <c r="G130" s="98">
        <v>0.56114476036565308</v>
      </c>
      <c r="H130" s="98">
        <v>0.56006317124894167</v>
      </c>
      <c r="I130" s="98">
        <v>0.56808531929585981</v>
      </c>
      <c r="J130" s="98">
        <v>0.70276048802209978</v>
      </c>
      <c r="K130" s="98">
        <v>0.72156050736160005</v>
      </c>
      <c r="L130" s="98">
        <v>0.61112526809919154</v>
      </c>
      <c r="M130" s="98">
        <v>0.50646609057804981</v>
      </c>
      <c r="N130" s="98">
        <v>0.429678732072584</v>
      </c>
      <c r="O130" s="98">
        <v>0.43488341060356966</v>
      </c>
      <c r="P130" s="98">
        <v>0.36595782168306823</v>
      </c>
      <c r="Q130" s="98">
        <v>0.45063002648725681</v>
      </c>
      <c r="R130" s="98">
        <v>0.64202161929628965</v>
      </c>
      <c r="S130" s="98">
        <v>0.94760754274180603</v>
      </c>
      <c r="T130" s="98">
        <v>1.1358453303348257</v>
      </c>
      <c r="U130" s="98">
        <v>1.1210370551155391</v>
      </c>
      <c r="V130" s="98">
        <v>1.2130672813058823</v>
      </c>
      <c r="W130" s="98">
        <v>1.3127282799704425</v>
      </c>
      <c r="X130" s="98">
        <v>1.0919026766615088</v>
      </c>
      <c r="Y130" s="98">
        <v>1.2916071330446552</v>
      </c>
      <c r="DA130" s="63" t="s">
        <v>1905</v>
      </c>
    </row>
    <row r="131" spans="1:105" ht="12" customHeight="1" x14ac:dyDescent="0.25">
      <c r="A131" s="109" t="s">
        <v>120</v>
      </c>
      <c r="B131" s="33">
        <v>0.11688992325982278</v>
      </c>
      <c r="C131" s="33">
        <v>7.6889518033055271E-2</v>
      </c>
      <c r="D131" s="33">
        <v>0.13130360610425276</v>
      </c>
      <c r="E131" s="33">
        <v>0.16203100625742095</v>
      </c>
      <c r="F131" s="33">
        <v>0.18316452906722291</v>
      </c>
      <c r="G131" s="33">
        <v>0.19417327503932044</v>
      </c>
      <c r="H131" s="33">
        <v>0.19202024039260868</v>
      </c>
      <c r="I131" s="33">
        <v>0.16319996613973053</v>
      </c>
      <c r="J131" s="33">
        <v>0.14534768558749883</v>
      </c>
      <c r="K131" s="33">
        <v>0.12327986415063008</v>
      </c>
      <c r="L131" s="33">
        <v>0.15889437707997037</v>
      </c>
      <c r="M131" s="33">
        <v>0.13998631974649486</v>
      </c>
      <c r="N131" s="33">
        <v>6.9708825890132109E-2</v>
      </c>
      <c r="O131" s="33">
        <v>0.11247630594702919</v>
      </c>
      <c r="P131" s="33">
        <v>0.11931913171644604</v>
      </c>
      <c r="Q131" s="33">
        <v>0.17924414306293437</v>
      </c>
      <c r="R131" s="33">
        <v>0.32078135261990043</v>
      </c>
      <c r="S131" s="33">
        <v>0.15161581746414476</v>
      </c>
      <c r="T131" s="33">
        <v>0.27678165114314696</v>
      </c>
      <c r="U131" s="33">
        <v>0.32002095973641037</v>
      </c>
      <c r="V131" s="33">
        <v>0.36442753719539234</v>
      </c>
      <c r="W131" s="33">
        <v>0.39788101726870684</v>
      </c>
      <c r="X131" s="33">
        <v>0.54068111955716436</v>
      </c>
      <c r="Y131" s="33">
        <v>0.69170420572020674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0.90663952507458556</v>
      </c>
      <c r="C133" s="154">
        <f t="shared" si="22"/>
        <v>1.0646285214782472</v>
      </c>
      <c r="D133" s="154">
        <f t="shared" si="22"/>
        <v>0.96658971387808978</v>
      </c>
      <c r="E133" s="154">
        <f t="shared" si="22"/>
        <v>1.116842731675606</v>
      </c>
      <c r="F133" s="154">
        <f t="shared" si="22"/>
        <v>0.86860172830960181</v>
      </c>
      <c r="G133" s="154">
        <f t="shared" si="22"/>
        <v>0.87580432073113024</v>
      </c>
      <c r="H133" s="154">
        <f t="shared" si="22"/>
        <v>0.96304034477737843</v>
      </c>
      <c r="I133" s="154">
        <f t="shared" si="22"/>
        <v>1.0092669840674218</v>
      </c>
      <c r="J133" s="154">
        <f t="shared" si="22"/>
        <v>0.94633232839267278</v>
      </c>
      <c r="K133" s="154">
        <f t="shared" si="22"/>
        <v>1.0727870578531835</v>
      </c>
      <c r="L133" s="154">
        <f t="shared" si="22"/>
        <v>0.95401778779706625</v>
      </c>
      <c r="M133" s="154">
        <f t="shared" si="22"/>
        <v>1.0015877606840216</v>
      </c>
      <c r="N133" s="154">
        <f t="shared" si="22"/>
        <v>1.307310198974156</v>
      </c>
      <c r="O133" s="154">
        <f t="shared" si="22"/>
        <v>1.0732606968613492</v>
      </c>
      <c r="P133" s="154">
        <f t="shared" si="22"/>
        <v>1.0857470066854145</v>
      </c>
      <c r="Q133" s="154">
        <f t="shared" si="22"/>
        <v>0.98275001379682547</v>
      </c>
      <c r="R133" s="154">
        <f t="shared" ref="R133:V133" si="23">IF(R115=0,"",R115/R97)</f>
        <v>1.0158995047197015</v>
      </c>
      <c r="S133" s="154">
        <f t="shared" si="23"/>
        <v>1.1693821715733344</v>
      </c>
      <c r="T133" s="154">
        <f t="shared" si="23"/>
        <v>1.1803731487431608</v>
      </c>
      <c r="U133" s="154">
        <f t="shared" si="23"/>
        <v>1.3083165992771182</v>
      </c>
      <c r="V133" s="154">
        <f t="shared" si="23"/>
        <v>1.3405292794448136</v>
      </c>
      <c r="W133" s="154">
        <f t="shared" ref="W133:Y133" si="24">IF(W115=0,"",W115/W97)</f>
        <v>1.5621426884058649</v>
      </c>
      <c r="X133" s="154">
        <f t="shared" si="24"/>
        <v>1.4507519558034752</v>
      </c>
      <c r="Y133" s="154">
        <f t="shared" si="24"/>
        <v>1.3194422596595738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0.55886491416016726</v>
      </c>
      <c r="C134" s="155">
        <f t="shared" si="25"/>
        <v>0.56261194076487187</v>
      </c>
      <c r="D134" s="155">
        <f t="shared" si="25"/>
        <v>0.56790652479149517</v>
      </c>
      <c r="E134" s="155">
        <f t="shared" si="25"/>
        <v>0.57337942777649975</v>
      </c>
      <c r="F134" s="155">
        <f t="shared" si="25"/>
        <v>0.58101884614172594</v>
      </c>
      <c r="G134" s="155">
        <f t="shared" si="25"/>
        <v>0.58817296704439892</v>
      </c>
      <c r="H134" s="155">
        <f t="shared" si="25"/>
        <v>0.59591284800531952</v>
      </c>
      <c r="I134" s="155">
        <f t="shared" si="25"/>
        <v>0.60162038921601424</v>
      </c>
      <c r="J134" s="155">
        <f t="shared" si="25"/>
        <v>0.60748128711922211</v>
      </c>
      <c r="K134" s="155">
        <f t="shared" si="25"/>
        <v>0.61010010358450872</v>
      </c>
      <c r="L134" s="155">
        <f t="shared" si="25"/>
        <v>0.61293342918993388</v>
      </c>
      <c r="M134" s="155">
        <f t="shared" si="25"/>
        <v>0.61588129147120485</v>
      </c>
      <c r="N134" s="155">
        <f t="shared" si="25"/>
        <v>0.61943836684315534</v>
      </c>
      <c r="O134" s="155">
        <f t="shared" si="25"/>
        <v>0.6235171896824212</v>
      </c>
      <c r="P134" s="155">
        <f t="shared" si="25"/>
        <v>0.62425845746724473</v>
      </c>
      <c r="Q134" s="155">
        <f t="shared" si="25"/>
        <v>0.63664502885939844</v>
      </c>
      <c r="R134" s="155">
        <f t="shared" ref="R134:V134" si="26">IF(R116=0,"",R116/R98)</f>
        <v>0.66400210023247375</v>
      </c>
      <c r="S134" s="155">
        <f t="shared" si="26"/>
        <v>0.69675642159395423</v>
      </c>
      <c r="T134" s="155">
        <f t="shared" si="26"/>
        <v>0.72264393975654673</v>
      </c>
      <c r="U134" s="155">
        <f t="shared" si="26"/>
        <v>0.73956636086267402</v>
      </c>
      <c r="V134" s="155">
        <f t="shared" si="26"/>
        <v>0.76261338288978653</v>
      </c>
      <c r="W134" s="155">
        <f t="shared" ref="W134:Y134" si="27">IF(W116=0,"",W116/W98)</f>
        <v>0.78703504145358161</v>
      </c>
      <c r="X134" s="155">
        <f t="shared" si="27"/>
        <v>0.80131440285396616</v>
      </c>
      <c r="Y134" s="155">
        <f t="shared" si="27"/>
        <v>0.82532606021608002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0.55886491416016726</v>
      </c>
      <c r="C135" s="156">
        <f t="shared" si="28"/>
        <v>0.56261194076487187</v>
      </c>
      <c r="D135" s="156">
        <f t="shared" si="28"/>
        <v>0.56790652479149517</v>
      </c>
      <c r="E135" s="156">
        <f t="shared" si="28"/>
        <v>0.57337942777649975</v>
      </c>
      <c r="F135" s="156">
        <f t="shared" si="28"/>
        <v>0.58101884614172594</v>
      </c>
      <c r="G135" s="156">
        <f t="shared" si="28"/>
        <v>0.58817296704439892</v>
      </c>
      <c r="H135" s="156">
        <f t="shared" si="28"/>
        <v>0.59591284800531952</v>
      </c>
      <c r="I135" s="156">
        <f t="shared" si="28"/>
        <v>0.60162038921601424</v>
      </c>
      <c r="J135" s="156">
        <f t="shared" si="28"/>
        <v>0.60748128711922211</v>
      </c>
      <c r="K135" s="156">
        <f t="shared" si="28"/>
        <v>0.61010010358450872</v>
      </c>
      <c r="L135" s="156">
        <f t="shared" si="28"/>
        <v>0.61293342918993388</v>
      </c>
      <c r="M135" s="156">
        <f t="shared" si="28"/>
        <v>0.61588129147120485</v>
      </c>
      <c r="N135" s="156">
        <f t="shared" si="28"/>
        <v>0.61943836684315534</v>
      </c>
      <c r="O135" s="156">
        <f t="shared" si="28"/>
        <v>0.6235171896824212</v>
      </c>
      <c r="P135" s="156">
        <f t="shared" si="28"/>
        <v>0.62425845746724473</v>
      </c>
      <c r="Q135" s="156">
        <f t="shared" si="28"/>
        <v>0.63664502885939844</v>
      </c>
      <c r="R135" s="156">
        <f t="shared" ref="R135:V135" si="29">IF(R117=0,"",R117/R99)</f>
        <v>0.66400210023247375</v>
      </c>
      <c r="S135" s="156">
        <f t="shared" si="29"/>
        <v>0.69675642159395423</v>
      </c>
      <c r="T135" s="156">
        <f t="shared" si="29"/>
        <v>0.72264393975654673</v>
      </c>
      <c r="U135" s="156">
        <f t="shared" si="29"/>
        <v>0.73956636086267402</v>
      </c>
      <c r="V135" s="156">
        <f t="shared" si="29"/>
        <v>0.76261338288978653</v>
      </c>
      <c r="W135" s="156">
        <f t="shared" ref="W135:Y135" si="30">IF(W117=0,"",W117/W99)</f>
        <v>0.78703504145358161</v>
      </c>
      <c r="X135" s="156">
        <f t="shared" si="30"/>
        <v>0.80131440285396616</v>
      </c>
      <c r="Y135" s="156">
        <f t="shared" si="30"/>
        <v>0.82532606021608002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1.8642351734849059</v>
      </c>
      <c r="C136" s="155">
        <f t="shared" si="31"/>
        <v>2.0345849937844656</v>
      </c>
      <c r="D136" s="155">
        <f t="shared" si="31"/>
        <v>2.1415604819073506</v>
      </c>
      <c r="E136" s="155">
        <f t="shared" si="31"/>
        <v>2.2522834641920086</v>
      </c>
      <c r="F136" s="155">
        <f t="shared" si="31"/>
        <v>2.3907015796058086</v>
      </c>
      <c r="G136" s="155">
        <f t="shared" si="31"/>
        <v>2.5590075374832879</v>
      </c>
      <c r="H136" s="155">
        <f t="shared" si="31"/>
        <v>2.7665531414555993</v>
      </c>
      <c r="I136" s="155">
        <f t="shared" si="31"/>
        <v>2.9141079032748136</v>
      </c>
      <c r="J136" s="155">
        <f t="shared" si="31"/>
        <v>3.0058472979016884</v>
      </c>
      <c r="K136" s="155">
        <f t="shared" si="31"/>
        <v>3.1419471862289656</v>
      </c>
      <c r="L136" s="155">
        <f t="shared" si="31"/>
        <v>3.2207218617756688</v>
      </c>
      <c r="M136" s="155">
        <f t="shared" si="31"/>
        <v>3.2963739648393315</v>
      </c>
      <c r="N136" s="155">
        <f t="shared" si="31"/>
        <v>3.3956352778841272</v>
      </c>
      <c r="O136" s="155">
        <f t="shared" si="31"/>
        <v>3.527792784036361</v>
      </c>
      <c r="P136" s="155">
        <f t="shared" si="31"/>
        <v>3.6699104816670429</v>
      </c>
      <c r="Q136" s="155">
        <f t="shared" si="31"/>
        <v>3.9045993518431219</v>
      </c>
      <c r="R136" s="155">
        <f t="shared" ref="R136:V136" si="32">IF(R118=0,"",R118/R100)</f>
        <v>4.2583975195043466</v>
      </c>
      <c r="S136" s="155">
        <f t="shared" si="32"/>
        <v>4.481873529417415</v>
      </c>
      <c r="T136" s="155">
        <f t="shared" si="32"/>
        <v>4.5346962570826355</v>
      </c>
      <c r="U136" s="155">
        <f t="shared" si="32"/>
        <v>4.5537734845925275</v>
      </c>
      <c r="V136" s="155">
        <f t="shared" si="32"/>
        <v>4.566037132220135</v>
      </c>
      <c r="W136" s="155">
        <f t="shared" ref="W136:Y136" si="33">IF(W118=0,"",W118/W100)</f>
        <v>4.5873769864151894</v>
      </c>
      <c r="X136" s="155">
        <f t="shared" si="33"/>
        <v>4.6052452906234915</v>
      </c>
      <c r="Y136" s="155">
        <f t="shared" si="33"/>
        <v>4.6262532185639262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1.8642351734849059</v>
      </c>
      <c r="C137" s="156">
        <f t="shared" si="34"/>
        <v>2.0345849937844656</v>
      </c>
      <c r="D137" s="156">
        <f t="shared" si="34"/>
        <v>2.1415604819073506</v>
      </c>
      <c r="E137" s="156">
        <f t="shared" si="34"/>
        <v>2.2522834641920086</v>
      </c>
      <c r="F137" s="156">
        <f t="shared" si="34"/>
        <v>2.3907015796058086</v>
      </c>
      <c r="G137" s="156">
        <f t="shared" si="34"/>
        <v>2.5590075374832879</v>
      </c>
      <c r="H137" s="156">
        <f t="shared" si="34"/>
        <v>2.7665531414555993</v>
      </c>
      <c r="I137" s="156">
        <f t="shared" si="34"/>
        <v>2.9141079032748136</v>
      </c>
      <c r="J137" s="156">
        <f t="shared" si="34"/>
        <v>3.0058472979016884</v>
      </c>
      <c r="K137" s="156">
        <f t="shared" si="34"/>
        <v>3.1419471862289656</v>
      </c>
      <c r="L137" s="156">
        <f t="shared" si="34"/>
        <v>3.2207218617756688</v>
      </c>
      <c r="M137" s="156">
        <f t="shared" si="34"/>
        <v>3.2963739648393315</v>
      </c>
      <c r="N137" s="156">
        <f t="shared" si="34"/>
        <v>3.3956352778841272</v>
      </c>
      <c r="O137" s="156">
        <f t="shared" si="34"/>
        <v>3.527792784036361</v>
      </c>
      <c r="P137" s="156">
        <f t="shared" si="34"/>
        <v>3.6699104816670429</v>
      </c>
      <c r="Q137" s="156">
        <f t="shared" si="34"/>
        <v>3.9045993518431219</v>
      </c>
      <c r="R137" s="156">
        <f t="shared" ref="R137:V137" si="35">IF(R119=0,"",R119/R101)</f>
        <v>4.2583975195043466</v>
      </c>
      <c r="S137" s="156">
        <f t="shared" si="35"/>
        <v>4.481873529417415</v>
      </c>
      <c r="T137" s="156">
        <f t="shared" si="35"/>
        <v>4.5346962570826355</v>
      </c>
      <c r="U137" s="156">
        <f t="shared" si="35"/>
        <v>4.5537734845925275</v>
      </c>
      <c r="V137" s="156">
        <f t="shared" si="35"/>
        <v>4.566037132220135</v>
      </c>
      <c r="W137" s="156">
        <f t="shared" ref="W137:Y137" si="36">IF(W119=0,"",W119/W101)</f>
        <v>4.5873769864151894</v>
      </c>
      <c r="X137" s="156">
        <f t="shared" si="36"/>
        <v>4.6052452906234915</v>
      </c>
      <c r="Y137" s="156">
        <f t="shared" si="36"/>
        <v>4.6262532185639262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0.5178527308611931</v>
      </c>
      <c r="C138" s="155">
        <f t="shared" si="37"/>
        <v>0.52075879123483271</v>
      </c>
      <c r="D138" s="155">
        <f t="shared" si="37"/>
        <v>0.5319414688960149</v>
      </c>
      <c r="E138" s="155">
        <f t="shared" si="37"/>
        <v>0.53746179743881684</v>
      </c>
      <c r="F138" s="155">
        <f t="shared" si="37"/>
        <v>0.54133465740542275</v>
      </c>
      <c r="G138" s="155">
        <f t="shared" si="37"/>
        <v>0.54699225901488346</v>
      </c>
      <c r="H138" s="155">
        <f t="shared" si="37"/>
        <v>0.55220894097175977</v>
      </c>
      <c r="I138" s="155">
        <f t="shared" si="37"/>
        <v>0.5569766628182018</v>
      </c>
      <c r="J138" s="155">
        <f t="shared" si="37"/>
        <v>0.56063818368763063</v>
      </c>
      <c r="K138" s="155">
        <f t="shared" si="37"/>
        <v>0.5635158120145124</v>
      </c>
      <c r="L138" s="155">
        <f t="shared" si="37"/>
        <v>0.59628104850374553</v>
      </c>
      <c r="M138" s="155">
        <f t="shared" si="37"/>
        <v>0.60436746248395823</v>
      </c>
      <c r="N138" s="155">
        <f t="shared" si="37"/>
        <v>0.63059768560364404</v>
      </c>
      <c r="O138" s="155">
        <f t="shared" si="37"/>
        <v>0.64044913734516096</v>
      </c>
      <c r="P138" s="155">
        <f t="shared" si="37"/>
        <v>0.66363130520764702</v>
      </c>
      <c r="Q138" s="155">
        <f t="shared" si="37"/>
        <v>0.67860911813533897</v>
      </c>
      <c r="R138" s="155">
        <f t="shared" ref="R138:V138" si="38">IF(R120=0,"",R120/R102)</f>
        <v>0.71061424104619952</v>
      </c>
      <c r="S138" s="155">
        <f t="shared" si="38"/>
        <v>0.72313209612822504</v>
      </c>
      <c r="T138" s="155">
        <f t="shared" si="38"/>
        <v>0.71330648026580667</v>
      </c>
      <c r="U138" s="155">
        <f t="shared" si="38"/>
        <v>0.71699351780832743</v>
      </c>
      <c r="V138" s="155">
        <f t="shared" si="38"/>
        <v>0.72529441603684452</v>
      </c>
      <c r="W138" s="155">
        <f t="shared" ref="W138:Y138" si="39">IF(W120=0,"",W120/W102)</f>
        <v>0.71544734941327359</v>
      </c>
      <c r="X138" s="155">
        <f t="shared" si="39"/>
        <v>0.70851248445482651</v>
      </c>
      <c r="Y138" s="155">
        <f t="shared" si="39"/>
        <v>0.71817847494283671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0.5178527308611931</v>
      </c>
      <c r="C143" s="157">
        <f t="shared" si="52"/>
        <v>0.52075879123483271</v>
      </c>
      <c r="D143" s="157">
        <f t="shared" si="52"/>
        <v>0.52369107448929575</v>
      </c>
      <c r="E143" s="157">
        <f t="shared" si="52"/>
        <v>0.52704833243163141</v>
      </c>
      <c r="F143" s="157">
        <f t="shared" si="52"/>
        <v>0.53100795778558019</v>
      </c>
      <c r="G143" s="157">
        <f t="shared" si="52"/>
        <v>0.53461157000017068</v>
      </c>
      <c r="H143" s="157">
        <f t="shared" si="52"/>
        <v>0.53829773905817624</v>
      </c>
      <c r="I143" s="157">
        <f t="shared" si="52"/>
        <v>0.54011375340702839</v>
      </c>
      <c r="J143" s="157">
        <f t="shared" si="52"/>
        <v>0.54133531538525059</v>
      </c>
      <c r="K143" s="157">
        <f t="shared" si="52"/>
        <v>0.54216592488354309</v>
      </c>
      <c r="L143" s="157">
        <f t="shared" si="52"/>
        <v>0.54285058342525805</v>
      </c>
      <c r="M143" s="157">
        <f t="shared" si="52"/>
        <v>0.5447464781829926</v>
      </c>
      <c r="N143" s="157">
        <f t="shared" si="52"/>
        <v>0.5479525783634257</v>
      </c>
      <c r="O143" s="157">
        <f t="shared" si="52"/>
        <v>0.55767640082570358</v>
      </c>
      <c r="P143" s="157">
        <f t="shared" si="52"/>
        <v>0.5681776800027224</v>
      </c>
      <c r="Q143" s="157">
        <f t="shared" si="52"/>
        <v>0.58871861460839225</v>
      </c>
      <c r="R143" s="157">
        <f t="shared" ref="R143:V143" si="53">IF(R125=0,"",R125/R107)</f>
        <v>0.60764751796572725</v>
      </c>
      <c r="S143" s="157">
        <f t="shared" si="53"/>
        <v>0.62086490184920617</v>
      </c>
      <c r="T143" s="157">
        <f t="shared" si="53"/>
        <v>0.63140166298350231</v>
      </c>
      <c r="U143" s="157">
        <f t="shared" si="53"/>
        <v>0.6401909444255971</v>
      </c>
      <c r="V143" s="157">
        <f t="shared" si="53"/>
        <v>0.65113130857079249</v>
      </c>
      <c r="W143" s="157">
        <f t="shared" ref="W143:Y143" si="54">IF(W125=0,"",W125/W107)</f>
        <v>0.66416810878115295</v>
      </c>
      <c r="X143" s="157">
        <f t="shared" si="54"/>
        <v>0.6711043871119472</v>
      </c>
      <c r="Y143" s="157">
        <f t="shared" si="54"/>
        <v>0.68493967416095924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0.86836564334482835</v>
      </c>
      <c r="E144" s="158">
        <f t="shared" si="55"/>
        <v>0.86920674085327776</v>
      </c>
      <c r="F144" s="158">
        <f t="shared" si="55"/>
        <v>0.87009623859859564</v>
      </c>
      <c r="G144" s="158">
        <f t="shared" si="55"/>
        <v>0.87094714387651262</v>
      </c>
      <c r="H144" s="158">
        <f t="shared" si="55"/>
        <v>0.87212560728155841</v>
      </c>
      <c r="I144" s="158">
        <f t="shared" si="55"/>
        <v>0.873882240983337</v>
      </c>
      <c r="J144" s="158">
        <f t="shared" si="55"/>
        <v>0.87441681421783157</v>
      </c>
      <c r="K144" s="158">
        <f t="shared" si="55"/>
        <v>0.72892286698215569</v>
      </c>
      <c r="L144" s="158">
        <f t="shared" si="55"/>
        <v>0.92423801683002815</v>
      </c>
      <c r="M144" s="158">
        <f t="shared" si="55"/>
        <v>0.8778085608452606</v>
      </c>
      <c r="N144" s="158">
        <f t="shared" si="55"/>
        <v>0.9372100438949299</v>
      </c>
      <c r="O144" s="158">
        <f t="shared" si="55"/>
        <v>0.90817305562409045</v>
      </c>
      <c r="P144" s="158">
        <f t="shared" si="55"/>
        <v>0.92930354168003015</v>
      </c>
      <c r="Q144" s="158">
        <f t="shared" si="55"/>
        <v>0.92221846779091288</v>
      </c>
      <c r="R144" s="158">
        <f t="shared" ref="R144:V144" si="56">IF(R126=0,"",R126/R108)</f>
        <v>0.94086364905546604</v>
      </c>
      <c r="S144" s="158">
        <f t="shared" si="56"/>
        <v>0.92899702123283634</v>
      </c>
      <c r="T144" s="158">
        <f t="shared" si="56"/>
        <v>0.87585255940467266</v>
      </c>
      <c r="U144" s="158">
        <f t="shared" si="56"/>
        <v>0.89024189770452689</v>
      </c>
      <c r="V144" s="158">
        <f t="shared" si="56"/>
        <v>0.92611188064265626</v>
      </c>
      <c r="W144" s="158">
        <f t="shared" ref="W144:Y144" si="57">IF(W126=0,"",W126/W108)</f>
        <v>0.91426337722655349</v>
      </c>
      <c r="X144" s="158">
        <f t="shared" si="57"/>
        <v>0.83308535973603082</v>
      </c>
      <c r="Y144" s="158">
        <f t="shared" si="57"/>
        <v>0.85484427165243626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0.53583041593421266</v>
      </c>
      <c r="E145" s="156">
        <f t="shared" si="58"/>
        <v>0.53622914163782553</v>
      </c>
      <c r="F145" s="156">
        <f t="shared" si="58"/>
        <v>0.53653754060658931</v>
      </c>
      <c r="G145" s="156">
        <f t="shared" si="58"/>
        <v>0.53766602496303117</v>
      </c>
      <c r="H145" s="156">
        <f t="shared" si="58"/>
        <v>0.53889795696319798</v>
      </c>
      <c r="I145" s="156">
        <f t="shared" si="58"/>
        <v>0.54052919156770074</v>
      </c>
      <c r="J145" s="156">
        <f t="shared" si="58"/>
        <v>0.54235417410953157</v>
      </c>
      <c r="K145" s="156">
        <f t="shared" si="58"/>
        <v>0.54573555729468193</v>
      </c>
      <c r="L145" s="156">
        <f t="shared" si="58"/>
        <v>0.54860073697758893</v>
      </c>
      <c r="M145" s="156">
        <f t="shared" si="58"/>
        <v>0.55022113220902646</v>
      </c>
      <c r="N145" s="156">
        <f t="shared" si="58"/>
        <v>0.5526907521254526</v>
      </c>
      <c r="O145" s="156">
        <f t="shared" si="58"/>
        <v>0.55593295891196037</v>
      </c>
      <c r="P145" s="156">
        <f t="shared" si="58"/>
        <v>0.56302312377824115</v>
      </c>
      <c r="Q145" s="156">
        <f t="shared" si="58"/>
        <v>0.57947057674542413</v>
      </c>
      <c r="R145" s="156">
        <f t="shared" ref="R145:V145" si="59">IF(R127=0,"",R127/R109)</f>
        <v>0.60605557442793889</v>
      </c>
      <c r="S145" s="156">
        <f t="shared" si="59"/>
        <v>0.62519397571701285</v>
      </c>
      <c r="T145" s="156">
        <f t="shared" si="59"/>
        <v>0.63516552912161828</v>
      </c>
      <c r="U145" s="156">
        <f t="shared" si="59"/>
        <v>0.6390015381148304</v>
      </c>
      <c r="V145" s="156">
        <f t="shared" si="59"/>
        <v>0.64440123225277235</v>
      </c>
      <c r="W145" s="156">
        <f t="shared" ref="W145:Y145" si="60">IF(W127=0,"",W127/W109)</f>
        <v>0.64679126634362993</v>
      </c>
      <c r="X145" s="156">
        <f t="shared" si="60"/>
        <v>0.65819788234789867</v>
      </c>
      <c r="Y145" s="156">
        <f t="shared" si="60"/>
        <v>0.6726662541923224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0.60268135596712391</v>
      </c>
      <c r="C147" s="155">
        <f t="shared" si="64"/>
        <v>0.59557965211911257</v>
      </c>
      <c r="D147" s="155">
        <f t="shared" si="64"/>
        <v>0.60880215465875309</v>
      </c>
      <c r="E147" s="155">
        <f t="shared" si="64"/>
        <v>0.61803523588952913</v>
      </c>
      <c r="F147" s="155">
        <f t="shared" si="64"/>
        <v>0.61566093992086446</v>
      </c>
      <c r="G147" s="155">
        <f t="shared" si="64"/>
        <v>0.61676709755165415</v>
      </c>
      <c r="H147" s="155">
        <f t="shared" si="64"/>
        <v>0.61790660688528587</v>
      </c>
      <c r="I147" s="155">
        <f t="shared" si="64"/>
        <v>0.6138443067538194</v>
      </c>
      <c r="J147" s="155">
        <f t="shared" si="64"/>
        <v>0.60678082544762424</v>
      </c>
      <c r="K147" s="155">
        <f t="shared" si="64"/>
        <v>0.60355043856284862</v>
      </c>
      <c r="L147" s="155">
        <f t="shared" si="64"/>
        <v>0.61266612049388502</v>
      </c>
      <c r="M147" s="155">
        <f t="shared" si="64"/>
        <v>0.61474636313533659</v>
      </c>
      <c r="N147" s="155">
        <f t="shared" si="64"/>
        <v>0.60406499372149958</v>
      </c>
      <c r="O147" s="155">
        <f t="shared" si="64"/>
        <v>0.61476281844095759</v>
      </c>
      <c r="P147" s="155">
        <f t="shared" si="64"/>
        <v>0.62205104803218458</v>
      </c>
      <c r="Q147" s="155">
        <f t="shared" si="64"/>
        <v>0.63037977367793485</v>
      </c>
      <c r="R147" s="155">
        <f t="shared" ref="R147:V147" si="65">IF(R129=0,"",R129/R111)</f>
        <v>0.64251142089569957</v>
      </c>
      <c r="S147" s="155">
        <f t="shared" si="65"/>
        <v>0.61330094929288237</v>
      </c>
      <c r="T147" s="155">
        <f t="shared" si="65"/>
        <v>0.62661733115722107</v>
      </c>
      <c r="U147" s="155">
        <f t="shared" si="65"/>
        <v>0.63400719578516207</v>
      </c>
      <c r="V147" s="155">
        <f t="shared" si="65"/>
        <v>0.63993873588648253</v>
      </c>
      <c r="W147" s="155">
        <f t="shared" ref="W147:Y147" si="66">IF(W129=0,"",W129/W111)</f>
        <v>0.64464169595632692</v>
      </c>
      <c r="X147" s="155">
        <f t="shared" si="66"/>
        <v>0.6690253140955631</v>
      </c>
      <c r="Y147" s="155">
        <f t="shared" si="66"/>
        <v>0.67850409571942694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0.57517393021447027</v>
      </c>
      <c r="C148" s="156">
        <f t="shared" si="67"/>
        <v>0.57628801724465861</v>
      </c>
      <c r="D148" s="156">
        <f t="shared" si="67"/>
        <v>0.57735694961480033</v>
      </c>
      <c r="E148" s="156">
        <f t="shared" si="67"/>
        <v>0.57850125923364404</v>
      </c>
      <c r="F148" s="156">
        <f t="shared" si="67"/>
        <v>0.57992530228236927</v>
      </c>
      <c r="G148" s="156">
        <f t="shared" si="67"/>
        <v>0.58124161381867956</v>
      </c>
      <c r="H148" s="156">
        <f t="shared" si="67"/>
        <v>0.58250136527298357</v>
      </c>
      <c r="I148" s="156">
        <f t="shared" si="67"/>
        <v>0.58308504681208329</v>
      </c>
      <c r="J148" s="156">
        <f t="shared" si="67"/>
        <v>0.58339813564216836</v>
      </c>
      <c r="K148" s="156">
        <f t="shared" si="67"/>
        <v>0.58366264202564255</v>
      </c>
      <c r="L148" s="156">
        <f t="shared" si="67"/>
        <v>0.58389744889197481</v>
      </c>
      <c r="M148" s="156">
        <f t="shared" si="67"/>
        <v>0.58419393883395576</v>
      </c>
      <c r="N148" s="156">
        <f t="shared" si="67"/>
        <v>0.58457390374260643</v>
      </c>
      <c r="O148" s="156">
        <f t="shared" si="67"/>
        <v>0.58506303663755899</v>
      </c>
      <c r="P148" s="156">
        <f t="shared" si="67"/>
        <v>0.58547039090462316</v>
      </c>
      <c r="Q148" s="156">
        <f t="shared" si="67"/>
        <v>0.58635613074274184</v>
      </c>
      <c r="R148" s="156">
        <f t="shared" ref="R148:V148" si="68">IF(R130=0,"",R130/R112)</f>
        <v>0.58854268257133258</v>
      </c>
      <c r="S148" s="156">
        <f t="shared" si="68"/>
        <v>0.59169088953924676</v>
      </c>
      <c r="T148" s="156">
        <f t="shared" si="68"/>
        <v>0.59410950858702827</v>
      </c>
      <c r="U148" s="156">
        <f t="shared" si="68"/>
        <v>0.59590080332748296</v>
      </c>
      <c r="V148" s="156">
        <f t="shared" si="68"/>
        <v>0.59837038589327463</v>
      </c>
      <c r="W148" s="156">
        <f t="shared" ref="W148:Y148" si="69">IF(W130=0,"",W130/W112)</f>
        <v>0.60111340086219656</v>
      </c>
      <c r="X148" s="156">
        <f t="shared" si="69"/>
        <v>0.60327975039198334</v>
      </c>
      <c r="Y148" s="156">
        <f t="shared" si="69"/>
        <v>0.60624277144765548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0.73525515650136775</v>
      </c>
      <c r="C149" s="159">
        <f t="shared" si="70"/>
        <v>0.73756637916641177</v>
      </c>
      <c r="D149" s="159">
        <f t="shared" si="70"/>
        <v>0.74171675808860005</v>
      </c>
      <c r="E149" s="159">
        <f t="shared" si="70"/>
        <v>0.7446400181109788</v>
      </c>
      <c r="F149" s="159">
        <f t="shared" si="70"/>
        <v>0.74706427881929638</v>
      </c>
      <c r="G149" s="159">
        <f t="shared" si="70"/>
        <v>0.7490780618998697</v>
      </c>
      <c r="H149" s="159">
        <f t="shared" si="70"/>
        <v>0.75105367079798668</v>
      </c>
      <c r="I149" s="159">
        <f t="shared" si="70"/>
        <v>0.75191683940237697</v>
      </c>
      <c r="J149" s="159">
        <f t="shared" si="70"/>
        <v>0.75263258110538533</v>
      </c>
      <c r="K149" s="159">
        <f t="shared" si="70"/>
        <v>0.75390733312992397</v>
      </c>
      <c r="L149" s="159">
        <f t="shared" si="70"/>
        <v>0.75590957640887413</v>
      </c>
      <c r="M149" s="159">
        <f t="shared" si="70"/>
        <v>0.75821043967100099</v>
      </c>
      <c r="N149" s="159">
        <f t="shared" si="70"/>
        <v>0.76032691365941896</v>
      </c>
      <c r="O149" s="159">
        <f t="shared" si="70"/>
        <v>0.76489088003281003</v>
      </c>
      <c r="P149" s="159">
        <f t="shared" si="70"/>
        <v>0.7695144695808448</v>
      </c>
      <c r="Q149" s="159">
        <f t="shared" si="70"/>
        <v>0.77705277355684832</v>
      </c>
      <c r="R149" s="159">
        <f t="shared" ref="R149:V149" si="71">IF(R131=0,"",R131/R113)</f>
        <v>0.78693727978483974</v>
      </c>
      <c r="S149" s="159">
        <f t="shared" si="71"/>
        <v>0.79470719067374518</v>
      </c>
      <c r="T149" s="159">
        <f t="shared" si="71"/>
        <v>0.80806402053201454</v>
      </c>
      <c r="U149" s="159">
        <f t="shared" si="71"/>
        <v>0.81702902685363299</v>
      </c>
      <c r="V149" s="159">
        <f t="shared" si="71"/>
        <v>0.83243178518411254</v>
      </c>
      <c r="W149" s="159">
        <f t="shared" ref="W149:Y149" si="72">IF(W131=0,"",W131/W113)</f>
        <v>0.84699953975163123</v>
      </c>
      <c r="X149" s="159">
        <f t="shared" si="72"/>
        <v>0.85781823488222575</v>
      </c>
      <c r="Y149" s="159">
        <f t="shared" si="72"/>
        <v>0.87275422777499323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2.0242228658099743</v>
      </c>
      <c r="C151" s="117">
        <f t="shared" si="73"/>
        <v>2.027011983675044</v>
      </c>
      <c r="D151" s="117">
        <f t="shared" si="73"/>
        <v>1.9768258242952772</v>
      </c>
      <c r="E151" s="117">
        <f t="shared" si="73"/>
        <v>1.8409540161136004</v>
      </c>
      <c r="F151" s="117">
        <f t="shared" si="73"/>
        <v>2.3817701186549303</v>
      </c>
      <c r="G151" s="117">
        <f t="shared" si="73"/>
        <v>2.5505261869386371</v>
      </c>
      <c r="H151" s="117">
        <f t="shared" si="73"/>
        <v>2.5401048417879188</v>
      </c>
      <c r="I151" s="117">
        <f t="shared" si="73"/>
        <v>2.5739092867529654</v>
      </c>
      <c r="J151" s="117">
        <f t="shared" si="73"/>
        <v>3.1823934621520569</v>
      </c>
      <c r="K151" s="117">
        <f t="shared" si="73"/>
        <v>3.2660470236984032</v>
      </c>
      <c r="L151" s="117">
        <f t="shared" si="73"/>
        <v>2.7650643173680356</v>
      </c>
      <c r="M151" s="117">
        <f t="shared" si="73"/>
        <v>2.2903660701426878</v>
      </c>
      <c r="N151" s="117">
        <f t="shared" si="73"/>
        <v>1.9418514722877596</v>
      </c>
      <c r="O151" s="117">
        <f t="shared" si="73"/>
        <v>1.9637299093118363</v>
      </c>
      <c r="P151" s="117">
        <f t="shared" si="73"/>
        <v>1.6513444542298041</v>
      </c>
      <c r="Q151" s="117">
        <f t="shared" si="73"/>
        <v>2.0303468253531975</v>
      </c>
      <c r="R151" s="117">
        <f t="shared" ref="R151:V151" si="74">R152+R154+R156+R165</f>
        <v>2.8819289054401067</v>
      </c>
      <c r="S151" s="117">
        <f t="shared" si="74"/>
        <v>4.2310211992258093</v>
      </c>
      <c r="T151" s="117">
        <f t="shared" si="74"/>
        <v>5.0508476436686491</v>
      </c>
      <c r="U151" s="117">
        <f t="shared" si="74"/>
        <v>4.9700135409955788</v>
      </c>
      <c r="V151" s="117">
        <f t="shared" si="74"/>
        <v>5.3558249279552399</v>
      </c>
      <c r="W151" s="117">
        <f t="shared" ref="W151:Y151" si="75">W152+W154+W156+W165</f>
        <v>5.7693914429686446</v>
      </c>
      <c r="X151" s="117">
        <f t="shared" si="75"/>
        <v>4.781638694220316</v>
      </c>
      <c r="Y151" s="117">
        <f t="shared" si="75"/>
        <v>5.6285358449952474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2.0242228658099743</v>
      </c>
      <c r="C165" s="122">
        <v>2.027011983675044</v>
      </c>
      <c r="D165" s="122">
        <v>1.9768258242952772</v>
      </c>
      <c r="E165" s="122">
        <v>1.8409540161136004</v>
      </c>
      <c r="F165" s="122">
        <v>2.3817701186549303</v>
      </c>
      <c r="G165" s="122">
        <v>2.5505261869386371</v>
      </c>
      <c r="H165" s="122">
        <v>2.5401048417879188</v>
      </c>
      <c r="I165" s="122">
        <v>2.5739092867529654</v>
      </c>
      <c r="J165" s="122">
        <v>3.1823934621520569</v>
      </c>
      <c r="K165" s="122">
        <v>3.2660470236984032</v>
      </c>
      <c r="L165" s="122">
        <v>2.7650643173680356</v>
      </c>
      <c r="M165" s="122">
        <v>2.2903660701426878</v>
      </c>
      <c r="N165" s="122">
        <v>1.9418514722877596</v>
      </c>
      <c r="O165" s="122">
        <v>1.9637299093118363</v>
      </c>
      <c r="P165" s="122">
        <v>1.6513444542298041</v>
      </c>
      <c r="Q165" s="122">
        <v>2.0303468253531975</v>
      </c>
      <c r="R165" s="122">
        <v>2.8819289054401067</v>
      </c>
      <c r="S165" s="122">
        <v>4.2310211992258093</v>
      </c>
      <c r="T165" s="122">
        <v>5.0508476436686491</v>
      </c>
      <c r="U165" s="122">
        <v>4.9700135409955788</v>
      </c>
      <c r="V165" s="122">
        <v>5.3558249279552399</v>
      </c>
      <c r="W165" s="122">
        <v>5.7693914429686446</v>
      </c>
      <c r="X165" s="122">
        <v>4.781638694220316</v>
      </c>
      <c r="Y165" s="122">
        <v>5.6285358449952474</v>
      </c>
      <c r="DA165" s="130" t="s">
        <v>2240</v>
      </c>
    </row>
    <row r="166" spans="1:105" ht="12" customHeight="1" x14ac:dyDescent="0.25">
      <c r="A166" s="97" t="s">
        <v>50</v>
      </c>
      <c r="B166" s="98">
        <v>2.0242228658099743</v>
      </c>
      <c r="C166" s="98">
        <v>2.027011983675044</v>
      </c>
      <c r="D166" s="98">
        <v>1.9768258242952772</v>
      </c>
      <c r="E166" s="98">
        <v>1.8409540161136004</v>
      </c>
      <c r="F166" s="98">
        <v>2.3817701186549303</v>
      </c>
      <c r="G166" s="98">
        <v>2.5505261869386371</v>
      </c>
      <c r="H166" s="98">
        <v>2.5401048417879188</v>
      </c>
      <c r="I166" s="98">
        <v>2.5739092867529654</v>
      </c>
      <c r="J166" s="98">
        <v>3.1823934621520569</v>
      </c>
      <c r="K166" s="98">
        <v>3.2660470236984032</v>
      </c>
      <c r="L166" s="98">
        <v>2.7650643173680356</v>
      </c>
      <c r="M166" s="98">
        <v>2.2903660701426878</v>
      </c>
      <c r="N166" s="98">
        <v>1.9418514722877596</v>
      </c>
      <c r="O166" s="98">
        <v>1.9637299093118363</v>
      </c>
      <c r="P166" s="98">
        <v>1.6513444542298041</v>
      </c>
      <c r="Q166" s="98">
        <v>2.0303468253531975</v>
      </c>
      <c r="R166" s="98">
        <v>2.8819289054401067</v>
      </c>
      <c r="S166" s="98">
        <v>4.2310211992258093</v>
      </c>
      <c r="T166" s="98">
        <v>5.0508476436686491</v>
      </c>
      <c r="U166" s="98">
        <v>4.9700135409955788</v>
      </c>
      <c r="V166" s="98">
        <v>5.3558249279552399</v>
      </c>
      <c r="W166" s="98">
        <v>5.7693914429686446</v>
      </c>
      <c r="X166" s="98">
        <v>4.781638694220316</v>
      </c>
      <c r="Y166" s="98">
        <v>5.6285358449952474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4262.0841573462658</v>
      </c>
      <c r="C169" s="117">
        <f t="shared" si="78"/>
        <v>3936.4576858796809</v>
      </c>
      <c r="D169" s="117">
        <f t="shared" si="78"/>
        <v>3968.1326987591929</v>
      </c>
      <c r="E169" s="117">
        <f t="shared" si="78"/>
        <v>4443.3825831586082</v>
      </c>
      <c r="F169" s="117">
        <f t="shared" si="78"/>
        <v>4140.3303794459971</v>
      </c>
      <c r="G169" s="117">
        <f t="shared" si="78"/>
        <v>3992.6837070897518</v>
      </c>
      <c r="H169" s="117">
        <f t="shared" si="78"/>
        <v>4136.6903902687782</v>
      </c>
      <c r="I169" s="117">
        <f t="shared" si="78"/>
        <v>4030.1886083005616</v>
      </c>
      <c r="J169" s="117">
        <f t="shared" si="78"/>
        <v>3998.4463471528315</v>
      </c>
      <c r="K169" s="117">
        <f t="shared" si="78"/>
        <v>3376.7877443408797</v>
      </c>
      <c r="L169" s="117">
        <f t="shared" si="78"/>
        <v>3964.6688470627528</v>
      </c>
      <c r="M169" s="117">
        <f t="shared" si="78"/>
        <v>3901.4183266798796</v>
      </c>
      <c r="N169" s="117">
        <f t="shared" si="78"/>
        <v>4087.908974450339</v>
      </c>
      <c r="O169" s="117">
        <f t="shared" si="78"/>
        <v>3860.4857719851725</v>
      </c>
      <c r="P169" s="117">
        <f t="shared" si="78"/>
        <v>3620.4011335420687</v>
      </c>
      <c r="Q169" s="117">
        <f t="shared" si="78"/>
        <v>3565.1808745716121</v>
      </c>
      <c r="R169" s="117">
        <f t="shared" ref="R169:V169" si="79">R170+R172+R174+R183</f>
        <v>3235.7465599601828</v>
      </c>
      <c r="S169" s="117">
        <f t="shared" si="79"/>
        <v>4136.4885300440583</v>
      </c>
      <c r="T169" s="117">
        <f t="shared" si="79"/>
        <v>4226.9916092967142</v>
      </c>
      <c r="U169" s="117">
        <f t="shared" si="79"/>
        <v>4079.4844781319193</v>
      </c>
      <c r="V169" s="117">
        <f t="shared" si="79"/>
        <v>4224.8666063685178</v>
      </c>
      <c r="W169" s="117">
        <f t="shared" ref="W169:Y169" si="80">W170+W172+W174+W183</f>
        <v>4480.6249854476464</v>
      </c>
      <c r="X169" s="117">
        <f t="shared" si="80"/>
        <v>4786.6931191141084</v>
      </c>
      <c r="Y169" s="117">
        <f t="shared" si="80"/>
        <v>4359.0714639071266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532.11283801337152</v>
      </c>
      <c r="C170" s="122">
        <f t="shared" si="81"/>
        <v>337.18262334090747</v>
      </c>
      <c r="D170" s="122">
        <f t="shared" si="81"/>
        <v>470.40069621053652</v>
      </c>
      <c r="E170" s="122">
        <f t="shared" si="81"/>
        <v>629.54114631807056</v>
      </c>
      <c r="F170" s="122">
        <f t="shared" si="81"/>
        <v>696.97459056807941</v>
      </c>
      <c r="G170" s="122">
        <f t="shared" si="81"/>
        <v>616.88132628799656</v>
      </c>
      <c r="H170" s="122">
        <f t="shared" si="81"/>
        <v>718.64971555261707</v>
      </c>
      <c r="I170" s="122">
        <f t="shared" si="81"/>
        <v>706.57870688185926</v>
      </c>
      <c r="J170" s="122">
        <f t="shared" si="81"/>
        <v>739.77032281005097</v>
      </c>
      <c r="K170" s="122">
        <f t="shared" si="81"/>
        <v>561.2801452240451</v>
      </c>
      <c r="L170" s="122">
        <f t="shared" si="81"/>
        <v>958.94358674880391</v>
      </c>
      <c r="M170" s="122">
        <f t="shared" si="81"/>
        <v>925.80499730727706</v>
      </c>
      <c r="N170" s="122">
        <f t="shared" si="81"/>
        <v>954.83664116606201</v>
      </c>
      <c r="O170" s="122">
        <f t="shared" si="81"/>
        <v>926.23939870690378</v>
      </c>
      <c r="P170" s="122">
        <f t="shared" si="81"/>
        <v>873.07787757461472</v>
      </c>
      <c r="Q170" s="122">
        <f t="shared" si="81"/>
        <v>899.75658919571219</v>
      </c>
      <c r="R170" s="122">
        <f t="shared" si="81"/>
        <v>693.49377591965629</v>
      </c>
      <c r="S170" s="122">
        <f t="shared" si="81"/>
        <v>1522.9040084946764</v>
      </c>
      <c r="T170" s="122">
        <f t="shared" si="81"/>
        <v>1339.7401472327801</v>
      </c>
      <c r="U170" s="122">
        <f t="shared" si="81"/>
        <v>1122.964032238262</v>
      </c>
      <c r="V170" s="122">
        <f t="shared" si="81"/>
        <v>1346.7905581204102</v>
      </c>
      <c r="W170" s="122">
        <f t="shared" si="81"/>
        <v>1532.7816017254893</v>
      </c>
      <c r="X170" s="122">
        <f t="shared" si="81"/>
        <v>1811.3349993030854</v>
      </c>
      <c r="Y170" s="122">
        <f t="shared" si="81"/>
        <v>1791.8733791554175</v>
      </c>
      <c r="DA170" s="130" t="s">
        <v>2395</v>
      </c>
    </row>
    <row r="171" spans="1:105" ht="12" customHeight="1" x14ac:dyDescent="0.25">
      <c r="A171" s="97" t="s">
        <v>53</v>
      </c>
      <c r="B171" s="98">
        <v>532.11283801337152</v>
      </c>
      <c r="C171" s="98">
        <v>337.18262334090747</v>
      </c>
      <c r="D171" s="98">
        <v>470.40069621053652</v>
      </c>
      <c r="E171" s="98">
        <v>629.54114631807056</v>
      </c>
      <c r="F171" s="98">
        <v>696.97459056807941</v>
      </c>
      <c r="G171" s="98">
        <v>616.88132628799656</v>
      </c>
      <c r="H171" s="98">
        <v>718.64971555261707</v>
      </c>
      <c r="I171" s="98">
        <v>706.57870688185926</v>
      </c>
      <c r="J171" s="98">
        <v>739.77032281005097</v>
      </c>
      <c r="K171" s="98">
        <v>561.2801452240451</v>
      </c>
      <c r="L171" s="98">
        <v>958.94358674880391</v>
      </c>
      <c r="M171" s="98">
        <v>925.80499730727706</v>
      </c>
      <c r="N171" s="98">
        <v>954.83664116606201</v>
      </c>
      <c r="O171" s="98">
        <v>926.23939870690378</v>
      </c>
      <c r="P171" s="98">
        <v>873.07787757461472</v>
      </c>
      <c r="Q171" s="98">
        <v>899.75658919571219</v>
      </c>
      <c r="R171" s="98">
        <v>693.49377591965629</v>
      </c>
      <c r="S171" s="98">
        <v>1522.9040084946764</v>
      </c>
      <c r="T171" s="98">
        <v>1339.7401472327801</v>
      </c>
      <c r="U171" s="98">
        <v>1122.964032238262</v>
      </c>
      <c r="V171" s="98">
        <v>1346.7905581204102</v>
      </c>
      <c r="W171" s="98">
        <v>1532.7816017254893</v>
      </c>
      <c r="X171" s="98">
        <v>1811.3349993030854</v>
      </c>
      <c r="Y171" s="98">
        <v>1791.8733791554175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1143.3094792841575</v>
      </c>
      <c r="C172" s="122">
        <f t="shared" si="82"/>
        <v>1353.8198855589289</v>
      </c>
      <c r="D172" s="122">
        <f t="shared" si="82"/>
        <v>1011.6922400472978</v>
      </c>
      <c r="E172" s="122">
        <f t="shared" si="82"/>
        <v>1442.7236658507695</v>
      </c>
      <c r="F172" s="122">
        <f t="shared" si="82"/>
        <v>674.08701524764138</v>
      </c>
      <c r="G172" s="122">
        <f t="shared" si="82"/>
        <v>603.28872581546466</v>
      </c>
      <c r="H172" s="122">
        <f t="shared" si="82"/>
        <v>725.44476827237008</v>
      </c>
      <c r="I172" s="122">
        <f t="shared" si="82"/>
        <v>738.84235031470234</v>
      </c>
      <c r="J172" s="122">
        <f t="shared" si="82"/>
        <v>598.02703234696924</v>
      </c>
      <c r="K172" s="122">
        <f t="shared" si="82"/>
        <v>640.74038520416548</v>
      </c>
      <c r="L172" s="122">
        <f t="shared" si="82"/>
        <v>527.8651210470008</v>
      </c>
      <c r="M172" s="122">
        <f t="shared" si="82"/>
        <v>567.95313750077651</v>
      </c>
      <c r="N172" s="122">
        <f t="shared" si="82"/>
        <v>1013.0859592481315</v>
      </c>
      <c r="O172" s="122">
        <f t="shared" si="82"/>
        <v>593.24740977782164</v>
      </c>
      <c r="P172" s="122">
        <f t="shared" si="82"/>
        <v>532.91180344579482</v>
      </c>
      <c r="Q172" s="122">
        <f t="shared" si="82"/>
        <v>362.85597416761857</v>
      </c>
      <c r="R172" s="122">
        <f t="shared" si="82"/>
        <v>307.36574599026113</v>
      </c>
      <c r="S172" s="122">
        <f t="shared" si="82"/>
        <v>526.49507667425974</v>
      </c>
      <c r="T172" s="122">
        <f t="shared" si="82"/>
        <v>532.75618381793754</v>
      </c>
      <c r="U172" s="122">
        <f t="shared" si="82"/>
        <v>639.36823723612349</v>
      </c>
      <c r="V172" s="122">
        <f t="shared" si="82"/>
        <v>680.61144651699317</v>
      </c>
      <c r="W172" s="122">
        <f t="shared" si="82"/>
        <v>964.57701442463497</v>
      </c>
      <c r="X172" s="122">
        <f t="shared" si="82"/>
        <v>874.92723024965687</v>
      </c>
      <c r="Y172" s="122">
        <f t="shared" si="82"/>
        <v>627.78188173438264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1143.3094792841575</v>
      </c>
      <c r="C173" s="98">
        <f>RES_hhdet_fech!C165</f>
        <v>1353.8198855589289</v>
      </c>
      <c r="D173" s="98">
        <f>RES_hhdet_fech!D165</f>
        <v>1011.6922400472978</v>
      </c>
      <c r="E173" s="98">
        <f>RES_hhdet_fech!E165</f>
        <v>1442.7236658507695</v>
      </c>
      <c r="F173" s="98">
        <f>RES_hhdet_fech!F165</f>
        <v>674.08701524764138</v>
      </c>
      <c r="G173" s="98">
        <f>RES_hhdet_fech!G165</f>
        <v>603.28872581546466</v>
      </c>
      <c r="H173" s="98">
        <f>RES_hhdet_fech!H165</f>
        <v>725.44476827237008</v>
      </c>
      <c r="I173" s="98">
        <f>RES_hhdet_fech!I165</f>
        <v>738.84235031470234</v>
      </c>
      <c r="J173" s="98">
        <f>RES_hhdet_fech!J165</f>
        <v>598.02703234696924</v>
      </c>
      <c r="K173" s="98">
        <f>RES_hhdet_fech!K165</f>
        <v>640.74038520416548</v>
      </c>
      <c r="L173" s="98">
        <f>RES_hhdet_fech!L165</f>
        <v>527.8651210470008</v>
      </c>
      <c r="M173" s="98">
        <f>RES_hhdet_fech!M165</f>
        <v>567.95313750077651</v>
      </c>
      <c r="N173" s="98">
        <f>RES_hhdet_fech!N165</f>
        <v>1013.0859592481315</v>
      </c>
      <c r="O173" s="98">
        <f>RES_hhdet_fech!O165</f>
        <v>593.24740977782164</v>
      </c>
      <c r="P173" s="98">
        <f>RES_hhdet_fech!P165</f>
        <v>532.91180344579482</v>
      </c>
      <c r="Q173" s="98">
        <f>RES_hhdet_fech!Q165</f>
        <v>362.85597416761857</v>
      </c>
      <c r="R173" s="98">
        <f>RES_hhdet_fech!R165</f>
        <v>307.36574599026113</v>
      </c>
      <c r="S173" s="98">
        <f>RES_hhdet_fech!S165</f>
        <v>526.49507667425974</v>
      </c>
      <c r="T173" s="98">
        <f>RES_hhdet_fech!T165</f>
        <v>532.75618381793754</v>
      </c>
      <c r="U173" s="98">
        <f>RES_hhdet_fech!U165</f>
        <v>639.36823723612349</v>
      </c>
      <c r="V173" s="98">
        <f>RES_hhdet_fech!V165</f>
        <v>680.61144651699317</v>
      </c>
      <c r="W173" s="98">
        <f>RES_hhdet_fech!W165</f>
        <v>964.57701442463497</v>
      </c>
      <c r="X173" s="98">
        <f>RES_hhdet_fech!X165</f>
        <v>874.92723024965687</v>
      </c>
      <c r="Y173" s="98">
        <f>RES_hhdet_fech!Y165</f>
        <v>627.78188173438264</v>
      </c>
      <c r="DA173" s="63" t="s">
        <v>2398</v>
      </c>
    </row>
    <row r="174" spans="1:105" ht="12" customHeight="1" x14ac:dyDescent="0.25">
      <c r="A174" s="121" t="s">
        <v>55</v>
      </c>
      <c r="B174" s="122">
        <v>1456.2990946805085</v>
      </c>
      <c r="C174" s="122">
        <v>1211.5188151919881</v>
      </c>
      <c r="D174" s="122">
        <v>1453.1988457799298</v>
      </c>
      <c r="E174" s="122">
        <v>1405.7161922152661</v>
      </c>
      <c r="F174" s="122">
        <v>1683.5061975209783</v>
      </c>
      <c r="G174" s="122">
        <v>1717.5084468398504</v>
      </c>
      <c r="H174" s="122">
        <v>1753.5959658513436</v>
      </c>
      <c r="I174" s="122">
        <v>1710.4108038511349</v>
      </c>
      <c r="J174" s="122">
        <v>1680.5781832820931</v>
      </c>
      <c r="K174" s="122">
        <v>1139.4396689198159</v>
      </c>
      <c r="L174" s="122">
        <v>1441.0478204276681</v>
      </c>
      <c r="M174" s="122">
        <v>1431.6944448764791</v>
      </c>
      <c r="N174" s="122">
        <v>1206.9136007531984</v>
      </c>
      <c r="O174" s="122">
        <v>1314.6457849350691</v>
      </c>
      <c r="P174" s="122">
        <v>1264.9721316764078</v>
      </c>
      <c r="Q174" s="122">
        <v>1297.0589220633422</v>
      </c>
      <c r="R174" s="122">
        <v>1202.388199309202</v>
      </c>
      <c r="S174" s="122">
        <v>1241.4011068249342</v>
      </c>
      <c r="T174" s="122">
        <v>1499.8102818346867</v>
      </c>
      <c r="U174" s="122">
        <v>1519.7870422685789</v>
      </c>
      <c r="V174" s="122">
        <v>1435.6048361374774</v>
      </c>
      <c r="W174" s="122">
        <v>1266.1155040837839</v>
      </c>
      <c r="X174" s="122">
        <v>1477.9392432913403</v>
      </c>
      <c r="Y174" s="122">
        <v>1322.8566892893484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1456.2990946805085</v>
      </c>
      <c r="C179" s="101">
        <v>1211.5188151919881</v>
      </c>
      <c r="D179" s="101">
        <v>1476.0742215405464</v>
      </c>
      <c r="E179" s="101">
        <v>1433.4617204411602</v>
      </c>
      <c r="F179" s="101">
        <v>1716.2092940564016</v>
      </c>
      <c r="G179" s="101">
        <v>1757.2477615814025</v>
      </c>
      <c r="H179" s="101">
        <v>1798.8955841585521</v>
      </c>
      <c r="I179" s="101">
        <v>1763.8000221038619</v>
      </c>
      <c r="J179" s="101">
        <v>1740.4852415233242</v>
      </c>
      <c r="K179" s="101">
        <v>1184.0281602856539</v>
      </c>
      <c r="L179" s="101">
        <v>1580.6856363478423</v>
      </c>
      <c r="M179" s="101">
        <v>1586.4980203334399</v>
      </c>
      <c r="N179" s="101">
        <v>1387.4614396701252</v>
      </c>
      <c r="O179" s="101">
        <v>1510.7639789049356</v>
      </c>
      <c r="P179" s="101">
        <v>1480.1807623813716</v>
      </c>
      <c r="Q179" s="101">
        <v>1498.5250826572783</v>
      </c>
      <c r="R179" s="101">
        <v>1409.8464178734105</v>
      </c>
      <c r="S179" s="101">
        <v>1446.8642166560085</v>
      </c>
      <c r="T179" s="101">
        <v>1693.5810866268857</v>
      </c>
      <c r="U179" s="101">
        <v>1702.1140380469644</v>
      </c>
      <c r="V179" s="101">
        <v>1599.4470687284236</v>
      </c>
      <c r="W179" s="101">
        <v>1364.6699497447362</v>
      </c>
      <c r="X179" s="101">
        <v>1559.9896055477072</v>
      </c>
      <c r="Y179" s="101">
        <v>1386.8163003387074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890.4758430396497</v>
      </c>
      <c r="E180" s="104">
        <v>869.54153790158807</v>
      </c>
      <c r="F180" s="104">
        <v>1047.8363577093096</v>
      </c>
      <c r="G180" s="104">
        <v>1079.0167261693218</v>
      </c>
      <c r="H180" s="104">
        <v>1110.4966466775354</v>
      </c>
      <c r="I180" s="104">
        <v>1090.2287223962869</v>
      </c>
      <c r="J180" s="104">
        <v>1077.6310267207459</v>
      </c>
      <c r="K180" s="104">
        <v>882.08611108822095</v>
      </c>
      <c r="L180" s="104">
        <v>934.3908468394327</v>
      </c>
      <c r="M180" s="104">
        <v>989.071594694027</v>
      </c>
      <c r="N180" s="104">
        <v>813.95653958106357</v>
      </c>
      <c r="O180" s="104">
        <v>925.88769780473399</v>
      </c>
      <c r="P180" s="104">
        <v>900.54894867882513</v>
      </c>
      <c r="Q180" s="104">
        <v>950.67933724925035</v>
      </c>
      <c r="R180" s="104">
        <v>904.69822526734083</v>
      </c>
      <c r="S180" s="104">
        <v>965.42541723436011</v>
      </c>
      <c r="T180" s="104">
        <v>1222.274933137709</v>
      </c>
      <c r="U180" s="104">
        <v>1224.02303400955</v>
      </c>
      <c r="V180" s="104">
        <v>1123.8698385219056</v>
      </c>
      <c r="W180" s="104">
        <v>989.152554656392</v>
      </c>
      <c r="X180" s="104">
        <v>1257.6572637041754</v>
      </c>
      <c r="Y180" s="104">
        <v>1111.9923388028203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252.53101180986147</v>
      </c>
      <c r="E181" s="98">
        <v>245.22923261553041</v>
      </c>
      <c r="F181" s="98">
        <v>293.69775575294858</v>
      </c>
      <c r="G181" s="98">
        <v>301.18961148384403</v>
      </c>
      <c r="H181" s="98">
        <v>307.96672115031549</v>
      </c>
      <c r="I181" s="98">
        <v>299.25122719625165</v>
      </c>
      <c r="J181" s="98">
        <v>295.71413039761956</v>
      </c>
      <c r="K181" s="98">
        <v>526.37484158928055</v>
      </c>
      <c r="L181" s="98">
        <v>156.82636063344719</v>
      </c>
      <c r="M181" s="98">
        <v>268.70111122895577</v>
      </c>
      <c r="N181" s="98">
        <v>114.25718478787995</v>
      </c>
      <c r="O181" s="98">
        <v>191.46081617842526</v>
      </c>
      <c r="P181" s="98">
        <v>145.69562985995634</v>
      </c>
      <c r="Q181" s="98">
        <v>175.83857728309744</v>
      </c>
      <c r="R181" s="98">
        <v>135.80735828566745</v>
      </c>
      <c r="S181" s="98">
        <v>182.88948405326576</v>
      </c>
      <c r="T181" s="98">
        <v>415.92096351952125</v>
      </c>
      <c r="U181" s="98">
        <v>372.15240385586458</v>
      </c>
      <c r="V181" s="98">
        <v>233.523387319085</v>
      </c>
      <c r="W181" s="98">
        <v>240.10334785909546</v>
      </c>
      <c r="X181" s="98">
        <v>614.16064706836028</v>
      </c>
      <c r="Y181" s="98">
        <v>493.11157166994531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637.94483122978818</v>
      </c>
      <c r="E182" s="98">
        <v>624.31230528605772</v>
      </c>
      <c r="F182" s="98">
        <v>754.13860195636096</v>
      </c>
      <c r="G182" s="98">
        <v>777.82711468547768</v>
      </c>
      <c r="H182" s="98">
        <v>802.5299255272198</v>
      </c>
      <c r="I182" s="98">
        <v>790.97749520003515</v>
      </c>
      <c r="J182" s="98">
        <v>781.91689632312625</v>
      </c>
      <c r="K182" s="98">
        <v>355.71126949894034</v>
      </c>
      <c r="L182" s="98">
        <v>777.56448620598542</v>
      </c>
      <c r="M182" s="98">
        <v>720.37048346507106</v>
      </c>
      <c r="N182" s="98">
        <v>699.6993547931836</v>
      </c>
      <c r="O182" s="98">
        <v>734.42688162630861</v>
      </c>
      <c r="P182" s="98">
        <v>754.85331881886884</v>
      </c>
      <c r="Q182" s="98">
        <v>774.84075996615286</v>
      </c>
      <c r="R182" s="98">
        <v>768.89086698167341</v>
      </c>
      <c r="S182" s="98">
        <v>782.53593318109426</v>
      </c>
      <c r="T182" s="98">
        <v>806.35396961818776</v>
      </c>
      <c r="U182" s="98">
        <v>851.87063015368551</v>
      </c>
      <c r="V182" s="98">
        <v>890.34645120282073</v>
      </c>
      <c r="W182" s="98">
        <v>749.04920679729639</v>
      </c>
      <c r="X182" s="98">
        <v>643.49661663581526</v>
      </c>
      <c r="Y182" s="98">
        <v>618.88076713287501</v>
      </c>
      <c r="DA182" s="63" t="s">
        <v>2407</v>
      </c>
    </row>
    <row r="183" spans="1:105" ht="12" customHeight="1" x14ac:dyDescent="0.25">
      <c r="A183" s="121" t="s">
        <v>54</v>
      </c>
      <c r="B183" s="122">
        <v>1130.3627453682288</v>
      </c>
      <c r="C183" s="122">
        <v>1033.9363617878564</v>
      </c>
      <c r="D183" s="122">
        <v>1032.8409167214284</v>
      </c>
      <c r="E183" s="122">
        <v>965.40157877450213</v>
      </c>
      <c r="F183" s="122">
        <v>1085.7625761092982</v>
      </c>
      <c r="G183" s="122">
        <v>1055.0052081464401</v>
      </c>
      <c r="H183" s="122">
        <v>938.99994059244693</v>
      </c>
      <c r="I183" s="122">
        <v>874.35674725286526</v>
      </c>
      <c r="J183" s="122">
        <v>980.07080871371841</v>
      </c>
      <c r="K183" s="122">
        <v>1035.3275449928535</v>
      </c>
      <c r="L183" s="122">
        <v>1036.8123188392797</v>
      </c>
      <c r="M183" s="122">
        <v>975.96574699534676</v>
      </c>
      <c r="N183" s="122">
        <v>913.07277328294731</v>
      </c>
      <c r="O183" s="122">
        <v>1026.3531785653784</v>
      </c>
      <c r="P183" s="122">
        <v>949.43932084525147</v>
      </c>
      <c r="Q183" s="122">
        <v>1005.5093891449391</v>
      </c>
      <c r="R183" s="122">
        <v>1032.4988387410633</v>
      </c>
      <c r="S183" s="122">
        <v>845.68833805018767</v>
      </c>
      <c r="T183" s="122">
        <v>854.6849964113095</v>
      </c>
      <c r="U183" s="122">
        <v>797.36516638895466</v>
      </c>
      <c r="V183" s="122">
        <v>761.85976559363667</v>
      </c>
      <c r="W183" s="122">
        <v>717.15086521373803</v>
      </c>
      <c r="X183" s="122">
        <v>622.49164627002608</v>
      </c>
      <c r="Y183" s="122">
        <v>616.55951372797767</v>
      </c>
      <c r="DA183" s="130" t="s">
        <v>2408</v>
      </c>
    </row>
    <row r="184" spans="1:105" ht="12" customHeight="1" x14ac:dyDescent="0.25">
      <c r="A184" s="97" t="s">
        <v>50</v>
      </c>
      <c r="B184" s="98">
        <v>1155.022743460132</v>
      </c>
      <c r="C184" s="98">
        <v>1124.4050748982725</v>
      </c>
      <c r="D184" s="98">
        <v>1082.9206063334366</v>
      </c>
      <c r="E184" s="98">
        <v>989.28434603414871</v>
      </c>
      <c r="F184" s="98">
        <v>1158.9465100766793</v>
      </c>
      <c r="G184" s="98">
        <v>1120.2119378548884</v>
      </c>
      <c r="H184" s="98">
        <v>974.63676280191191</v>
      </c>
      <c r="I184" s="98">
        <v>909.22973430458228</v>
      </c>
      <c r="J184" s="98">
        <v>1044.314568432133</v>
      </c>
      <c r="K184" s="98">
        <v>1121.6834344243366</v>
      </c>
      <c r="L184" s="98">
        <v>1057.7268393614156</v>
      </c>
      <c r="M184" s="98">
        <v>988.10384986506278</v>
      </c>
      <c r="N184" s="98">
        <v>991.00237395769875</v>
      </c>
      <c r="O184" s="98">
        <v>1080.5874214825651</v>
      </c>
      <c r="P184" s="98">
        <v>1011.2006233365693</v>
      </c>
      <c r="Q184" s="98">
        <v>1065.8191341935017</v>
      </c>
      <c r="R184" s="98">
        <v>1013.4020150755274</v>
      </c>
      <c r="S184" s="98">
        <v>944.98892133367553</v>
      </c>
      <c r="T184" s="98">
        <v>913.5819735453133</v>
      </c>
      <c r="U184" s="98">
        <v>836.5097121198512</v>
      </c>
      <c r="V184" s="98">
        <v>822.51261244461091</v>
      </c>
      <c r="W184" s="98">
        <v>802.05645541722299</v>
      </c>
      <c r="X184" s="98">
        <v>648.12029316480596</v>
      </c>
      <c r="Y184" s="98">
        <v>684.62222398193364</v>
      </c>
      <c r="DA184" s="63" t="s">
        <v>2409</v>
      </c>
    </row>
    <row r="185" spans="1:105" ht="12" customHeight="1" x14ac:dyDescent="0.25">
      <c r="A185" s="109" t="s">
        <v>120</v>
      </c>
      <c r="B185" s="33">
        <v>1024.9016116215362</v>
      </c>
      <c r="C185" s="33">
        <v>649.3837601572925</v>
      </c>
      <c r="D185" s="33">
        <v>863.9611912820252</v>
      </c>
      <c r="E185" s="33">
        <v>896.12125675218465</v>
      </c>
      <c r="F185" s="33">
        <v>881.15965565104875</v>
      </c>
      <c r="G185" s="33">
        <v>867.03654209300942</v>
      </c>
      <c r="H185" s="33">
        <v>825.49042887418136</v>
      </c>
      <c r="I185" s="33">
        <v>745.93264422730397</v>
      </c>
      <c r="J185" s="33">
        <v>708.28587127362698</v>
      </c>
      <c r="K185" s="33">
        <v>654.4225929168897</v>
      </c>
      <c r="L185" s="33">
        <v>943.88401684362702</v>
      </c>
      <c r="M185" s="33">
        <v>922.7396182103945</v>
      </c>
      <c r="N185" s="33">
        <v>560.01566434365805</v>
      </c>
      <c r="O185" s="33">
        <v>818.65861497634296</v>
      </c>
      <c r="P185" s="33">
        <v>761.85926017347947</v>
      </c>
      <c r="Q185" s="33">
        <v>846.01474329907182</v>
      </c>
      <c r="R185" s="33">
        <v>1087.3321266926334</v>
      </c>
      <c r="S185" s="33">
        <v>449.33060282994876</v>
      </c>
      <c r="T185" s="33">
        <v>628.5198608026966</v>
      </c>
      <c r="U185" s="33">
        <v>651.04165722908567</v>
      </c>
      <c r="V185" s="33">
        <v>567.92626252802893</v>
      </c>
      <c r="W185" s="33">
        <v>480.62228076898089</v>
      </c>
      <c r="X185" s="33">
        <v>559.01515775872758</v>
      </c>
      <c r="Y185" s="33">
        <v>486.53440897679428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3864.173956244334</v>
      </c>
      <c r="C187" s="117">
        <f t="shared" si="83"/>
        <v>4190.8651259797671</v>
      </c>
      <c r="D187" s="117">
        <f t="shared" si="83"/>
        <v>3835.55624992394</v>
      </c>
      <c r="E187" s="117">
        <f t="shared" si="83"/>
        <v>4962.5595420546706</v>
      </c>
      <c r="F187" s="117">
        <f t="shared" si="83"/>
        <v>3596.2981233595428</v>
      </c>
      <c r="G187" s="117">
        <f t="shared" si="83"/>
        <v>3496.8096419819904</v>
      </c>
      <c r="H187" s="117">
        <f t="shared" si="83"/>
        <v>3983.7997396817118</v>
      </c>
      <c r="I187" s="117">
        <f t="shared" si="83"/>
        <v>4067.5363019223869</v>
      </c>
      <c r="J187" s="117">
        <f t="shared" si="83"/>
        <v>3783.8590416543166</v>
      </c>
      <c r="K187" s="117">
        <f t="shared" si="83"/>
        <v>3622.574189246141</v>
      </c>
      <c r="L187" s="117">
        <f t="shared" si="83"/>
        <v>3782.3646028227522</v>
      </c>
      <c r="M187" s="117">
        <f t="shared" si="83"/>
        <v>3907.6128453109022</v>
      </c>
      <c r="N187" s="117">
        <f t="shared" si="83"/>
        <v>5344.1650947769094</v>
      </c>
      <c r="O187" s="117">
        <f t="shared" si="83"/>
        <v>4143.3076498641294</v>
      </c>
      <c r="P187" s="117">
        <f t="shared" si="83"/>
        <v>3930.8396937437828</v>
      </c>
      <c r="Q187" s="117">
        <f t="shared" si="83"/>
        <v>3503.6815536734293</v>
      </c>
      <c r="R187" s="117">
        <f t="shared" ref="R187:V187" si="84">R188+R190+R192+R201</f>
        <v>3287.1933276620261</v>
      </c>
      <c r="S187" s="117">
        <f t="shared" si="84"/>
        <v>4837.1359399511102</v>
      </c>
      <c r="T187" s="117">
        <f t="shared" si="84"/>
        <v>4989.4273955764838</v>
      </c>
      <c r="U187" s="117">
        <f t="shared" si="84"/>
        <v>5337.2572592333418</v>
      </c>
      <c r="V187" s="117">
        <f t="shared" si="84"/>
        <v>5663.5573875856444</v>
      </c>
      <c r="W187" s="117">
        <f t="shared" ref="W187:Y187" si="85">W188+W190+W192+W201</f>
        <v>6999.3755605056758</v>
      </c>
      <c r="X187" s="117">
        <f t="shared" si="85"/>
        <v>6944.3044043858308</v>
      </c>
      <c r="Y187" s="117">
        <f t="shared" si="85"/>
        <v>5751.5431023551855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297.37919553986592</v>
      </c>
      <c r="C188" s="122">
        <f t="shared" si="86"/>
        <v>189.70297011001875</v>
      </c>
      <c r="D188" s="122">
        <f t="shared" si="86"/>
        <v>267.14362464442564</v>
      </c>
      <c r="E188" s="122">
        <f t="shared" si="86"/>
        <v>360.96594223761696</v>
      </c>
      <c r="F188" s="122">
        <f t="shared" si="86"/>
        <v>404.95537240196728</v>
      </c>
      <c r="G188" s="122">
        <f t="shared" si="86"/>
        <v>362.8329199970949</v>
      </c>
      <c r="H188" s="122">
        <f t="shared" si="86"/>
        <v>428.2525987131728</v>
      </c>
      <c r="I188" s="122">
        <f t="shared" si="86"/>
        <v>425.09215664601214</v>
      </c>
      <c r="J188" s="122">
        <f t="shared" si="86"/>
        <v>449.39662787325227</v>
      </c>
      <c r="K188" s="122">
        <f t="shared" si="86"/>
        <v>342.43707474111801</v>
      </c>
      <c r="L188" s="122">
        <f t="shared" si="86"/>
        <v>587.76858102563926</v>
      </c>
      <c r="M188" s="122">
        <f t="shared" si="86"/>
        <v>570.18597739210099</v>
      </c>
      <c r="N188" s="122">
        <f t="shared" si="86"/>
        <v>591.46244960590946</v>
      </c>
      <c r="O188" s="122">
        <f t="shared" si="86"/>
        <v>577.52618685486425</v>
      </c>
      <c r="P188" s="122">
        <f t="shared" si="86"/>
        <v>545.02624910350482</v>
      </c>
      <c r="Q188" s="122">
        <f t="shared" si="86"/>
        <v>572.82555969493808</v>
      </c>
      <c r="R188" s="122">
        <f t="shared" si="86"/>
        <v>460.48132370880023</v>
      </c>
      <c r="S188" s="122">
        <f t="shared" si="86"/>
        <v>1061.0931473898397</v>
      </c>
      <c r="T188" s="122">
        <f t="shared" si="86"/>
        <v>968.15509824631215</v>
      </c>
      <c r="U188" s="122">
        <f t="shared" si="86"/>
        <v>830.50642270212575</v>
      </c>
      <c r="V188" s="122">
        <f t="shared" si="86"/>
        <v>1027.0805035722296</v>
      </c>
      <c r="W188" s="122">
        <f t="shared" si="86"/>
        <v>1206.352831453308</v>
      </c>
      <c r="X188" s="122">
        <f t="shared" si="86"/>
        <v>1451.4488233350412</v>
      </c>
      <c r="Y188" s="122">
        <f t="shared" si="86"/>
        <v>1478.8797964244147</v>
      </c>
      <c r="DA188" s="130" t="s">
        <v>2563</v>
      </c>
    </row>
    <row r="189" spans="1:105" ht="12" customHeight="1" x14ac:dyDescent="0.25">
      <c r="A189" s="97" t="s">
        <v>53</v>
      </c>
      <c r="B189" s="98">
        <v>297.37919553986592</v>
      </c>
      <c r="C189" s="98">
        <v>189.70297011001875</v>
      </c>
      <c r="D189" s="98">
        <v>267.14362464442564</v>
      </c>
      <c r="E189" s="98">
        <v>360.96594223761696</v>
      </c>
      <c r="F189" s="98">
        <v>404.95537240196728</v>
      </c>
      <c r="G189" s="98">
        <v>362.8329199970949</v>
      </c>
      <c r="H189" s="98">
        <v>428.2525987131728</v>
      </c>
      <c r="I189" s="98">
        <v>425.09215664601214</v>
      </c>
      <c r="J189" s="98">
        <v>449.39662787325227</v>
      </c>
      <c r="K189" s="98">
        <v>342.43707474111801</v>
      </c>
      <c r="L189" s="98">
        <v>587.76858102563926</v>
      </c>
      <c r="M189" s="98">
        <v>570.18597739210099</v>
      </c>
      <c r="N189" s="98">
        <v>591.46244960590946</v>
      </c>
      <c r="O189" s="98">
        <v>577.52618685486425</v>
      </c>
      <c r="P189" s="98">
        <v>545.02624910350482</v>
      </c>
      <c r="Q189" s="98">
        <v>572.82555969493808</v>
      </c>
      <c r="R189" s="98">
        <v>460.48132370880023</v>
      </c>
      <c r="S189" s="98">
        <v>1061.0931473898397</v>
      </c>
      <c r="T189" s="98">
        <v>968.15509824631215</v>
      </c>
      <c r="U189" s="98">
        <v>830.50642270212575</v>
      </c>
      <c r="V189" s="98">
        <v>1027.0805035722296</v>
      </c>
      <c r="W189" s="98">
        <v>1206.352831453308</v>
      </c>
      <c r="X189" s="98">
        <v>1451.4488233350412</v>
      </c>
      <c r="Y189" s="98">
        <v>1478.8797964244147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2131.3977454602386</v>
      </c>
      <c r="C190" s="122">
        <f t="shared" si="87"/>
        <v>2754.4616234451996</v>
      </c>
      <c r="D190" s="122">
        <f t="shared" si="87"/>
        <v>2166.6001211376183</v>
      </c>
      <c r="E190" s="122">
        <f t="shared" si="87"/>
        <v>3249.4226559941644</v>
      </c>
      <c r="F190" s="122">
        <f t="shared" si="87"/>
        <v>1611.5408921443011</v>
      </c>
      <c r="G190" s="122">
        <f t="shared" si="87"/>
        <v>1543.8203966404631</v>
      </c>
      <c r="H190" s="122">
        <f t="shared" si="87"/>
        <v>2006.9815026164547</v>
      </c>
      <c r="I190" s="122">
        <f t="shared" si="87"/>
        <v>2153.0663323262124</v>
      </c>
      <c r="J190" s="122">
        <f t="shared" si="87"/>
        <v>1797.5779392523032</v>
      </c>
      <c r="K190" s="122">
        <f t="shared" si="87"/>
        <v>2013.1724503954918</v>
      </c>
      <c r="L190" s="122">
        <f t="shared" si="87"/>
        <v>1700.1067354249351</v>
      </c>
      <c r="M190" s="122">
        <f t="shared" si="87"/>
        <v>1872.1859357063727</v>
      </c>
      <c r="N190" s="122">
        <f t="shared" si="87"/>
        <v>3440.0704227520373</v>
      </c>
      <c r="O190" s="122">
        <f t="shared" si="87"/>
        <v>2092.853931362461</v>
      </c>
      <c r="P190" s="122">
        <f t="shared" si="87"/>
        <v>1955.7386132698095</v>
      </c>
      <c r="Q190" s="122">
        <f t="shared" si="87"/>
        <v>1416.8072015472881</v>
      </c>
      <c r="R190" s="122">
        <f t="shared" si="87"/>
        <v>1308.8855303055307</v>
      </c>
      <c r="S190" s="122">
        <f t="shared" si="87"/>
        <v>2359.6843475149572</v>
      </c>
      <c r="T190" s="122">
        <f t="shared" si="87"/>
        <v>2415.8874726968302</v>
      </c>
      <c r="U190" s="122">
        <f t="shared" si="87"/>
        <v>2911.5381256165238</v>
      </c>
      <c r="V190" s="122">
        <f t="shared" si="87"/>
        <v>3107.6971374106488</v>
      </c>
      <c r="W190" s="122">
        <f t="shared" si="87"/>
        <v>4424.8783975966426</v>
      </c>
      <c r="X190" s="122">
        <f t="shared" si="87"/>
        <v>4029.2545067454871</v>
      </c>
      <c r="Y190" s="122">
        <f t="shared" si="87"/>
        <v>2904.2779509298057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2131.3977454602386</v>
      </c>
      <c r="C191" s="98">
        <f>RES_hhdet_tesh!C165</f>
        <v>2754.4616234451996</v>
      </c>
      <c r="D191" s="98">
        <f>RES_hhdet_tesh!D165</f>
        <v>2166.6001211376183</v>
      </c>
      <c r="E191" s="98">
        <f>RES_hhdet_tesh!E165</f>
        <v>3249.4226559941644</v>
      </c>
      <c r="F191" s="98">
        <f>RES_hhdet_tesh!F165</f>
        <v>1611.5408921443011</v>
      </c>
      <c r="G191" s="98">
        <f>RES_hhdet_tesh!G165</f>
        <v>1543.8203966404631</v>
      </c>
      <c r="H191" s="98">
        <f>RES_hhdet_tesh!H165</f>
        <v>2006.9815026164547</v>
      </c>
      <c r="I191" s="98">
        <f>RES_hhdet_tesh!I165</f>
        <v>2153.0663323262124</v>
      </c>
      <c r="J191" s="98">
        <f>RES_hhdet_tesh!J165</f>
        <v>1797.5779392523032</v>
      </c>
      <c r="K191" s="98">
        <f>RES_hhdet_tesh!K165</f>
        <v>2013.1724503954918</v>
      </c>
      <c r="L191" s="98">
        <f>RES_hhdet_tesh!L165</f>
        <v>1700.1067354249351</v>
      </c>
      <c r="M191" s="98">
        <f>RES_hhdet_tesh!M165</f>
        <v>1872.1859357063727</v>
      </c>
      <c r="N191" s="98">
        <f>RES_hhdet_tesh!N165</f>
        <v>3440.0704227520373</v>
      </c>
      <c r="O191" s="98">
        <f>RES_hhdet_tesh!O165</f>
        <v>2092.853931362461</v>
      </c>
      <c r="P191" s="98">
        <f>RES_hhdet_tesh!P165</f>
        <v>1955.7386132698095</v>
      </c>
      <c r="Q191" s="98">
        <f>RES_hhdet_tesh!Q165</f>
        <v>1416.8072015472881</v>
      </c>
      <c r="R191" s="98">
        <f>RES_hhdet_tesh!R165</f>
        <v>1308.8855303055307</v>
      </c>
      <c r="S191" s="98">
        <f>RES_hhdet_tesh!S165</f>
        <v>2359.6843475149572</v>
      </c>
      <c r="T191" s="98">
        <f>RES_hhdet_tesh!T165</f>
        <v>2415.8874726968302</v>
      </c>
      <c r="U191" s="98">
        <f>RES_hhdet_tesh!U165</f>
        <v>2911.5381256165238</v>
      </c>
      <c r="V191" s="98">
        <f>RES_hhdet_tesh!V165</f>
        <v>3107.6971374106488</v>
      </c>
      <c r="W191" s="98">
        <f>RES_hhdet_tesh!W165</f>
        <v>4424.8783975966426</v>
      </c>
      <c r="X191" s="98">
        <f>RES_hhdet_tesh!X165</f>
        <v>4029.2545067454871</v>
      </c>
      <c r="Y191" s="98">
        <f>RES_hhdet_tesh!Y165</f>
        <v>2904.2779509298057</v>
      </c>
      <c r="DA191" s="63" t="s">
        <v>2566</v>
      </c>
    </row>
    <row r="192" spans="1:105" ht="12" customHeight="1" x14ac:dyDescent="0.25">
      <c r="A192" s="121" t="s">
        <v>55</v>
      </c>
      <c r="B192" s="122">
        <v>754.1484631309844</v>
      </c>
      <c r="C192" s="122">
        <v>630.90907375763652</v>
      </c>
      <c r="D192" s="122">
        <v>773.01672862216913</v>
      </c>
      <c r="E192" s="122">
        <v>755.51875135686623</v>
      </c>
      <c r="F192" s="122">
        <v>911.34025067492485</v>
      </c>
      <c r="G192" s="122">
        <v>939.46382521407361</v>
      </c>
      <c r="H192" s="122">
        <v>968.35137119512058</v>
      </c>
      <c r="I192" s="122">
        <v>952.65890157720287</v>
      </c>
      <c r="J192" s="122">
        <v>942.1963002203305</v>
      </c>
      <c r="K192" s="122">
        <v>642.09227027289705</v>
      </c>
      <c r="L192" s="122">
        <v>859.26950530864701</v>
      </c>
      <c r="M192" s="122">
        <v>865.26953870237696</v>
      </c>
      <c r="N192" s="122">
        <v>761.07692335852732</v>
      </c>
      <c r="O192" s="122">
        <v>841.96375887611691</v>
      </c>
      <c r="P192" s="122">
        <v>839.47510679571394</v>
      </c>
      <c r="Q192" s="122">
        <v>880.19601127097803</v>
      </c>
      <c r="R192" s="122">
        <v>854.43417769501502</v>
      </c>
      <c r="S192" s="122">
        <v>897.69698451421334</v>
      </c>
      <c r="T192" s="122">
        <v>1069.8243932019677</v>
      </c>
      <c r="U192" s="122">
        <v>1089.6774577556614</v>
      </c>
      <c r="V192" s="122">
        <v>1041.2361712860015</v>
      </c>
      <c r="W192" s="122">
        <v>905.83898144779391</v>
      </c>
      <c r="X192" s="122">
        <v>1047.138405137634</v>
      </c>
      <c r="Y192" s="122">
        <v>950.04719968175436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754.1484631309844</v>
      </c>
      <c r="C197" s="101">
        <v>630.90907375763652</v>
      </c>
      <c r="D197" s="101">
        <v>773.00689510451957</v>
      </c>
      <c r="E197" s="101">
        <v>755.50360936309096</v>
      </c>
      <c r="F197" s="101">
        <v>911.320792369522</v>
      </c>
      <c r="G197" s="101">
        <v>939.4449846983191</v>
      </c>
      <c r="H197" s="101">
        <v>968.34142575428564</v>
      </c>
      <c r="I197" s="101">
        <v>952.65265019791639</v>
      </c>
      <c r="J197" s="101">
        <v>942.18612714340293</v>
      </c>
      <c r="K197" s="101">
        <v>641.93972260943144</v>
      </c>
      <c r="L197" s="101">
        <v>858.07611990335135</v>
      </c>
      <c r="M197" s="101">
        <v>864.23920922093112</v>
      </c>
      <c r="N197" s="101">
        <v>760.26307324707557</v>
      </c>
      <c r="O197" s="101">
        <v>842.51741825282363</v>
      </c>
      <c r="P197" s="101">
        <v>841.00567155450858</v>
      </c>
      <c r="Q197" s="101">
        <v>882.20961061791934</v>
      </c>
      <c r="R197" s="101">
        <v>856.68967653364928</v>
      </c>
      <c r="S197" s="101">
        <v>898.30720986326116</v>
      </c>
      <c r="T197" s="101">
        <v>1069.3299144936227</v>
      </c>
      <c r="U197" s="101">
        <v>1089.6779935373527</v>
      </c>
      <c r="V197" s="101">
        <v>1041.4500628508565</v>
      </c>
      <c r="W197" s="101">
        <v>906.37025963243252</v>
      </c>
      <c r="X197" s="101">
        <v>1046.9158681321023</v>
      </c>
      <c r="Y197" s="101">
        <v>949.88550487510133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773.25862832415385</v>
      </c>
      <c r="E198" s="104">
        <v>755.81136619598624</v>
      </c>
      <c r="F198" s="104">
        <v>911.7184735097228</v>
      </c>
      <c r="G198" s="104">
        <v>939.76653585215593</v>
      </c>
      <c r="H198" s="104">
        <v>968.49256236777978</v>
      </c>
      <c r="I198" s="104">
        <v>952.73151911206764</v>
      </c>
      <c r="J198" s="104">
        <v>942.29868928744554</v>
      </c>
      <c r="K198" s="104">
        <v>642.97273701956624</v>
      </c>
      <c r="L198" s="104">
        <v>863.59954322700776</v>
      </c>
      <c r="M198" s="104">
        <v>868.21551311129076</v>
      </c>
      <c r="N198" s="104">
        <v>762.84824418933374</v>
      </c>
      <c r="O198" s="104">
        <v>840.86625968007979</v>
      </c>
      <c r="P198" s="104">
        <v>836.88332746345986</v>
      </c>
      <c r="Q198" s="104">
        <v>876.73404175848418</v>
      </c>
      <c r="R198" s="104">
        <v>851.19767351903431</v>
      </c>
      <c r="S198" s="104">
        <v>896.87733683318868</v>
      </c>
      <c r="T198" s="104">
        <v>1070.5326284848375</v>
      </c>
      <c r="U198" s="104">
        <v>1089.6765886307144</v>
      </c>
      <c r="V198" s="104">
        <v>1040.8292097510805</v>
      </c>
      <c r="W198" s="104">
        <v>904.34595521242602</v>
      </c>
      <c r="X198" s="104">
        <v>1047.7358539576251</v>
      </c>
      <c r="Y198" s="104">
        <v>950.58028094698602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135.31379709436567</v>
      </c>
      <c r="E199" s="98">
        <v>131.49906090992852</v>
      </c>
      <c r="F199" s="98">
        <v>157.57987155336181</v>
      </c>
      <c r="G199" s="98">
        <v>161.93942116667813</v>
      </c>
      <c r="H199" s="98">
        <v>165.9626368405599</v>
      </c>
      <c r="I199" s="98">
        <v>161.75402391203221</v>
      </c>
      <c r="J199" s="98">
        <v>160.38179296431926</v>
      </c>
      <c r="K199" s="98">
        <v>287.26146752062596</v>
      </c>
      <c r="L199" s="98">
        <v>86.035057021022254</v>
      </c>
      <c r="M199" s="98">
        <v>147.84502964621959</v>
      </c>
      <c r="N199" s="98">
        <v>63.148889396150196</v>
      </c>
      <c r="O199" s="98">
        <v>106.43937805377087</v>
      </c>
      <c r="P199" s="98">
        <v>82.030008644591035</v>
      </c>
      <c r="Q199" s="98">
        <v>101.89328179233131</v>
      </c>
      <c r="R199" s="98">
        <v>82.306806537361098</v>
      </c>
      <c r="S199" s="98">
        <v>114.34140365209443</v>
      </c>
      <c r="T199" s="98">
        <v>264.17865886664993</v>
      </c>
      <c r="U199" s="98">
        <v>237.80595847702901</v>
      </c>
      <c r="V199" s="98">
        <v>150.4827585482598</v>
      </c>
      <c r="W199" s="98">
        <v>155.29674841512949</v>
      </c>
      <c r="X199" s="98">
        <v>404.23923732180987</v>
      </c>
      <c r="Y199" s="98">
        <v>331.69951381411101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637.94483122978818</v>
      </c>
      <c r="E200" s="98">
        <v>624.31230528605772</v>
      </c>
      <c r="F200" s="98">
        <v>754.13860195636096</v>
      </c>
      <c r="G200" s="98">
        <v>777.82711468547768</v>
      </c>
      <c r="H200" s="98">
        <v>802.5299255272198</v>
      </c>
      <c r="I200" s="98">
        <v>790.97749520003515</v>
      </c>
      <c r="J200" s="98">
        <v>781.91689632312625</v>
      </c>
      <c r="K200" s="98">
        <v>355.71126949894034</v>
      </c>
      <c r="L200" s="98">
        <v>777.56448620598542</v>
      </c>
      <c r="M200" s="98">
        <v>720.37048346507106</v>
      </c>
      <c r="N200" s="98">
        <v>699.6993547931836</v>
      </c>
      <c r="O200" s="98">
        <v>734.42688162630861</v>
      </c>
      <c r="P200" s="98">
        <v>754.85331881886884</v>
      </c>
      <c r="Q200" s="98">
        <v>774.84075996615286</v>
      </c>
      <c r="R200" s="98">
        <v>768.89086698167341</v>
      </c>
      <c r="S200" s="98">
        <v>782.53593318109426</v>
      </c>
      <c r="T200" s="98">
        <v>806.35396961818776</v>
      </c>
      <c r="U200" s="98">
        <v>851.87063015368551</v>
      </c>
      <c r="V200" s="98">
        <v>890.34645120282073</v>
      </c>
      <c r="W200" s="98">
        <v>749.04920679729639</v>
      </c>
      <c r="X200" s="98">
        <v>643.49661663581526</v>
      </c>
      <c r="Y200" s="98">
        <v>618.88076713287501</v>
      </c>
      <c r="DA200" s="63" t="s">
        <v>2575</v>
      </c>
    </row>
    <row r="201" spans="1:105" ht="12" customHeight="1" x14ac:dyDescent="0.25">
      <c r="A201" s="121" t="s">
        <v>54</v>
      </c>
      <c r="B201" s="122">
        <v>681.24855211324495</v>
      </c>
      <c r="C201" s="122">
        <v>615.79145866691249</v>
      </c>
      <c r="D201" s="122">
        <v>628.79577551972727</v>
      </c>
      <c r="E201" s="122">
        <v>596.65219246602317</v>
      </c>
      <c r="F201" s="122">
        <v>668.46160813834956</v>
      </c>
      <c r="G201" s="122">
        <v>650.69250013035867</v>
      </c>
      <c r="H201" s="122">
        <v>580.21426715696384</v>
      </c>
      <c r="I201" s="122">
        <v>536.7189113729595</v>
      </c>
      <c r="J201" s="122">
        <v>594.68817430843069</v>
      </c>
      <c r="K201" s="122">
        <v>624.87239383663416</v>
      </c>
      <c r="L201" s="122">
        <v>635.21978106353049</v>
      </c>
      <c r="M201" s="122">
        <v>599.97139351005148</v>
      </c>
      <c r="N201" s="122">
        <v>551.5552990604358</v>
      </c>
      <c r="O201" s="122">
        <v>630.96377277068746</v>
      </c>
      <c r="P201" s="122">
        <v>590.59972457475419</v>
      </c>
      <c r="Q201" s="122">
        <v>633.85278116022528</v>
      </c>
      <c r="R201" s="122">
        <v>663.39229595268034</v>
      </c>
      <c r="S201" s="122">
        <v>518.66146053210025</v>
      </c>
      <c r="T201" s="122">
        <v>535.56043143137367</v>
      </c>
      <c r="U201" s="122">
        <v>505.53525315903028</v>
      </c>
      <c r="V201" s="122">
        <v>487.54357531676379</v>
      </c>
      <c r="W201" s="122">
        <v>462.30535000793128</v>
      </c>
      <c r="X201" s="122">
        <v>416.46266916766837</v>
      </c>
      <c r="Y201" s="122">
        <v>418.33815531921113</v>
      </c>
      <c r="DA201" s="130" t="s">
        <v>2576</v>
      </c>
    </row>
    <row r="202" spans="1:105" ht="12" customHeight="1" x14ac:dyDescent="0.25">
      <c r="A202" s="97" t="s">
        <v>50</v>
      </c>
      <c r="B202" s="98">
        <v>664.33897084306409</v>
      </c>
      <c r="C202" s="98">
        <v>647.98117119295739</v>
      </c>
      <c r="D202" s="98">
        <v>625.23173794768286</v>
      </c>
      <c r="E202" s="98">
        <v>572.30223992088702</v>
      </c>
      <c r="F202" s="98">
        <v>672.10240518531509</v>
      </c>
      <c r="G202" s="98">
        <v>651.1137945777258</v>
      </c>
      <c r="H202" s="98">
        <v>567.72724497735476</v>
      </c>
      <c r="I202" s="98">
        <v>530.15826218992538</v>
      </c>
      <c r="J202" s="98">
        <v>609.25117224726205</v>
      </c>
      <c r="K202" s="98">
        <v>654.68471685250495</v>
      </c>
      <c r="L202" s="98">
        <v>617.6040031277023</v>
      </c>
      <c r="M202" s="98">
        <v>577.2442800296667</v>
      </c>
      <c r="N202" s="98">
        <v>579.31412636264224</v>
      </c>
      <c r="O202" s="98">
        <v>632.2117581649394</v>
      </c>
      <c r="P202" s="98">
        <v>592.02802422785965</v>
      </c>
      <c r="Q202" s="98">
        <v>624.94958359728082</v>
      </c>
      <c r="R202" s="98">
        <v>596.43034047574474</v>
      </c>
      <c r="S202" s="98">
        <v>559.14133546865571</v>
      </c>
      <c r="T202" s="98">
        <v>542.76773735697361</v>
      </c>
      <c r="U202" s="98">
        <v>498.47680944346087</v>
      </c>
      <c r="V202" s="98">
        <v>492.16718931056727</v>
      </c>
      <c r="W202" s="98">
        <v>482.12688359932565</v>
      </c>
      <c r="X202" s="98">
        <v>390.99784868444323</v>
      </c>
      <c r="Y202" s="98">
        <v>415.04727446146501</v>
      </c>
      <c r="DA202" s="63" t="s">
        <v>2577</v>
      </c>
    </row>
    <row r="203" spans="1:105" ht="12" customHeight="1" x14ac:dyDescent="0.25">
      <c r="A203" s="109" t="s">
        <v>120</v>
      </c>
      <c r="B203" s="33">
        <v>753.56419485129652</v>
      </c>
      <c r="C203" s="33">
        <v>478.9636286686839</v>
      </c>
      <c r="D203" s="33">
        <v>640.81449391206866</v>
      </c>
      <c r="E203" s="33">
        <v>667.28774885758003</v>
      </c>
      <c r="F203" s="33">
        <v>658.28290267361024</v>
      </c>
      <c r="G203" s="33">
        <v>649.47805254739626</v>
      </c>
      <c r="H203" s="33">
        <v>619.98761681455824</v>
      </c>
      <c r="I203" s="33">
        <v>560.87931625445219</v>
      </c>
      <c r="J203" s="33">
        <v>533.07902345714649</v>
      </c>
      <c r="K203" s="33">
        <v>493.37399176594215</v>
      </c>
      <c r="L203" s="33">
        <v>713.49096735137266</v>
      </c>
      <c r="M203" s="33">
        <v>699.63081162515482</v>
      </c>
      <c r="N203" s="33">
        <v>425.79498167134267</v>
      </c>
      <c r="O203" s="33">
        <v>626.18450845569635</v>
      </c>
      <c r="P203" s="33">
        <v>586.26172448764999</v>
      </c>
      <c r="Q203" s="33">
        <v>657.39810275052878</v>
      </c>
      <c r="R203" s="33">
        <v>855.66218600216564</v>
      </c>
      <c r="S203" s="33">
        <v>357.08626105872895</v>
      </c>
      <c r="T203" s="33">
        <v>507.88428570444921</v>
      </c>
      <c r="U203" s="33">
        <v>531.91993164705627</v>
      </c>
      <c r="V203" s="33">
        <v>472.75987256914811</v>
      </c>
      <c r="W203" s="33">
        <v>407.08685060570605</v>
      </c>
      <c r="X203" s="33">
        <v>479.53339590100069</v>
      </c>
      <c r="Y203" s="33">
        <v>424.62496239250481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212.65078955877448</v>
      </c>
      <c r="C205" s="117">
        <f t="shared" si="88"/>
        <v>206.77465915281485</v>
      </c>
      <c r="D205" s="117">
        <f t="shared" si="88"/>
        <v>189.73277898985287</v>
      </c>
      <c r="E205" s="117">
        <f t="shared" si="88"/>
        <v>167.1163776428468</v>
      </c>
      <c r="F205" s="117">
        <f t="shared" si="88"/>
        <v>193.90784976430274</v>
      </c>
      <c r="G205" s="117">
        <f t="shared" si="88"/>
        <v>188.9278656991583</v>
      </c>
      <c r="H205" s="117">
        <f t="shared" si="88"/>
        <v>168.49783361777241</v>
      </c>
      <c r="I205" s="117">
        <f t="shared" si="88"/>
        <v>162.43274559844536</v>
      </c>
      <c r="J205" s="117">
        <f t="shared" si="88"/>
        <v>191.87226951356908</v>
      </c>
      <c r="K205" s="117">
        <f t="shared" si="88"/>
        <v>207.71095291900298</v>
      </c>
      <c r="L205" s="117">
        <f t="shared" si="88"/>
        <v>196.13167239097999</v>
      </c>
      <c r="M205" s="117">
        <f t="shared" si="88"/>
        <v>182.77600112861606</v>
      </c>
      <c r="N205" s="117">
        <f t="shared" si="88"/>
        <v>184.41134589627347</v>
      </c>
      <c r="O205" s="117">
        <f t="shared" si="88"/>
        <v>194.64068880085603</v>
      </c>
      <c r="P205" s="117">
        <f t="shared" si="88"/>
        <v>172.80707976452535</v>
      </c>
      <c r="Q205" s="117">
        <f t="shared" si="88"/>
        <v>175.6811305142509</v>
      </c>
      <c r="R205" s="117">
        <f t="shared" ref="R205:V205" si="89">R206+R208+R210+R219</f>
        <v>170.74050035192289</v>
      </c>
      <c r="S205" s="117">
        <f t="shared" si="89"/>
        <v>171.65778964726587</v>
      </c>
      <c r="T205" s="117">
        <f t="shared" si="89"/>
        <v>164.65144228936788</v>
      </c>
      <c r="U205" s="117">
        <f t="shared" si="89"/>
        <v>149.91594899238595</v>
      </c>
      <c r="V205" s="117">
        <f t="shared" si="89"/>
        <v>142.32859229219346</v>
      </c>
      <c r="W205" s="117">
        <f t="shared" ref="W205:Y205" si="90">W206+W208+W210+W219</f>
        <v>134.06900385677605</v>
      </c>
      <c r="X205" s="117">
        <f t="shared" si="90"/>
        <v>104.88119791670101</v>
      </c>
      <c r="Y205" s="117">
        <f t="shared" si="90"/>
        <v>102.08273654705999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212.65078955877448</v>
      </c>
      <c r="C219" s="122">
        <v>206.77465915281485</v>
      </c>
      <c r="D219" s="122">
        <v>189.73277898985287</v>
      </c>
      <c r="E219" s="122">
        <v>167.1163776428468</v>
      </c>
      <c r="F219" s="122">
        <v>193.90784976430274</v>
      </c>
      <c r="G219" s="122">
        <v>188.9278656991583</v>
      </c>
      <c r="H219" s="122">
        <v>168.49783361777241</v>
      </c>
      <c r="I219" s="122">
        <v>162.43274559844536</v>
      </c>
      <c r="J219" s="122">
        <v>191.87226951356908</v>
      </c>
      <c r="K219" s="122">
        <v>207.71095291900298</v>
      </c>
      <c r="L219" s="122">
        <v>196.13167239097999</v>
      </c>
      <c r="M219" s="122">
        <v>182.77600112861606</v>
      </c>
      <c r="N219" s="122">
        <v>184.41134589627347</v>
      </c>
      <c r="O219" s="122">
        <v>194.64068880085603</v>
      </c>
      <c r="P219" s="122">
        <v>172.80707976452535</v>
      </c>
      <c r="Q219" s="122">
        <v>175.6811305142509</v>
      </c>
      <c r="R219" s="122">
        <v>170.74050035192289</v>
      </c>
      <c r="S219" s="122">
        <v>171.65778964726587</v>
      </c>
      <c r="T219" s="122">
        <v>164.65144228936788</v>
      </c>
      <c r="U219" s="122">
        <v>149.91594899238595</v>
      </c>
      <c r="V219" s="122">
        <v>142.32859229219346</v>
      </c>
      <c r="W219" s="122">
        <v>134.06900385677605</v>
      </c>
      <c r="X219" s="122">
        <v>104.88119791670101</v>
      </c>
      <c r="Y219" s="122">
        <v>102.08273654705999</v>
      </c>
      <c r="DA219" s="130" t="s">
        <v>2744</v>
      </c>
    </row>
    <row r="220" spans="1:105" ht="12" customHeight="1" x14ac:dyDescent="0.25">
      <c r="A220" s="97" t="s">
        <v>50</v>
      </c>
      <c r="B220" s="98">
        <v>262.37496640440366</v>
      </c>
      <c r="C220" s="98">
        <v>255.41985681389164</v>
      </c>
      <c r="D220" s="98">
        <v>245.9962449347035</v>
      </c>
      <c r="E220" s="98">
        <v>224.72583204511724</v>
      </c>
      <c r="F220" s="98">
        <v>263.26628922901853</v>
      </c>
      <c r="G220" s="98">
        <v>254.46734380311653</v>
      </c>
      <c r="H220" s="98">
        <v>221.39848703808235</v>
      </c>
      <c r="I220" s="98">
        <v>206.54062644462888</v>
      </c>
      <c r="J220" s="98">
        <v>237.22649736504337</v>
      </c>
      <c r="K220" s="98">
        <v>254.80160896383234</v>
      </c>
      <c r="L220" s="98">
        <v>240.27322882933922</v>
      </c>
      <c r="M220" s="98">
        <v>224.45767053534769</v>
      </c>
      <c r="N220" s="98">
        <v>225.1160992682309</v>
      </c>
      <c r="O220" s="98">
        <v>245.46623866397954</v>
      </c>
      <c r="P220" s="98">
        <v>229.7043335971351</v>
      </c>
      <c r="Q220" s="98">
        <v>242.11147452339583</v>
      </c>
      <c r="R220" s="98">
        <v>230.2044017445568</v>
      </c>
      <c r="S220" s="98">
        <v>214.66368337015777</v>
      </c>
      <c r="T220" s="98">
        <v>207.5292811105534</v>
      </c>
      <c r="U220" s="98">
        <v>190.02154620514546</v>
      </c>
      <c r="V220" s="98">
        <v>186.84196504291785</v>
      </c>
      <c r="W220" s="98">
        <v>182.19514441257641</v>
      </c>
      <c r="X220" s="98">
        <v>147.22700579531733</v>
      </c>
      <c r="Y220" s="98">
        <v>155.51878439973606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41.702374961860947</v>
      </c>
      <c r="C223" s="118">
        <f t="shared" si="93"/>
        <v>38.426230128030006</v>
      </c>
      <c r="D223" s="118">
        <f t="shared" si="93"/>
        <v>38.634771837616498</v>
      </c>
      <c r="E223" s="118">
        <f t="shared" si="93"/>
        <v>43.147407612703368</v>
      </c>
      <c r="F223" s="118">
        <f t="shared" si="93"/>
        <v>40.096503583904401</v>
      </c>
      <c r="G223" s="118">
        <f t="shared" si="93"/>
        <v>38.551212811625099</v>
      </c>
      <c r="H223" s="118">
        <f t="shared" si="93"/>
        <v>39.805797812384583</v>
      </c>
      <c r="I223" s="118">
        <f t="shared" si="93"/>
        <v>38.639877269331521</v>
      </c>
      <c r="J223" s="118">
        <f t="shared" si="93"/>
        <v>38.173214793130569</v>
      </c>
      <c r="K223" s="118">
        <f t="shared" si="93"/>
        <v>32.102802381336645</v>
      </c>
      <c r="L223" s="118">
        <f t="shared" si="93"/>
        <v>37.526334445443851</v>
      </c>
      <c r="M223" s="118">
        <f t="shared" si="93"/>
        <v>36.783168004408566</v>
      </c>
      <c r="N223" s="118">
        <f t="shared" si="93"/>
        <v>38.369870555968284</v>
      </c>
      <c r="O223" s="118">
        <f t="shared" si="93"/>
        <v>36.056493501795728</v>
      </c>
      <c r="P223" s="118">
        <f t="shared" si="93"/>
        <v>33.619032481300366</v>
      </c>
      <c r="Q223" s="118">
        <f t="shared" si="93"/>
        <v>32.869753159442411</v>
      </c>
      <c r="R223" s="118">
        <f t="shared" ref="R223:V223" si="94">R224+R226+R228+R237</f>
        <v>29.650442699818889</v>
      </c>
      <c r="S223" s="118">
        <f t="shared" si="94"/>
        <v>37.670663721832987</v>
      </c>
      <c r="T223" s="118">
        <f t="shared" si="94"/>
        <v>38.206320076090108</v>
      </c>
      <c r="U223" s="118">
        <f t="shared" si="94"/>
        <v>36.565330613452893</v>
      </c>
      <c r="V223" s="118">
        <f t="shared" si="94"/>
        <v>37.542816523044145</v>
      </c>
      <c r="W223" s="118">
        <f t="shared" ref="W223:Y223" si="95">W224+W226+W228+W237</f>
        <v>39.627107100393459</v>
      </c>
      <c r="X223" s="118">
        <f t="shared" si="95"/>
        <v>42.10091508927772</v>
      </c>
      <c r="Y223" s="118">
        <f t="shared" si="95"/>
        <v>37.972985783335375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5.206459627176895</v>
      </c>
      <c r="C224" s="123">
        <f t="shared" si="96"/>
        <v>3.2914508712101513</v>
      </c>
      <c r="D224" s="123">
        <f t="shared" si="96"/>
        <v>4.5799435024017363</v>
      </c>
      <c r="E224" s="123">
        <f t="shared" si="96"/>
        <v>6.1131509476830317</v>
      </c>
      <c r="F224" s="123">
        <f t="shared" si="96"/>
        <v>6.7497618806793591</v>
      </c>
      <c r="G224" s="123">
        <f t="shared" si="96"/>
        <v>5.9562752859730876</v>
      </c>
      <c r="H224" s="123">
        <f t="shared" si="96"/>
        <v>6.915292800860664</v>
      </c>
      <c r="I224" s="123">
        <f t="shared" si="96"/>
        <v>6.7744011927398819</v>
      </c>
      <c r="J224" s="123">
        <f t="shared" si="96"/>
        <v>7.0625960631733911</v>
      </c>
      <c r="K224" s="123">
        <f t="shared" si="96"/>
        <v>5.3360373665453897</v>
      </c>
      <c r="L224" s="123">
        <f t="shared" si="96"/>
        <v>9.0765809551305345</v>
      </c>
      <c r="M224" s="123">
        <f t="shared" si="96"/>
        <v>8.7286309500306007</v>
      </c>
      <c r="N224" s="123">
        <f t="shared" si="96"/>
        <v>8.9622735126003015</v>
      </c>
      <c r="O224" s="123">
        <f t="shared" si="96"/>
        <v>8.6509695497230119</v>
      </c>
      <c r="P224" s="123">
        <f t="shared" si="96"/>
        <v>8.1073981700389073</v>
      </c>
      <c r="Q224" s="123">
        <f t="shared" si="96"/>
        <v>8.2954492439317153</v>
      </c>
      <c r="R224" s="123">
        <f t="shared" si="96"/>
        <v>6.3547614389922549</v>
      </c>
      <c r="S224" s="123">
        <f t="shared" si="96"/>
        <v>13.868962615985643</v>
      </c>
      <c r="T224" s="123">
        <f t="shared" si="96"/>
        <v>12.109449370891962</v>
      </c>
      <c r="U224" s="123">
        <f t="shared" si="96"/>
        <v>10.065377457842704</v>
      </c>
      <c r="V224" s="123">
        <f t="shared" si="96"/>
        <v>11.967788697107196</v>
      </c>
      <c r="W224" s="123">
        <f t="shared" si="96"/>
        <v>13.556077754858181</v>
      </c>
      <c r="X224" s="123">
        <f t="shared" si="96"/>
        <v>15.931428881325409</v>
      </c>
      <c r="Y224" s="123">
        <f t="shared" si="96"/>
        <v>15.60946704260215</v>
      </c>
      <c r="DA224" s="130" t="s">
        <v>2899</v>
      </c>
    </row>
    <row r="225" spans="1:105" ht="12" customHeight="1" x14ac:dyDescent="0.25">
      <c r="A225" s="97" t="s">
        <v>53</v>
      </c>
      <c r="B225" s="99">
        <v>5.206459627176895</v>
      </c>
      <c r="C225" s="99">
        <v>3.2914508712101513</v>
      </c>
      <c r="D225" s="99">
        <v>4.5799435024017363</v>
      </c>
      <c r="E225" s="99">
        <v>6.1131509476830317</v>
      </c>
      <c r="F225" s="99">
        <v>6.7497618806793591</v>
      </c>
      <c r="G225" s="99">
        <v>5.9562752859730876</v>
      </c>
      <c r="H225" s="99">
        <v>6.915292800860664</v>
      </c>
      <c r="I225" s="99">
        <v>6.7744011927398819</v>
      </c>
      <c r="J225" s="99">
        <v>7.0625960631733911</v>
      </c>
      <c r="K225" s="99">
        <v>5.3360373665453897</v>
      </c>
      <c r="L225" s="99">
        <v>9.0765809551305345</v>
      </c>
      <c r="M225" s="99">
        <v>8.7286309500306007</v>
      </c>
      <c r="N225" s="99">
        <v>8.9622735126003015</v>
      </c>
      <c r="O225" s="99">
        <v>8.6509695497230119</v>
      </c>
      <c r="P225" s="99">
        <v>8.1073981700389073</v>
      </c>
      <c r="Q225" s="99">
        <v>8.2954492439317153</v>
      </c>
      <c r="R225" s="99">
        <v>6.3547614389922549</v>
      </c>
      <c r="S225" s="99">
        <v>13.868962615985643</v>
      </c>
      <c r="T225" s="99">
        <v>12.109449370891962</v>
      </c>
      <c r="U225" s="99">
        <v>10.065377457842704</v>
      </c>
      <c r="V225" s="99">
        <v>11.967788697107196</v>
      </c>
      <c r="W225" s="99">
        <v>13.556077754858181</v>
      </c>
      <c r="X225" s="99">
        <v>15.931428881325409</v>
      </c>
      <c r="Y225" s="99">
        <v>15.60946704260215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11.186714959716912</v>
      </c>
      <c r="C226" s="123">
        <f t="shared" si="97"/>
        <v>13.215484231164861</v>
      </c>
      <c r="D226" s="123">
        <f t="shared" si="97"/>
        <v>9.8500987319140236</v>
      </c>
      <c r="E226" s="123">
        <f t="shared" si="97"/>
        <v>14.009549013154327</v>
      </c>
      <c r="F226" s="123">
        <f t="shared" si="97"/>
        <v>6.5281100650612975</v>
      </c>
      <c r="G226" s="123">
        <f t="shared" si="97"/>
        <v>5.8250324247994127</v>
      </c>
      <c r="H226" s="123">
        <f t="shared" si="97"/>
        <v>6.9806790079897425</v>
      </c>
      <c r="I226" s="123">
        <f t="shared" si="97"/>
        <v>7.0837324284887266</v>
      </c>
      <c r="J226" s="123">
        <f t="shared" si="97"/>
        <v>5.7093711846689752</v>
      </c>
      <c r="K226" s="123">
        <f t="shared" si="97"/>
        <v>6.0914583685110619</v>
      </c>
      <c r="L226" s="123">
        <f t="shared" si="97"/>
        <v>4.9963424030155625</v>
      </c>
      <c r="M226" s="123">
        <f t="shared" si="97"/>
        <v>5.3547489466735634</v>
      </c>
      <c r="N226" s="123">
        <f t="shared" si="97"/>
        <v>9.509012397627199</v>
      </c>
      <c r="O226" s="123">
        <f t="shared" si="97"/>
        <v>5.5408626372456764</v>
      </c>
      <c r="P226" s="123">
        <f t="shared" si="97"/>
        <v>4.9486171749659649</v>
      </c>
      <c r="Q226" s="123">
        <f t="shared" si="97"/>
        <v>3.3454084723686757</v>
      </c>
      <c r="R226" s="123">
        <f t="shared" si="97"/>
        <v>2.8165155306488128</v>
      </c>
      <c r="S226" s="123">
        <f t="shared" si="97"/>
        <v>4.7947477287905036</v>
      </c>
      <c r="T226" s="123">
        <f t="shared" si="97"/>
        <v>4.8153994998942107</v>
      </c>
      <c r="U226" s="123">
        <f t="shared" si="97"/>
        <v>5.7308003262669693</v>
      </c>
      <c r="V226" s="123">
        <f t="shared" si="97"/>
        <v>6.0480183259642413</v>
      </c>
      <c r="W226" s="123">
        <f t="shared" si="97"/>
        <v>8.5308180848266169</v>
      </c>
      <c r="X226" s="123">
        <f t="shared" si="97"/>
        <v>7.6953412540587056</v>
      </c>
      <c r="Y226" s="123">
        <f t="shared" si="97"/>
        <v>5.4687684447292986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11.186714959716912</v>
      </c>
      <c r="C227" s="99">
        <f>RES_hhdet_fecs!C165</f>
        <v>13.215484231164861</v>
      </c>
      <c r="D227" s="99">
        <f>RES_hhdet_fecs!D165</f>
        <v>9.8500987319140236</v>
      </c>
      <c r="E227" s="99">
        <f>RES_hhdet_fecs!E165</f>
        <v>14.009549013154327</v>
      </c>
      <c r="F227" s="99">
        <f>RES_hhdet_fecs!F165</f>
        <v>6.5281100650612975</v>
      </c>
      <c r="G227" s="99">
        <f>RES_hhdet_fecs!G165</f>
        <v>5.8250324247994127</v>
      </c>
      <c r="H227" s="99">
        <f>RES_hhdet_fecs!H165</f>
        <v>6.9806790079897425</v>
      </c>
      <c r="I227" s="99">
        <f>RES_hhdet_fecs!I165</f>
        <v>7.0837324284887266</v>
      </c>
      <c r="J227" s="99">
        <f>RES_hhdet_fecs!J165</f>
        <v>5.7093711846689752</v>
      </c>
      <c r="K227" s="99">
        <f>RES_hhdet_fecs!K165</f>
        <v>6.0914583685110619</v>
      </c>
      <c r="L227" s="99">
        <f>RES_hhdet_fecs!L165</f>
        <v>4.9963424030155625</v>
      </c>
      <c r="M227" s="99">
        <f>RES_hhdet_fecs!M165</f>
        <v>5.3547489466735634</v>
      </c>
      <c r="N227" s="99">
        <f>RES_hhdet_fecs!N165</f>
        <v>9.509012397627199</v>
      </c>
      <c r="O227" s="99">
        <f>RES_hhdet_fecs!O165</f>
        <v>5.5408626372456764</v>
      </c>
      <c r="P227" s="99">
        <f>RES_hhdet_fecs!P165</f>
        <v>4.9486171749659649</v>
      </c>
      <c r="Q227" s="99">
        <f>RES_hhdet_fecs!Q165</f>
        <v>3.3454084723686757</v>
      </c>
      <c r="R227" s="99">
        <f>RES_hhdet_fecs!R165</f>
        <v>2.8165155306488128</v>
      </c>
      <c r="S227" s="99">
        <f>RES_hhdet_fecs!S165</f>
        <v>4.7947477287905036</v>
      </c>
      <c r="T227" s="99">
        <f>RES_hhdet_fecs!T165</f>
        <v>4.8153994998942107</v>
      </c>
      <c r="U227" s="99">
        <f>RES_hhdet_fecs!U165</f>
        <v>5.7308003262669693</v>
      </c>
      <c r="V227" s="99">
        <f>RES_hhdet_fecs!V165</f>
        <v>6.0480183259642413</v>
      </c>
      <c r="W227" s="99">
        <f>RES_hhdet_fecs!W165</f>
        <v>8.5308180848266169</v>
      </c>
      <c r="X227" s="99">
        <f>RES_hhdet_fecs!X165</f>
        <v>7.6953412540587056</v>
      </c>
      <c r="Y227" s="99">
        <f>RES_hhdet_fecs!Y165</f>
        <v>5.4687684447292986</v>
      </c>
      <c r="DA227" s="63" t="s">
        <v>2902</v>
      </c>
    </row>
    <row r="228" spans="1:105" ht="12" customHeight="1" x14ac:dyDescent="0.25">
      <c r="A228" s="121" t="s">
        <v>55</v>
      </c>
      <c r="B228" s="123">
        <v>14.249162771295131</v>
      </c>
      <c r="C228" s="123">
        <v>11.826394314867921</v>
      </c>
      <c r="D228" s="123">
        <v>14.148721855736094</v>
      </c>
      <c r="E228" s="123">
        <v>13.650188431484054</v>
      </c>
      <c r="F228" s="123">
        <v>16.303701902034561</v>
      </c>
      <c r="G228" s="123">
        <v>16.58334055420293</v>
      </c>
      <c r="H228" s="123">
        <v>16.874186819854422</v>
      </c>
      <c r="I228" s="123">
        <v>16.398752009974835</v>
      </c>
      <c r="J228" s="123">
        <v>16.044499887502024</v>
      </c>
      <c r="K228" s="123">
        <v>10.832545391131315</v>
      </c>
      <c r="L228" s="123">
        <v>13.639787974047319</v>
      </c>
      <c r="M228" s="123">
        <v>13.498233946546755</v>
      </c>
      <c r="N228" s="123">
        <v>11.328314530135675</v>
      </c>
      <c r="O228" s="123">
        <v>12.278640565303585</v>
      </c>
      <c r="P228" s="123">
        <v>11.746526866530369</v>
      </c>
      <c r="Q228" s="123">
        <v>11.95844140911851</v>
      </c>
      <c r="R228" s="123">
        <v>11.017965018556525</v>
      </c>
      <c r="S228" s="123">
        <v>11.305338646403857</v>
      </c>
      <c r="T228" s="123">
        <v>13.556268140007237</v>
      </c>
      <c r="U228" s="123">
        <v>13.622190735246933</v>
      </c>
      <c r="V228" s="123">
        <v>12.757006074809782</v>
      </c>
      <c r="W228" s="123">
        <v>11.197655426363287</v>
      </c>
      <c r="X228" s="123">
        <v>12.99907745087194</v>
      </c>
      <c r="Y228" s="123">
        <v>11.523742767628272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14.249162771295131</v>
      </c>
      <c r="C233" s="102">
        <v>11.826394314867921</v>
      </c>
      <c r="D233" s="102">
        <v>14.371442462707609</v>
      </c>
      <c r="E233" s="102">
        <v>13.919611015154851</v>
      </c>
      <c r="F233" s="102">
        <v>16.620410885923143</v>
      </c>
      <c r="G233" s="102">
        <v>16.967042067265279</v>
      </c>
      <c r="H233" s="102">
        <v>17.310087812482919</v>
      </c>
      <c r="I233" s="102">
        <v>16.910627021616243</v>
      </c>
      <c r="J233" s="102">
        <v>16.616433284456441</v>
      </c>
      <c r="K233" s="102">
        <v>11.256443970246432</v>
      </c>
      <c r="L233" s="102">
        <v>14.961486099058172</v>
      </c>
      <c r="M233" s="102">
        <v>14.957745705328664</v>
      </c>
      <c r="N233" s="102">
        <v>13.022969976648836</v>
      </c>
      <c r="O233" s="102">
        <v>14.110361961034082</v>
      </c>
      <c r="P233" s="102">
        <v>13.744953471498251</v>
      </c>
      <c r="Q233" s="102">
        <v>13.815890778920535</v>
      </c>
      <c r="R233" s="102">
        <v>12.918987829879628</v>
      </c>
      <c r="S233" s="102">
        <v>13.176474432583831</v>
      </c>
      <c r="T233" s="102">
        <v>15.307695650061861</v>
      </c>
      <c r="U233" s="102">
        <v>15.256428324857074</v>
      </c>
      <c r="V233" s="102">
        <v>14.212933432993283</v>
      </c>
      <c r="W233" s="102">
        <v>12.069281055848162</v>
      </c>
      <c r="X233" s="102">
        <v>13.720743797228211</v>
      </c>
      <c r="Y233" s="102">
        <v>12.080911288767414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8.6699043692525084</v>
      </c>
      <c r="E234" s="105">
        <v>8.4436715654915595</v>
      </c>
      <c r="F234" s="105">
        <v>10.147638092073823</v>
      </c>
      <c r="G234" s="105">
        <v>10.418406888577881</v>
      </c>
      <c r="H234" s="105">
        <v>10.685886740028646</v>
      </c>
      <c r="I234" s="105">
        <v>10.452687981433288</v>
      </c>
      <c r="J234" s="105">
        <v>10.288156218488457</v>
      </c>
      <c r="K234" s="105">
        <v>8.3859094060749868</v>
      </c>
      <c r="L234" s="105">
        <v>8.844184665570646</v>
      </c>
      <c r="M234" s="105">
        <v>9.3251180954438198</v>
      </c>
      <c r="N234" s="105">
        <v>7.6399467936070327</v>
      </c>
      <c r="O234" s="105">
        <v>8.6476847037107074</v>
      </c>
      <c r="P234" s="105">
        <v>8.362494441883511</v>
      </c>
      <c r="Q234" s="105">
        <v>8.7649396337906591</v>
      </c>
      <c r="R234" s="105">
        <v>8.290112464570532</v>
      </c>
      <c r="S234" s="105">
        <v>8.7920505464954175</v>
      </c>
      <c r="T234" s="105">
        <v>11.047721791955642</v>
      </c>
      <c r="U234" s="105">
        <v>10.971191864305355</v>
      </c>
      <c r="V234" s="105">
        <v>9.9868807880962507</v>
      </c>
      <c r="W234" s="105">
        <v>8.7481666841797878</v>
      </c>
      <c r="X234" s="105">
        <v>11.061607743180794</v>
      </c>
      <c r="Y234" s="105">
        <v>9.6868495096177227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2.4587075997350638</v>
      </c>
      <c r="E235" s="99">
        <v>2.3812952092662618</v>
      </c>
      <c r="F235" s="99">
        <v>2.8442786050586912</v>
      </c>
      <c r="G235" s="99">
        <v>2.9081253765096564</v>
      </c>
      <c r="H235" s="99">
        <v>2.9634465909971022</v>
      </c>
      <c r="I235" s="99">
        <v>2.8691041078685076</v>
      </c>
      <c r="J235" s="99">
        <v>2.8231863171229592</v>
      </c>
      <c r="K235" s="99">
        <v>5.0041959392820603</v>
      </c>
      <c r="L235" s="99">
        <v>1.4843909254495624</v>
      </c>
      <c r="M235" s="99">
        <v>2.5333551261899663</v>
      </c>
      <c r="N235" s="99">
        <v>1.0724390924065963</v>
      </c>
      <c r="O235" s="99">
        <v>1.7882220223378698</v>
      </c>
      <c r="P235" s="99">
        <v>1.3529291180652181</v>
      </c>
      <c r="Q235" s="99">
        <v>1.6211717818937985</v>
      </c>
      <c r="R235" s="99">
        <v>1.2444572590730059</v>
      </c>
      <c r="S235" s="99">
        <v>1.6655596170495681</v>
      </c>
      <c r="T235" s="99">
        <v>3.7593662177215768</v>
      </c>
      <c r="U235" s="99">
        <v>3.3356851235801881</v>
      </c>
      <c r="V235" s="99">
        <v>2.0751248502721276</v>
      </c>
      <c r="W235" s="99">
        <v>2.1234986439787544</v>
      </c>
      <c r="X235" s="99">
        <v>5.4017929727206537</v>
      </c>
      <c r="Y235" s="99">
        <v>4.295620949475663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6.2111967695174437</v>
      </c>
      <c r="E236" s="99">
        <v>6.0623763562252986</v>
      </c>
      <c r="F236" s="99">
        <v>7.3033594870151317</v>
      </c>
      <c r="G236" s="99">
        <v>7.5102815120682225</v>
      </c>
      <c r="H236" s="99">
        <v>7.7224401490315424</v>
      </c>
      <c r="I236" s="99">
        <v>7.5835838735647778</v>
      </c>
      <c r="J236" s="99">
        <v>7.4649699013654969</v>
      </c>
      <c r="K236" s="99">
        <v>3.3817134667929269</v>
      </c>
      <c r="L236" s="99">
        <v>7.3597937401210833</v>
      </c>
      <c r="M236" s="99">
        <v>6.7917629692538517</v>
      </c>
      <c r="N236" s="99">
        <v>6.5675077012004364</v>
      </c>
      <c r="O236" s="99">
        <v>6.859462681372837</v>
      </c>
      <c r="P236" s="99">
        <v>7.0095653238182942</v>
      </c>
      <c r="Q236" s="99">
        <v>7.1437678518968601</v>
      </c>
      <c r="R236" s="99">
        <v>7.0456552054975257</v>
      </c>
      <c r="S236" s="99">
        <v>7.1264909294458487</v>
      </c>
      <c r="T236" s="99">
        <v>7.2883555742340649</v>
      </c>
      <c r="U236" s="99">
        <v>7.6355067407251687</v>
      </c>
      <c r="V236" s="99">
        <v>7.9117559378241236</v>
      </c>
      <c r="W236" s="99">
        <v>6.6246680402010316</v>
      </c>
      <c r="X236" s="99">
        <v>5.6598147704601409</v>
      </c>
      <c r="Y236" s="99">
        <v>5.3912285601420589</v>
      </c>
      <c r="DA236" s="63" t="s">
        <v>2911</v>
      </c>
    </row>
    <row r="237" spans="1:105" ht="12" customHeight="1" x14ac:dyDescent="0.25">
      <c r="A237" s="121" t="s">
        <v>54</v>
      </c>
      <c r="B237" s="123">
        <v>11.060037603672008</v>
      </c>
      <c r="C237" s="123">
        <v>10.09290071078707</v>
      </c>
      <c r="D237" s="123">
        <v>10.056007747564646</v>
      </c>
      <c r="E237" s="123">
        <v>9.3745192203819574</v>
      </c>
      <c r="F237" s="123">
        <v>10.514929736129185</v>
      </c>
      <c r="G237" s="123">
        <v>10.186564546649672</v>
      </c>
      <c r="H237" s="123">
        <v>9.0356391836797592</v>
      </c>
      <c r="I237" s="123">
        <v>8.3829916381280736</v>
      </c>
      <c r="J237" s="123">
        <v>9.3567476577861779</v>
      </c>
      <c r="K237" s="123">
        <v>9.8427612551488828</v>
      </c>
      <c r="L237" s="123">
        <v>9.8136231132504328</v>
      </c>
      <c r="M237" s="123">
        <v>9.2015541611576452</v>
      </c>
      <c r="N237" s="123">
        <v>8.5702701156051067</v>
      </c>
      <c r="O237" s="123">
        <v>9.5860207495234597</v>
      </c>
      <c r="P237" s="123">
        <v>8.8164902697651222</v>
      </c>
      <c r="Q237" s="123">
        <v>9.270454034023512</v>
      </c>
      <c r="R237" s="123">
        <v>9.4612007116212951</v>
      </c>
      <c r="S237" s="123">
        <v>7.7016147306529872</v>
      </c>
      <c r="T237" s="123">
        <v>7.7252030652967036</v>
      </c>
      <c r="U237" s="123">
        <v>7.1469620940962884</v>
      </c>
      <c r="V237" s="123">
        <v>6.7700034251629235</v>
      </c>
      <c r="W237" s="123">
        <v>6.3425558343453758</v>
      </c>
      <c r="X237" s="123">
        <v>5.4750675030216653</v>
      </c>
      <c r="Y237" s="123">
        <v>5.3710075283756566</v>
      </c>
      <c r="DA237" s="130" t="s">
        <v>2912</v>
      </c>
    </row>
    <row r="238" spans="1:105" ht="12" customHeight="1" x14ac:dyDescent="0.25">
      <c r="A238" s="97" t="s">
        <v>50</v>
      </c>
      <c r="B238" s="99">
        <v>11.301323427466635</v>
      </c>
      <c r="C238" s="99">
        <v>10.97602250880297</v>
      </c>
      <c r="D238" s="99">
        <v>10.543596628466638</v>
      </c>
      <c r="E238" s="99">
        <v>9.6064325149465617</v>
      </c>
      <c r="F238" s="99">
        <v>11.223670247556672</v>
      </c>
      <c r="G238" s="99">
        <v>10.816165761811494</v>
      </c>
      <c r="H238" s="99">
        <v>9.3785587656922011</v>
      </c>
      <c r="I238" s="99">
        <v>8.717340243282198</v>
      </c>
      <c r="J238" s="99">
        <v>9.9700835952798936</v>
      </c>
      <c r="K238" s="99">
        <v>10.663738545631375</v>
      </c>
      <c r="L238" s="99">
        <v>10.011582973747036</v>
      </c>
      <c r="M238" s="99">
        <v>9.3159940493537707</v>
      </c>
      <c r="N238" s="99">
        <v>9.3017317770699552</v>
      </c>
      <c r="O238" s="99">
        <v>10.092562346311365</v>
      </c>
      <c r="P238" s="99">
        <v>9.390005512401121</v>
      </c>
      <c r="Q238" s="99">
        <v>9.8264893384295906</v>
      </c>
      <c r="R238" s="99">
        <v>9.2862088618731846</v>
      </c>
      <c r="S238" s="99">
        <v>8.6059370448778747</v>
      </c>
      <c r="T238" s="99">
        <v>8.2575525393166682</v>
      </c>
      <c r="U238" s="99">
        <v>7.49782340121397</v>
      </c>
      <c r="V238" s="99">
        <v>7.3089739804684983</v>
      </c>
      <c r="W238" s="99">
        <v>7.0934695857401433</v>
      </c>
      <c r="X238" s="99">
        <v>5.7004818882601125</v>
      </c>
      <c r="Y238" s="99">
        <v>5.963919195515925</v>
      </c>
      <c r="DA238" s="63" t="s">
        <v>2913</v>
      </c>
    </row>
    <row r="239" spans="1:105" ht="12" customHeight="1" x14ac:dyDescent="0.25">
      <c r="A239" s="109" t="s">
        <v>120</v>
      </c>
      <c r="B239" s="110">
        <v>10.028152830625693</v>
      </c>
      <c r="C239" s="110">
        <v>6.3390417985995011</v>
      </c>
      <c r="D239" s="110">
        <v>8.4117508248082924</v>
      </c>
      <c r="E239" s="110">
        <v>8.7017735726931331</v>
      </c>
      <c r="F239" s="110">
        <v>8.5334787451265708</v>
      </c>
      <c r="G239" s="110">
        <v>8.3716399048415244</v>
      </c>
      <c r="H239" s="110">
        <v>7.9433803373641645</v>
      </c>
      <c r="I239" s="110">
        <v>7.1517114024807009</v>
      </c>
      <c r="J239" s="110">
        <v>6.7620136301992355</v>
      </c>
      <c r="K239" s="110">
        <v>6.2215338258974784</v>
      </c>
      <c r="L239" s="110">
        <v>8.9340393006655248</v>
      </c>
      <c r="M239" s="110">
        <v>8.6997300876066035</v>
      </c>
      <c r="N239" s="110">
        <v>5.2564107186535347</v>
      </c>
      <c r="O239" s="110">
        <v>7.6461773917909355</v>
      </c>
      <c r="P239" s="110">
        <v>7.074622471154977</v>
      </c>
      <c r="Q239" s="110">
        <v>7.7999677323050101</v>
      </c>
      <c r="R239" s="110">
        <v>9.9636601077214362</v>
      </c>
      <c r="S239" s="110">
        <v>4.0920171580785727</v>
      </c>
      <c r="T239" s="110">
        <v>5.6809743655968088</v>
      </c>
      <c r="U239" s="110">
        <v>5.8354317971600302</v>
      </c>
      <c r="V239" s="110">
        <v>5.046680394729651</v>
      </c>
      <c r="W239" s="110">
        <v>4.2506727647872955</v>
      </c>
      <c r="X239" s="110">
        <v>4.9167659393997463</v>
      </c>
      <c r="Y239" s="110">
        <v>4.2383256040082484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37.809021429903893</v>
      </c>
      <c r="C241" s="118">
        <f t="shared" si="98"/>
        <v>40.909660567187466</v>
      </c>
      <c r="D241" s="118">
        <f t="shared" si="98"/>
        <v>37.343973056267018</v>
      </c>
      <c r="E241" s="118">
        <f t="shared" si="98"/>
        <v>48.188868582892468</v>
      </c>
      <c r="F241" s="118">
        <f t="shared" si="98"/>
        <v>34.827892312151505</v>
      </c>
      <c r="G241" s="118">
        <f t="shared" si="98"/>
        <v>33.763318749846562</v>
      </c>
      <c r="H241" s="118">
        <f t="shared" si="98"/>
        <v>38.334589249377473</v>
      </c>
      <c r="I241" s="118">
        <f t="shared" si="98"/>
        <v>38.997952396353533</v>
      </c>
      <c r="J241" s="118">
        <f t="shared" si="98"/>
        <v>36.12454723741687</v>
      </c>
      <c r="K241" s="118">
        <f t="shared" si="98"/>
        <v>34.439470915516324</v>
      </c>
      <c r="L241" s="118">
        <f t="shared" si="98"/>
        <v>35.800790571775181</v>
      </c>
      <c r="M241" s="118">
        <f t="shared" si="98"/>
        <v>36.841570872399714</v>
      </c>
      <c r="N241" s="118">
        <f t="shared" si="98"/>
        <v>50.161323111135502</v>
      </c>
      <c r="O241" s="118">
        <f t="shared" si="98"/>
        <v>38.698017342113992</v>
      </c>
      <c r="P241" s="118">
        <f t="shared" si="98"/>
        <v>36.501763884231593</v>
      </c>
      <c r="Q241" s="118">
        <f t="shared" si="98"/>
        <v>32.302750370940281</v>
      </c>
      <c r="R241" s="118">
        <f t="shared" ref="R241:V241" si="99">R242+R244+R246+R255</f>
        <v>30.121870053465887</v>
      </c>
      <c r="S241" s="118">
        <f t="shared" si="99"/>
        <v>44.051402547645893</v>
      </c>
      <c r="T241" s="118">
        <f t="shared" si="99"/>
        <v>45.097714330103528</v>
      </c>
      <c r="U241" s="118">
        <f t="shared" si="99"/>
        <v>47.839028999636191</v>
      </c>
      <c r="V241" s="118">
        <f t="shared" si="99"/>
        <v>50.327244781965206</v>
      </c>
      <c r="W241" s="118">
        <f t="shared" ref="W241:Y241" si="100">W242+W244+W246+W255</f>
        <v>61.903195619555781</v>
      </c>
      <c r="X241" s="118">
        <f t="shared" si="100"/>
        <v>61.077984906885696</v>
      </c>
      <c r="Y241" s="118">
        <f t="shared" si="100"/>
        <v>50.10316216798492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2.9097076126205925</v>
      </c>
      <c r="C242" s="123">
        <f t="shared" si="101"/>
        <v>1.8518095625837716</v>
      </c>
      <c r="D242" s="123">
        <f t="shared" si="101"/>
        <v>2.6009797981903588</v>
      </c>
      <c r="E242" s="123">
        <f t="shared" si="101"/>
        <v>3.5051549922938636</v>
      </c>
      <c r="F242" s="123">
        <f t="shared" si="101"/>
        <v>3.9217388596437268</v>
      </c>
      <c r="G242" s="123">
        <f t="shared" si="101"/>
        <v>3.5033201074840168</v>
      </c>
      <c r="H242" s="123">
        <f t="shared" si="101"/>
        <v>4.1209118277515611</v>
      </c>
      <c r="I242" s="123">
        <f t="shared" si="101"/>
        <v>4.0756178822815983</v>
      </c>
      <c r="J242" s="123">
        <f t="shared" si="101"/>
        <v>4.2903949468597231</v>
      </c>
      <c r="K242" s="123">
        <f t="shared" si="101"/>
        <v>3.2555169500601515</v>
      </c>
      <c r="L242" s="123">
        <f t="shared" si="101"/>
        <v>5.5633398901482041</v>
      </c>
      <c r="M242" s="123">
        <f t="shared" si="101"/>
        <v>5.3758005022803745</v>
      </c>
      <c r="N242" s="123">
        <f t="shared" si="101"/>
        <v>5.5515760678468</v>
      </c>
      <c r="O242" s="123">
        <f t="shared" si="101"/>
        <v>5.3940282216714932</v>
      </c>
      <c r="P242" s="123">
        <f t="shared" si="101"/>
        <v>5.0611118757012497</v>
      </c>
      <c r="Q242" s="123">
        <f t="shared" si="101"/>
        <v>5.2812565233045818</v>
      </c>
      <c r="R242" s="123">
        <f t="shared" si="101"/>
        <v>4.2195749419671937</v>
      </c>
      <c r="S242" s="123">
        <f t="shared" si="101"/>
        <v>9.6632887635344851</v>
      </c>
      <c r="T242" s="123">
        <f t="shared" si="101"/>
        <v>8.750820201663803</v>
      </c>
      <c r="U242" s="123">
        <f t="shared" si="101"/>
        <v>7.4440145772059196</v>
      </c>
      <c r="V242" s="123">
        <f t="shared" si="101"/>
        <v>9.1267958240110687</v>
      </c>
      <c r="W242" s="123">
        <f t="shared" si="101"/>
        <v>10.669108217742787</v>
      </c>
      <c r="X242" s="123">
        <f t="shared" si="101"/>
        <v>12.766083420649702</v>
      </c>
      <c r="Y242" s="123">
        <f t="shared" si="101"/>
        <v>12.882899936343577</v>
      </c>
      <c r="DA242" s="130" t="s">
        <v>3067</v>
      </c>
    </row>
    <row r="243" spans="1:105" ht="12" customHeight="1" x14ac:dyDescent="0.25">
      <c r="A243" s="97" t="s">
        <v>53</v>
      </c>
      <c r="B243" s="99">
        <v>2.9097076126205925</v>
      </c>
      <c r="C243" s="99">
        <v>1.8518095625837716</v>
      </c>
      <c r="D243" s="99">
        <v>2.6009797981903588</v>
      </c>
      <c r="E243" s="99">
        <v>3.5051549922938636</v>
      </c>
      <c r="F243" s="99">
        <v>3.9217388596437268</v>
      </c>
      <c r="G243" s="99">
        <v>3.5033201074840168</v>
      </c>
      <c r="H243" s="99">
        <v>4.1209118277515611</v>
      </c>
      <c r="I243" s="99">
        <v>4.0756178822815983</v>
      </c>
      <c r="J243" s="99">
        <v>4.2903949468597231</v>
      </c>
      <c r="K243" s="99">
        <v>3.2555169500601515</v>
      </c>
      <c r="L243" s="99">
        <v>5.5633398901482041</v>
      </c>
      <c r="M243" s="99">
        <v>5.3758005022803745</v>
      </c>
      <c r="N243" s="99">
        <v>5.5515760678468</v>
      </c>
      <c r="O243" s="99">
        <v>5.3940282216714932</v>
      </c>
      <c r="P243" s="99">
        <v>5.0611118757012497</v>
      </c>
      <c r="Q243" s="99">
        <v>5.2812565233045818</v>
      </c>
      <c r="R243" s="99">
        <v>4.2195749419671937</v>
      </c>
      <c r="S243" s="99">
        <v>9.6632887635344851</v>
      </c>
      <c r="T243" s="99">
        <v>8.750820201663803</v>
      </c>
      <c r="U243" s="99">
        <v>7.4440145772059196</v>
      </c>
      <c r="V243" s="99">
        <v>9.1267958240110687</v>
      </c>
      <c r="W243" s="99">
        <v>10.669108217742787</v>
      </c>
      <c r="X243" s="99">
        <v>12.766083420649702</v>
      </c>
      <c r="Y243" s="99">
        <v>12.882899936343577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20.854667503654049</v>
      </c>
      <c r="C244" s="123">
        <f t="shared" si="102"/>
        <v>26.888025902323268</v>
      </c>
      <c r="D244" s="123">
        <f t="shared" si="102"/>
        <v>21.094582187152781</v>
      </c>
      <c r="E244" s="123">
        <f t="shared" si="102"/>
        <v>31.553475583114956</v>
      </c>
      <c r="F244" s="123">
        <f t="shared" si="102"/>
        <v>15.606763044382621</v>
      </c>
      <c r="G244" s="123">
        <f t="shared" si="102"/>
        <v>14.906301881146256</v>
      </c>
      <c r="H244" s="123">
        <f t="shared" si="102"/>
        <v>19.312419439047179</v>
      </c>
      <c r="I244" s="123">
        <f t="shared" si="102"/>
        <v>20.642760654543086</v>
      </c>
      <c r="J244" s="123">
        <f t="shared" si="102"/>
        <v>17.161497948155002</v>
      </c>
      <c r="K244" s="123">
        <f t="shared" si="102"/>
        <v>19.139040480974224</v>
      </c>
      <c r="L244" s="123">
        <f t="shared" si="102"/>
        <v>16.091829206309001</v>
      </c>
      <c r="M244" s="123">
        <f t="shared" si="102"/>
        <v>17.651255016065569</v>
      </c>
      <c r="N244" s="123">
        <f t="shared" si="102"/>
        <v>32.289137955220454</v>
      </c>
      <c r="O244" s="123">
        <f t="shared" si="102"/>
        <v>19.547015229011976</v>
      </c>
      <c r="P244" s="123">
        <f t="shared" si="102"/>
        <v>18.160982040165148</v>
      </c>
      <c r="Q244" s="123">
        <f t="shared" si="102"/>
        <v>13.06247975286122</v>
      </c>
      <c r="R244" s="123">
        <f t="shared" si="102"/>
        <v>11.99384274936037</v>
      </c>
      <c r="S244" s="123">
        <f t="shared" si="102"/>
        <v>21.48945292590043</v>
      </c>
      <c r="T244" s="123">
        <f t="shared" si="102"/>
        <v>21.836374088527876</v>
      </c>
      <c r="U244" s="123">
        <f t="shared" si="102"/>
        <v>26.096766571248729</v>
      </c>
      <c r="V244" s="123">
        <f t="shared" si="102"/>
        <v>27.615476252700581</v>
      </c>
      <c r="W244" s="123">
        <f t="shared" si="102"/>
        <v>39.134078557628122</v>
      </c>
      <c r="X244" s="123">
        <f t="shared" si="102"/>
        <v>35.438934069994524</v>
      </c>
      <c r="Y244" s="123">
        <f t="shared" si="102"/>
        <v>25.299907619009755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20.854667503654049</v>
      </c>
      <c r="C245" s="99">
        <f>RES_hhdet_tess!C165</f>
        <v>26.888025902323268</v>
      </c>
      <c r="D245" s="99">
        <f>RES_hhdet_tess!D165</f>
        <v>21.094582187152781</v>
      </c>
      <c r="E245" s="99">
        <f>RES_hhdet_tess!E165</f>
        <v>31.553475583114956</v>
      </c>
      <c r="F245" s="99">
        <f>RES_hhdet_tess!F165</f>
        <v>15.606763044382621</v>
      </c>
      <c r="G245" s="99">
        <f>RES_hhdet_tess!G165</f>
        <v>14.906301881146256</v>
      </c>
      <c r="H245" s="99">
        <f>RES_hhdet_tess!H165</f>
        <v>19.312419439047179</v>
      </c>
      <c r="I245" s="99">
        <f>RES_hhdet_tess!I165</f>
        <v>20.642760654543086</v>
      </c>
      <c r="J245" s="99">
        <f>RES_hhdet_tess!J165</f>
        <v>17.161497948155002</v>
      </c>
      <c r="K245" s="99">
        <f>RES_hhdet_tess!K165</f>
        <v>19.139040480974224</v>
      </c>
      <c r="L245" s="99">
        <f>RES_hhdet_tess!L165</f>
        <v>16.091829206309001</v>
      </c>
      <c r="M245" s="99">
        <f>RES_hhdet_tess!M165</f>
        <v>17.651255016065569</v>
      </c>
      <c r="N245" s="99">
        <f>RES_hhdet_tess!N165</f>
        <v>32.289137955220454</v>
      </c>
      <c r="O245" s="99">
        <f>RES_hhdet_tess!O165</f>
        <v>19.547015229011976</v>
      </c>
      <c r="P245" s="99">
        <f>RES_hhdet_tess!P165</f>
        <v>18.160982040165148</v>
      </c>
      <c r="Q245" s="99">
        <f>RES_hhdet_tess!Q165</f>
        <v>13.06247975286122</v>
      </c>
      <c r="R245" s="99">
        <f>RES_hhdet_tess!R165</f>
        <v>11.99384274936037</v>
      </c>
      <c r="S245" s="99">
        <f>RES_hhdet_tess!S165</f>
        <v>21.48945292590043</v>
      </c>
      <c r="T245" s="99">
        <f>RES_hhdet_tess!T165</f>
        <v>21.836374088527876</v>
      </c>
      <c r="U245" s="99">
        <f>RES_hhdet_tess!U165</f>
        <v>26.096766571248729</v>
      </c>
      <c r="V245" s="99">
        <f>RES_hhdet_tess!V165</f>
        <v>27.615476252700581</v>
      </c>
      <c r="W245" s="99">
        <f>RES_hhdet_tess!W165</f>
        <v>39.134078557628122</v>
      </c>
      <c r="X245" s="99">
        <f>RES_hhdet_tess!X165</f>
        <v>35.438934069994524</v>
      </c>
      <c r="Y245" s="99">
        <f>RES_hhdet_tess!Y165</f>
        <v>25.299907619009755</v>
      </c>
      <c r="DA245" s="63" t="s">
        <v>3070</v>
      </c>
    </row>
    <row r="246" spans="1:105" ht="12" customHeight="1" x14ac:dyDescent="0.25">
      <c r="A246" s="121" t="s">
        <v>55</v>
      </c>
      <c r="B246" s="123">
        <v>7.3789678536008285</v>
      </c>
      <c r="C246" s="123">
        <v>6.1586988080771166</v>
      </c>
      <c r="D246" s="123">
        <v>7.5262918869414062</v>
      </c>
      <c r="E246" s="123">
        <v>7.3364548097639632</v>
      </c>
      <c r="F246" s="123">
        <v>8.8257588835780183</v>
      </c>
      <c r="G246" s="123">
        <v>9.0709589117565894</v>
      </c>
      <c r="H246" s="123">
        <v>9.3180768335514355</v>
      </c>
      <c r="I246" s="123">
        <v>9.1337221688990606</v>
      </c>
      <c r="J246" s="123">
        <v>8.9951592751055269</v>
      </c>
      <c r="K246" s="123">
        <v>6.104310612267426</v>
      </c>
      <c r="L246" s="123">
        <v>8.1331470745337135</v>
      </c>
      <c r="M246" s="123">
        <v>8.1578933982892874</v>
      </c>
      <c r="N246" s="123">
        <v>7.1436089244936891</v>
      </c>
      <c r="O246" s="123">
        <v>7.8638447578199804</v>
      </c>
      <c r="P246" s="123">
        <v>7.7953629560922399</v>
      </c>
      <c r="Q246" s="123">
        <v>8.1151073789150345</v>
      </c>
      <c r="R246" s="123">
        <v>7.8295228495351203</v>
      </c>
      <c r="S246" s="123">
        <v>8.1752532328134517</v>
      </c>
      <c r="T246" s="123">
        <v>9.6697739124880542</v>
      </c>
      <c r="U246" s="123">
        <v>9.7670224555207028</v>
      </c>
      <c r="V246" s="123">
        <v>9.2525852714076393</v>
      </c>
      <c r="W246" s="123">
        <v>8.0113328944347728</v>
      </c>
      <c r="X246" s="123">
        <v>9.2100086603379925</v>
      </c>
      <c r="Y246" s="123">
        <v>8.2761040064888185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7.3789678536008285</v>
      </c>
      <c r="C251" s="102">
        <v>6.1586988080771166</v>
      </c>
      <c r="D251" s="102">
        <v>7.5261961452564394</v>
      </c>
      <c r="E251" s="102">
        <v>7.3363077736343332</v>
      </c>
      <c r="F251" s="102">
        <v>8.8255704420912728</v>
      </c>
      <c r="G251" s="102">
        <v>9.0707769978396318</v>
      </c>
      <c r="H251" s="102">
        <v>9.3179811323580459</v>
      </c>
      <c r="I251" s="102">
        <v>9.1336622331114654</v>
      </c>
      <c r="J251" s="102">
        <v>8.9950621526192052</v>
      </c>
      <c r="K251" s="102">
        <v>6.1028603560284367</v>
      </c>
      <c r="L251" s="102">
        <v>8.1218514577826166</v>
      </c>
      <c r="M251" s="102">
        <v>8.1481792945345717</v>
      </c>
      <c r="N251" s="102">
        <v>7.1359699766542102</v>
      </c>
      <c r="O251" s="102">
        <v>7.8690158727774033</v>
      </c>
      <c r="P251" s="102">
        <v>7.8095757751812416</v>
      </c>
      <c r="Q251" s="102">
        <v>8.1336720789469581</v>
      </c>
      <c r="R251" s="102">
        <v>7.8501908894557921</v>
      </c>
      <c r="S251" s="102">
        <v>8.1808105053047342</v>
      </c>
      <c r="T251" s="102">
        <v>9.6653044898943854</v>
      </c>
      <c r="U251" s="102">
        <v>9.7670272578516801</v>
      </c>
      <c r="V251" s="102">
        <v>9.2544859448544816</v>
      </c>
      <c r="W251" s="102">
        <v>8.0160315732108707</v>
      </c>
      <c r="X251" s="102">
        <v>9.2080513567588902</v>
      </c>
      <c r="Y251" s="102">
        <v>8.2746954416958083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7.528647085344093</v>
      </c>
      <c r="E252" s="105">
        <v>7.3392962422764123</v>
      </c>
      <c r="F252" s="105">
        <v>8.8294217345732626</v>
      </c>
      <c r="G252" s="105">
        <v>9.0738817233502882</v>
      </c>
      <c r="H252" s="105">
        <v>9.3194354624894356</v>
      </c>
      <c r="I252" s="105">
        <v>9.1344183975145139</v>
      </c>
      <c r="J252" s="105">
        <v>8.9961367847460494</v>
      </c>
      <c r="K252" s="105">
        <v>6.1126811265288055</v>
      </c>
      <c r="L252" s="105">
        <v>8.1741316957855599</v>
      </c>
      <c r="M252" s="105">
        <v>8.1856684950736369</v>
      </c>
      <c r="N252" s="105">
        <v>7.1602348697913749</v>
      </c>
      <c r="O252" s="105">
        <v>7.8535942414426616</v>
      </c>
      <c r="P252" s="105">
        <v>7.7712957021219138</v>
      </c>
      <c r="Q252" s="105">
        <v>8.0831891993542673</v>
      </c>
      <c r="R252" s="105">
        <v>7.7998654644960332</v>
      </c>
      <c r="S252" s="105">
        <v>8.1677887682227741</v>
      </c>
      <c r="T252" s="105">
        <v>9.6761754070751245</v>
      </c>
      <c r="U252" s="105">
        <v>9.7670146653596657</v>
      </c>
      <c r="V252" s="105">
        <v>9.248968948417831</v>
      </c>
      <c r="W252" s="105">
        <v>7.998128417219033</v>
      </c>
      <c r="X252" s="105">
        <v>9.2152634659866344</v>
      </c>
      <c r="Y252" s="105">
        <v>8.2807478136559212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1.3174503158266493</v>
      </c>
      <c r="E253" s="99">
        <v>1.2769198860511137</v>
      </c>
      <c r="F253" s="99">
        <v>1.5260622475581309</v>
      </c>
      <c r="G253" s="99">
        <v>1.5636002112820653</v>
      </c>
      <c r="H253" s="99">
        <v>1.596995313457892</v>
      </c>
      <c r="I253" s="99">
        <v>1.5508345239497334</v>
      </c>
      <c r="J253" s="99">
        <v>1.5311668833805525</v>
      </c>
      <c r="K253" s="99">
        <v>2.7309676597358794</v>
      </c>
      <c r="L253" s="99">
        <v>0.81433795566447498</v>
      </c>
      <c r="M253" s="99">
        <v>1.3939055258197841</v>
      </c>
      <c r="N253" s="99">
        <v>0.59272716859093955</v>
      </c>
      <c r="O253" s="99">
        <v>0.9941315600698214</v>
      </c>
      <c r="P253" s="99">
        <v>0.76173037830362023</v>
      </c>
      <c r="Q253" s="99">
        <v>0.93942134745740635</v>
      </c>
      <c r="R253" s="99">
        <v>0.75421025899850902</v>
      </c>
      <c r="S253" s="99">
        <v>1.0412978387769247</v>
      </c>
      <c r="T253" s="99">
        <v>2.3878198328410614</v>
      </c>
      <c r="U253" s="99">
        <v>2.1315079246344983</v>
      </c>
      <c r="V253" s="99">
        <v>1.3372130105937086</v>
      </c>
      <c r="W253" s="99">
        <v>1.3734603770179998</v>
      </c>
      <c r="X253" s="99">
        <v>3.5554486955264939</v>
      </c>
      <c r="Y253" s="99">
        <v>2.8895192535138614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6.2111967695174437</v>
      </c>
      <c r="E254" s="99">
        <v>6.0623763562252986</v>
      </c>
      <c r="F254" s="99">
        <v>7.3033594870151317</v>
      </c>
      <c r="G254" s="99">
        <v>7.5102815120682225</v>
      </c>
      <c r="H254" s="99">
        <v>7.7224401490315424</v>
      </c>
      <c r="I254" s="99">
        <v>7.5835838735647778</v>
      </c>
      <c r="J254" s="99">
        <v>7.4649699013654969</v>
      </c>
      <c r="K254" s="99">
        <v>3.3817134667929269</v>
      </c>
      <c r="L254" s="99">
        <v>7.3597937401210833</v>
      </c>
      <c r="M254" s="99">
        <v>6.7917629692538517</v>
      </c>
      <c r="N254" s="99">
        <v>6.5675077012004364</v>
      </c>
      <c r="O254" s="99">
        <v>6.859462681372837</v>
      </c>
      <c r="P254" s="99">
        <v>7.0095653238182942</v>
      </c>
      <c r="Q254" s="99">
        <v>7.1437678518968601</v>
      </c>
      <c r="R254" s="99">
        <v>7.0456552054975257</v>
      </c>
      <c r="S254" s="99">
        <v>7.1264909294458487</v>
      </c>
      <c r="T254" s="99">
        <v>7.2883555742340649</v>
      </c>
      <c r="U254" s="99">
        <v>7.6355067407251687</v>
      </c>
      <c r="V254" s="99">
        <v>7.9117559378241236</v>
      </c>
      <c r="W254" s="99">
        <v>6.6246680402010316</v>
      </c>
      <c r="X254" s="99">
        <v>5.6598147704601409</v>
      </c>
      <c r="Y254" s="99">
        <v>5.3912285601420589</v>
      </c>
      <c r="DA254" s="63" t="s">
        <v>3079</v>
      </c>
    </row>
    <row r="255" spans="1:105" ht="12" customHeight="1" x14ac:dyDescent="0.25">
      <c r="A255" s="121" t="s">
        <v>54</v>
      </c>
      <c r="B255" s="123">
        <v>6.6656784600284249</v>
      </c>
      <c r="C255" s="123">
        <v>6.0111262942033079</v>
      </c>
      <c r="D255" s="123">
        <v>6.1221191839824707</v>
      </c>
      <c r="E255" s="123">
        <v>5.7937831977196872</v>
      </c>
      <c r="F255" s="123">
        <v>6.473631524547141</v>
      </c>
      <c r="G255" s="123">
        <v>6.2827378494597008</v>
      </c>
      <c r="H255" s="123">
        <v>5.5831811490272933</v>
      </c>
      <c r="I255" s="123">
        <v>5.145851690629792</v>
      </c>
      <c r="J255" s="123">
        <v>5.6774950672966211</v>
      </c>
      <c r="K255" s="123">
        <v>5.940602872214523</v>
      </c>
      <c r="L255" s="123">
        <v>6.0124744007842645</v>
      </c>
      <c r="M255" s="123">
        <v>5.6566219557644857</v>
      </c>
      <c r="N255" s="123">
        <v>5.1770001635745544</v>
      </c>
      <c r="O255" s="123">
        <v>5.893129133610544</v>
      </c>
      <c r="P255" s="123">
        <v>5.4843070122729509</v>
      </c>
      <c r="Q255" s="123">
        <v>5.8439067158594407</v>
      </c>
      <c r="R255" s="123">
        <v>6.0789295126032021</v>
      </c>
      <c r="S255" s="123">
        <v>4.7234076253975248</v>
      </c>
      <c r="T255" s="123">
        <v>4.8407461274238024</v>
      </c>
      <c r="U255" s="123">
        <v>4.5312253956608375</v>
      </c>
      <c r="V255" s="123">
        <v>4.3323874338459181</v>
      </c>
      <c r="W255" s="123">
        <v>4.0886759497500993</v>
      </c>
      <c r="X255" s="123">
        <v>3.6629587559034804</v>
      </c>
      <c r="Y255" s="123">
        <v>3.6442506061427595</v>
      </c>
      <c r="DA255" s="130" t="s">
        <v>3080</v>
      </c>
    </row>
    <row r="256" spans="1:105" ht="12" customHeight="1" x14ac:dyDescent="0.25">
      <c r="A256" s="97" t="s">
        <v>50</v>
      </c>
      <c r="B256" s="99">
        <v>6.5002266124008532</v>
      </c>
      <c r="C256" s="99">
        <v>6.3253502488308078</v>
      </c>
      <c r="D256" s="99">
        <v>6.0874187873803898</v>
      </c>
      <c r="E256" s="99">
        <v>5.5573333066396078</v>
      </c>
      <c r="F256" s="99">
        <v>6.5088903610319377</v>
      </c>
      <c r="G256" s="99">
        <v>6.2868056427256604</v>
      </c>
      <c r="H256" s="99">
        <v>5.4630232853086156</v>
      </c>
      <c r="I256" s="99">
        <v>5.0829507438310575</v>
      </c>
      <c r="J256" s="99">
        <v>5.8165281816828571</v>
      </c>
      <c r="K256" s="99">
        <v>6.2240258134138919</v>
      </c>
      <c r="L256" s="99">
        <v>5.8457377577412259</v>
      </c>
      <c r="M256" s="99">
        <v>5.4423472578456726</v>
      </c>
      <c r="N256" s="99">
        <v>5.4375496564884358</v>
      </c>
      <c r="O256" s="99">
        <v>5.9047851737868147</v>
      </c>
      <c r="P256" s="99">
        <v>5.497570197942049</v>
      </c>
      <c r="Q256" s="99">
        <v>5.7618222672663801</v>
      </c>
      <c r="R256" s="99">
        <v>5.4653302744845238</v>
      </c>
      <c r="S256" s="99">
        <v>5.0920545454025454</v>
      </c>
      <c r="T256" s="99">
        <v>4.9058904812649944</v>
      </c>
      <c r="U256" s="99">
        <v>4.4679589879910058</v>
      </c>
      <c r="V256" s="99">
        <v>4.3734735811768388</v>
      </c>
      <c r="W256" s="99">
        <v>4.2639796265968135</v>
      </c>
      <c r="X256" s="99">
        <v>3.4389852906635823</v>
      </c>
      <c r="Y256" s="99">
        <v>3.6155829017794465</v>
      </c>
      <c r="DA256" s="63" t="s">
        <v>3081</v>
      </c>
    </row>
    <row r="257" spans="1:105" ht="12" customHeight="1" x14ac:dyDescent="0.25">
      <c r="A257" s="109" t="s">
        <v>120</v>
      </c>
      <c r="B257" s="110">
        <v>7.373251078901327</v>
      </c>
      <c r="C257" s="110">
        <v>4.6754641067775733</v>
      </c>
      <c r="D257" s="110">
        <v>6.2391365516259141</v>
      </c>
      <c r="E257" s="110">
        <v>6.4796888307678522</v>
      </c>
      <c r="F257" s="110">
        <v>6.3750571445477755</v>
      </c>
      <c r="G257" s="110">
        <v>6.2710117948422983</v>
      </c>
      <c r="H257" s="110">
        <v>5.9659049609219057</v>
      </c>
      <c r="I257" s="110">
        <v>5.3774922340712301</v>
      </c>
      <c r="J257" s="110">
        <v>5.0893117719666465</v>
      </c>
      <c r="K257" s="110">
        <v>4.6904599746599809</v>
      </c>
      <c r="L257" s="110">
        <v>6.7533258633863094</v>
      </c>
      <c r="M257" s="110">
        <v>6.5962261747432391</v>
      </c>
      <c r="N257" s="110">
        <v>3.9965905386401306</v>
      </c>
      <c r="O257" s="110">
        <v>5.8484913540939445</v>
      </c>
      <c r="P257" s="110">
        <v>5.4440243583755485</v>
      </c>
      <c r="Q257" s="110">
        <v>6.0609865600415285</v>
      </c>
      <c r="R257" s="110">
        <v>7.8407755818710294</v>
      </c>
      <c r="S257" s="110">
        <v>3.251955459885385</v>
      </c>
      <c r="T257" s="110">
        <v>4.590590986403468</v>
      </c>
      <c r="U257" s="110">
        <v>4.7677171625044057</v>
      </c>
      <c r="V257" s="110">
        <v>4.2010171702384653</v>
      </c>
      <c r="W257" s="110">
        <v>3.6003178754096328</v>
      </c>
      <c r="X257" s="110">
        <v>4.2176914794649392</v>
      </c>
      <c r="Y257" s="110">
        <v>3.6990165895852001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2.0806822753207612</v>
      </c>
      <c r="C259" s="118">
        <f t="shared" si="103"/>
        <v>2.0184570167621225</v>
      </c>
      <c r="D259" s="118">
        <f t="shared" si="103"/>
        <v>1.8472876748002938</v>
      </c>
      <c r="E259" s="118">
        <f t="shared" si="103"/>
        <v>1.6227813675653939</v>
      </c>
      <c r="F259" s="118">
        <f t="shared" si="103"/>
        <v>1.8778759375385665</v>
      </c>
      <c r="G259" s="118">
        <f t="shared" si="103"/>
        <v>1.8241861592195123</v>
      </c>
      <c r="H259" s="118">
        <f t="shared" si="103"/>
        <v>1.6213905475236867</v>
      </c>
      <c r="I259" s="118">
        <f t="shared" si="103"/>
        <v>1.5573418428898502</v>
      </c>
      <c r="J259" s="118">
        <f t="shared" si="103"/>
        <v>1.8318068372237564</v>
      </c>
      <c r="K259" s="118">
        <f t="shared" si="103"/>
        <v>1.9746884254637778</v>
      </c>
      <c r="L259" s="118">
        <f t="shared" si="103"/>
        <v>1.8564230752691777</v>
      </c>
      <c r="M259" s="118">
        <f t="shared" si="103"/>
        <v>1.7232400613674306</v>
      </c>
      <c r="N259" s="118">
        <f t="shared" si="103"/>
        <v>1.7309190383925621</v>
      </c>
      <c r="O259" s="118">
        <f t="shared" si="103"/>
        <v>1.8179216672321066</v>
      </c>
      <c r="P259" s="118">
        <f t="shared" si="103"/>
        <v>1.6046859486861149</v>
      </c>
      <c r="Q259" s="118">
        <f t="shared" si="103"/>
        <v>1.6197201763203901</v>
      </c>
      <c r="R259" s="118">
        <f t="shared" ref="R259:V259" si="104">R260+R262+R264+R273</f>
        <v>1.5645636419328814</v>
      </c>
      <c r="S259" s="118">
        <f t="shared" si="104"/>
        <v>1.5632734920133871</v>
      </c>
      <c r="T259" s="118">
        <f t="shared" si="104"/>
        <v>1.4882276300860977</v>
      </c>
      <c r="U259" s="118">
        <f t="shared" si="104"/>
        <v>1.3437301375997217</v>
      </c>
      <c r="V259" s="118">
        <f t="shared" si="104"/>
        <v>1.2647538311279147</v>
      </c>
      <c r="W259" s="118">
        <f t="shared" ref="W259:Y259" si="105">W260+W262+W264+W273</f>
        <v>1.1857200260969276</v>
      </c>
      <c r="X259" s="118">
        <f t="shared" si="105"/>
        <v>0.92247284253935447</v>
      </c>
      <c r="Y259" s="118">
        <f t="shared" si="105"/>
        <v>0.8892688123426622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2.0806822753207612</v>
      </c>
      <c r="C273" s="123">
        <v>2.0184570167621225</v>
      </c>
      <c r="D273" s="123">
        <v>1.8472876748002938</v>
      </c>
      <c r="E273" s="123">
        <v>1.6227813675653939</v>
      </c>
      <c r="F273" s="123">
        <v>1.8778759375385665</v>
      </c>
      <c r="G273" s="123">
        <v>1.8241861592195123</v>
      </c>
      <c r="H273" s="123">
        <v>1.6213905475236867</v>
      </c>
      <c r="I273" s="123">
        <v>1.5573418428898502</v>
      </c>
      <c r="J273" s="123">
        <v>1.8318068372237564</v>
      </c>
      <c r="K273" s="123">
        <v>1.9746884254637778</v>
      </c>
      <c r="L273" s="123">
        <v>1.8564230752691777</v>
      </c>
      <c r="M273" s="123">
        <v>1.7232400613674306</v>
      </c>
      <c r="N273" s="123">
        <v>1.7309190383925621</v>
      </c>
      <c r="O273" s="123">
        <v>1.8179216672321066</v>
      </c>
      <c r="P273" s="123">
        <v>1.6046859486861149</v>
      </c>
      <c r="Q273" s="123">
        <v>1.6197201763203901</v>
      </c>
      <c r="R273" s="123">
        <v>1.5645636419328814</v>
      </c>
      <c r="S273" s="123">
        <v>1.5632734920133871</v>
      </c>
      <c r="T273" s="123">
        <v>1.4882276300860977</v>
      </c>
      <c r="U273" s="123">
        <v>1.3437301375997217</v>
      </c>
      <c r="V273" s="123">
        <v>1.2647538311279147</v>
      </c>
      <c r="W273" s="123">
        <v>1.1857200260969276</v>
      </c>
      <c r="X273" s="123">
        <v>0.92247284253935447</v>
      </c>
      <c r="Y273" s="123">
        <v>0.8892688123426622</v>
      </c>
      <c r="DA273" s="130" t="s">
        <v>3248</v>
      </c>
    </row>
    <row r="274" spans="1:105" ht="12" customHeight="1" x14ac:dyDescent="0.25">
      <c r="A274" s="97" t="s">
        <v>50</v>
      </c>
      <c r="B274" s="99">
        <v>2.5672086297833214</v>
      </c>
      <c r="C274" s="99">
        <v>2.4933132730996834</v>
      </c>
      <c r="D274" s="99">
        <v>2.3950834101224818</v>
      </c>
      <c r="E274" s="99">
        <v>2.1821972100952611</v>
      </c>
      <c r="F274" s="99">
        <v>2.5495689334349745</v>
      </c>
      <c r="G274" s="99">
        <v>2.4570002144530996</v>
      </c>
      <c r="H274" s="99">
        <v>2.1304334092146409</v>
      </c>
      <c r="I274" s="99">
        <v>1.9802310096639839</v>
      </c>
      <c r="J274" s="99">
        <v>2.2648041895037814</v>
      </c>
      <c r="K274" s="99">
        <v>2.4223748480256235</v>
      </c>
      <c r="L274" s="99">
        <v>2.2742311883163771</v>
      </c>
      <c r="M274" s="99">
        <v>2.1162212082512029</v>
      </c>
      <c r="N274" s="99">
        <v>2.1129813904792116</v>
      </c>
      <c r="O274" s="99">
        <v>2.2926264625880903</v>
      </c>
      <c r="P274" s="99">
        <v>2.1330336521970392</v>
      </c>
      <c r="Q274" s="99">
        <v>2.2321853181176659</v>
      </c>
      <c r="R274" s="99">
        <v>2.1094552050631128</v>
      </c>
      <c r="S274" s="99">
        <v>1.9549246591144582</v>
      </c>
      <c r="T274" s="99">
        <v>1.8757856348311748</v>
      </c>
      <c r="U274" s="99">
        <v>1.7032055638197658</v>
      </c>
      <c r="V274" s="99">
        <v>1.6603065294032244</v>
      </c>
      <c r="W274" s="99">
        <v>1.6113525510967313</v>
      </c>
      <c r="X274" s="99">
        <v>1.294921465737167</v>
      </c>
      <c r="Y274" s="99">
        <v>1.3547638844533978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0.12378597644709463</v>
      </c>
      <c r="D279" s="117">
        <f t="shared" si="108"/>
        <v>0.12182720306861049</v>
      </c>
      <c r="E279" s="117">
        <f t="shared" si="108"/>
        <v>0.1223000886553012</v>
      </c>
      <c r="F279" s="117">
        <f t="shared" si="108"/>
        <v>0.21840549437052353</v>
      </c>
      <c r="G279" s="117">
        <f t="shared" si="108"/>
        <v>0.21633513706434349</v>
      </c>
      <c r="H279" s="117">
        <f t="shared" si="108"/>
        <v>0.27333278474522604</v>
      </c>
      <c r="I279" s="117">
        <f t="shared" si="108"/>
        <v>0.17856093283792954</v>
      </c>
      <c r="J279" s="117">
        <f t="shared" si="108"/>
        <v>0.20122544806098361</v>
      </c>
      <c r="K279" s="117">
        <f t="shared" si="108"/>
        <v>5.2123174941090525E-3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1.3807059817335175E-2</v>
      </c>
      <c r="P279" s="117">
        <f t="shared" si="108"/>
        <v>0</v>
      </c>
      <c r="Q279" s="117">
        <f t="shared" si="108"/>
        <v>0.4863726371960978</v>
      </c>
      <c r="R279" s="117">
        <f t="shared" ref="R279:V279" si="109">R280+R282+R284+R293</f>
        <v>0.73726007922667292</v>
      </c>
      <c r="S279" s="117">
        <f t="shared" si="109"/>
        <v>1.2600209369403075</v>
      </c>
      <c r="T279" s="117">
        <f t="shared" si="109"/>
        <v>0.9616518416839499</v>
      </c>
      <c r="U279" s="117">
        <f t="shared" si="109"/>
        <v>0.68475487393215895</v>
      </c>
      <c r="V279" s="117">
        <f t="shared" si="109"/>
        <v>1.167527089645636</v>
      </c>
      <c r="W279" s="117">
        <f t="shared" ref="W279:Y279" si="110">W280+W282+W284+W293</f>
        <v>1.0538569765359604</v>
      </c>
      <c r="X279" s="117">
        <f t="shared" si="110"/>
        <v>0.53571872528300057</v>
      </c>
      <c r="Y279" s="117">
        <f t="shared" si="110"/>
        <v>1.8737425188785481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1.0252315214812985E-2</v>
      </c>
      <c r="D280" s="122">
        <f t="shared" si="111"/>
        <v>1.8607803878262767E-2</v>
      </c>
      <c r="E280" s="122">
        <f t="shared" si="111"/>
        <v>2.4346147086551587E-2</v>
      </c>
      <c r="F280" s="122">
        <f t="shared" si="111"/>
        <v>4.0063434521198774E-2</v>
      </c>
      <c r="G280" s="122">
        <f t="shared" si="111"/>
        <v>3.7605230357643502E-2</v>
      </c>
      <c r="H280" s="122">
        <f t="shared" si="111"/>
        <v>5.3896169514363587E-2</v>
      </c>
      <c r="I280" s="122">
        <f t="shared" si="111"/>
        <v>3.4075237949822819E-2</v>
      </c>
      <c r="J280" s="122">
        <f t="shared" si="111"/>
        <v>3.8556767043020572E-2</v>
      </c>
      <c r="K280" s="122">
        <f t="shared" si="111"/>
        <v>9.2102650037185086E-4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3.1569289151914481E-3</v>
      </c>
      <c r="P280" s="122">
        <f t="shared" si="111"/>
        <v>0</v>
      </c>
      <c r="Q280" s="122">
        <f t="shared" si="111"/>
        <v>0.11253648317724718</v>
      </c>
      <c r="R280" s="122">
        <f t="shared" si="111"/>
        <v>0.14598778745371685</v>
      </c>
      <c r="S280" s="122">
        <f t="shared" si="111"/>
        <v>0.4191342704422108</v>
      </c>
      <c r="T280" s="122">
        <f t="shared" si="111"/>
        <v>0.28207510385837936</v>
      </c>
      <c r="U280" s="122">
        <f t="shared" si="111"/>
        <v>0.16642512291283723</v>
      </c>
      <c r="V280" s="122">
        <f t="shared" si="111"/>
        <v>0.32322648685761313</v>
      </c>
      <c r="W280" s="122">
        <f t="shared" si="111"/>
        <v>0.26199130944930127</v>
      </c>
      <c r="X280" s="122">
        <f t="shared" si="111"/>
        <v>0.180699586461922</v>
      </c>
      <c r="Y280" s="122">
        <f t="shared" si="111"/>
        <v>0.71350615866126399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1.0252315214812985E-2</v>
      </c>
      <c r="D281" s="98">
        <v>1.8607803878262767E-2</v>
      </c>
      <c r="E281" s="98">
        <v>2.4346147086551587E-2</v>
      </c>
      <c r="F281" s="98">
        <v>4.0063434521198774E-2</v>
      </c>
      <c r="G281" s="98">
        <v>3.7605230357643502E-2</v>
      </c>
      <c r="H281" s="98">
        <v>5.3896169514363587E-2</v>
      </c>
      <c r="I281" s="98">
        <v>3.4075237949822819E-2</v>
      </c>
      <c r="J281" s="98">
        <v>3.8556767043020572E-2</v>
      </c>
      <c r="K281" s="98">
        <v>9.2102650037185086E-4</v>
      </c>
      <c r="L281" s="98">
        <v>0</v>
      </c>
      <c r="M281" s="98">
        <v>0</v>
      </c>
      <c r="N281" s="98">
        <v>0</v>
      </c>
      <c r="O281" s="98">
        <v>3.1569289151914481E-3</v>
      </c>
      <c r="P281" s="98">
        <v>0</v>
      </c>
      <c r="Q281" s="98">
        <v>0.11253648317724718</v>
      </c>
      <c r="R281" s="98">
        <v>0.14598778745371685</v>
      </c>
      <c r="S281" s="98">
        <v>0.4191342704422108</v>
      </c>
      <c r="T281" s="98">
        <v>0.28207510385837936</v>
      </c>
      <c r="U281" s="98">
        <v>0.16642512291283723</v>
      </c>
      <c r="V281" s="98">
        <v>0.32322648685761313</v>
      </c>
      <c r="W281" s="98">
        <v>0.26199130944930127</v>
      </c>
      <c r="X281" s="98">
        <v>0.180699586461922</v>
      </c>
      <c r="Y281" s="98">
        <v>0.71350615866126399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4.6160838629772286E-2</v>
      </c>
      <c r="D282" s="122">
        <f t="shared" si="112"/>
        <v>9.7891552459813003E-3</v>
      </c>
      <c r="E282" s="122">
        <f t="shared" si="112"/>
        <v>6.0639969103293374E-3</v>
      </c>
      <c r="F282" s="122">
        <f t="shared" si="112"/>
        <v>1.4707505960543814E-2</v>
      </c>
      <c r="G282" s="122">
        <f t="shared" si="112"/>
        <v>4.648675124646692E-3</v>
      </c>
      <c r="H282" s="122">
        <f t="shared" si="112"/>
        <v>8.7919258780970073E-3</v>
      </c>
      <c r="I282" s="122">
        <f t="shared" si="112"/>
        <v>1.505959731715029E-2</v>
      </c>
      <c r="J282" s="122">
        <f t="shared" si="112"/>
        <v>1.6324140333404989E-2</v>
      </c>
      <c r="K282" s="122">
        <f t="shared" si="112"/>
        <v>7.7052166454079666E-4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1.2848963783944104E-3</v>
      </c>
      <c r="P282" s="122">
        <f t="shared" si="112"/>
        <v>0</v>
      </c>
      <c r="Q282" s="122">
        <f t="shared" si="112"/>
        <v>3.6234358174737434E-2</v>
      </c>
      <c r="R282" s="122">
        <f t="shared" si="112"/>
        <v>4.8671194753775467E-2</v>
      </c>
      <c r="S282" s="122">
        <f t="shared" si="112"/>
        <v>0.15219802536652019</v>
      </c>
      <c r="T282" s="122">
        <f t="shared" si="112"/>
        <v>7.5809724067151293E-2</v>
      </c>
      <c r="U282" s="122">
        <f t="shared" si="112"/>
        <v>6.686439453438385E-2</v>
      </c>
      <c r="V282" s="122">
        <f t="shared" si="112"/>
        <v>0.14539952576893703</v>
      </c>
      <c r="W282" s="122">
        <f t="shared" si="112"/>
        <v>0.32645398706922663</v>
      </c>
      <c r="X282" s="122">
        <f t="shared" si="112"/>
        <v>7.5593176868513606E-2</v>
      </c>
      <c r="Y282" s="122">
        <f t="shared" si="112"/>
        <v>0.11423658140519194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4.6160838629772286E-2</v>
      </c>
      <c r="D283" s="98">
        <v>9.7891552459813003E-3</v>
      </c>
      <c r="E283" s="98">
        <v>6.0639969103293374E-3</v>
      </c>
      <c r="F283" s="98">
        <v>1.4707505960543814E-2</v>
      </c>
      <c r="G283" s="98">
        <v>4.648675124646692E-3</v>
      </c>
      <c r="H283" s="98">
        <v>8.7919258780970073E-3</v>
      </c>
      <c r="I283" s="98">
        <v>1.505959731715029E-2</v>
      </c>
      <c r="J283" s="98">
        <v>1.6324140333404989E-2</v>
      </c>
      <c r="K283" s="98">
        <v>7.7052166454079666E-4</v>
      </c>
      <c r="L283" s="98">
        <v>0</v>
      </c>
      <c r="M283" s="98">
        <v>0</v>
      </c>
      <c r="N283" s="98">
        <v>0</v>
      </c>
      <c r="O283" s="98">
        <v>1.2848963783944104E-3</v>
      </c>
      <c r="P283" s="98">
        <v>0</v>
      </c>
      <c r="Q283" s="98">
        <v>3.6234358174737434E-2</v>
      </c>
      <c r="R283" s="98">
        <v>4.8671194753775467E-2</v>
      </c>
      <c r="S283" s="98">
        <v>0.15219802536652019</v>
      </c>
      <c r="T283" s="98">
        <v>7.5809724067151293E-2</v>
      </c>
      <c r="U283" s="98">
        <v>6.686439453438385E-2</v>
      </c>
      <c r="V283" s="98">
        <v>0.14539952576893703</v>
      </c>
      <c r="W283" s="98">
        <v>0.32645398706922663</v>
      </c>
      <c r="X283" s="98">
        <v>7.5593176868513606E-2</v>
      </c>
      <c r="Y283" s="98">
        <v>0.11423658140519194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3.6071290981434669E-2</v>
      </c>
      <c r="D284" s="122">
        <v>5.3527764625950235E-2</v>
      </c>
      <c r="E284" s="122">
        <v>5.4139362804383064E-2</v>
      </c>
      <c r="F284" s="122">
        <v>9.9071109629978796E-2</v>
      </c>
      <c r="G284" s="122">
        <v>0.10637843305328633</v>
      </c>
      <c r="H284" s="122">
        <v>0.13568883802040882</v>
      </c>
      <c r="I284" s="122">
        <v>8.3441139569810391E-2</v>
      </c>
      <c r="J284" s="122">
        <v>8.9719497780820917E-2</v>
      </c>
      <c r="K284" s="122">
        <v>1.7020326423247076E-3</v>
      </c>
      <c r="L284" s="122">
        <v>0</v>
      </c>
      <c r="M284" s="122">
        <v>0</v>
      </c>
      <c r="N284" s="122">
        <v>0</v>
      </c>
      <c r="O284" s="122">
        <v>5.3075048803279583E-3</v>
      </c>
      <c r="P284" s="122">
        <v>0</v>
      </c>
      <c r="Q284" s="122">
        <v>0.18598419447658682</v>
      </c>
      <c r="R284" s="122">
        <v>0.28153972633487673</v>
      </c>
      <c r="S284" s="122">
        <v>0.38914568572630104</v>
      </c>
      <c r="T284" s="122">
        <v>0.38143496259708942</v>
      </c>
      <c r="U284" s="122">
        <v>0.29874210080026559</v>
      </c>
      <c r="V284" s="122">
        <v>0.46391019337953709</v>
      </c>
      <c r="W284" s="122">
        <v>0.30344562250858759</v>
      </c>
      <c r="X284" s="122">
        <v>0.19253928122429997</v>
      </c>
      <c r="Y284" s="122">
        <v>0.70904953864383047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3.6071290981434669E-2</v>
      </c>
      <c r="D289" s="101">
        <v>4.6582468952065102E-2</v>
      </c>
      <c r="E289" s="101">
        <v>5.1909711548985292E-2</v>
      </c>
      <c r="F289" s="101">
        <v>9.7642350752414037E-2</v>
      </c>
      <c r="G289" s="101">
        <v>0.10160824051965683</v>
      </c>
      <c r="H289" s="101">
        <v>0.12994394648172292</v>
      </c>
      <c r="I289" s="101">
        <v>7.532286031735505E-2</v>
      </c>
      <c r="J289" s="101">
        <v>8.0712434748369186E-2</v>
      </c>
      <c r="K289" s="101">
        <v>5.9101787457980495E-4</v>
      </c>
      <c r="L289" s="101">
        <v>0</v>
      </c>
      <c r="M289" s="101">
        <v>0</v>
      </c>
      <c r="N289" s="101">
        <v>0</v>
      </c>
      <c r="O289" s="101">
        <v>4.69749116201304E-3</v>
      </c>
      <c r="P289" s="101">
        <v>0</v>
      </c>
      <c r="Q289" s="101">
        <v>0.14164295180229181</v>
      </c>
      <c r="R289" s="101">
        <v>0.1749062272636995</v>
      </c>
      <c r="S289" s="101">
        <v>0.23856081081387379</v>
      </c>
      <c r="T289" s="101">
        <v>0.26519214161959948</v>
      </c>
      <c r="U289" s="101">
        <v>0.26180946706703773</v>
      </c>
      <c r="V289" s="101">
        <v>0.40100267849458471</v>
      </c>
      <c r="W289" s="101">
        <v>0.29976318645571798</v>
      </c>
      <c r="X289" s="101">
        <v>0.13216079763742961</v>
      </c>
      <c r="Y289" s="101">
        <v>0.60261498188249474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6.9452956738851341E-3</v>
      </c>
      <c r="E290" s="104">
        <v>2.229651255397772E-3</v>
      </c>
      <c r="F290" s="104">
        <v>1.4287588775647637E-3</v>
      </c>
      <c r="G290" s="104">
        <v>4.7701925336294882E-3</v>
      </c>
      <c r="H290" s="104">
        <v>5.7448915386859069E-3</v>
      </c>
      <c r="I290" s="104">
        <v>8.1182792524553439E-3</v>
      </c>
      <c r="J290" s="104">
        <v>9.0070630324517245E-3</v>
      </c>
      <c r="K290" s="104">
        <v>1.1110147677449026E-3</v>
      </c>
      <c r="L290" s="104">
        <v>0</v>
      </c>
      <c r="M290" s="104">
        <v>0</v>
      </c>
      <c r="N290" s="104">
        <v>0</v>
      </c>
      <c r="O290" s="104">
        <v>6.1001371831491814E-4</v>
      </c>
      <c r="P290" s="104">
        <v>0</v>
      </c>
      <c r="Q290" s="104">
        <v>4.4341242674295026E-2</v>
      </c>
      <c r="R290" s="104">
        <v>0.10663349907117724</v>
      </c>
      <c r="S290" s="104">
        <v>0.15058487491242722</v>
      </c>
      <c r="T290" s="104">
        <v>0.11624282097748992</v>
      </c>
      <c r="U290" s="104">
        <v>3.693263373322786E-2</v>
      </c>
      <c r="V290" s="104">
        <v>6.2907514884952415E-2</v>
      </c>
      <c r="W290" s="104">
        <v>3.6824360528696239E-3</v>
      </c>
      <c r="X290" s="104">
        <v>6.0378483586870375E-2</v>
      </c>
      <c r="Y290" s="104">
        <v>0.10643455676133579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1.9696239460667456E-3</v>
      </c>
      <c r="E291" s="98">
        <v>6.2779516427696215E-4</v>
      </c>
      <c r="F291" s="98">
        <v>3.9911607372248523E-4</v>
      </c>
      <c r="G291" s="98">
        <v>1.3259253403153251E-3</v>
      </c>
      <c r="H291" s="98">
        <v>1.5851465313374247E-3</v>
      </c>
      <c r="I291" s="98">
        <v>2.2159440996422771E-3</v>
      </c>
      <c r="J291" s="98">
        <v>2.4564622173421855E-3</v>
      </c>
      <c r="K291" s="98">
        <v>6.6109440351314692E-4</v>
      </c>
      <c r="L291" s="98">
        <v>0</v>
      </c>
      <c r="M291" s="98">
        <v>0</v>
      </c>
      <c r="N291" s="98">
        <v>0</v>
      </c>
      <c r="O291" s="98">
        <v>1.2155834333141673E-4</v>
      </c>
      <c r="P291" s="98">
        <v>0</v>
      </c>
      <c r="Q291" s="98">
        <v>7.766851866467743E-3</v>
      </c>
      <c r="R291" s="98">
        <v>1.5455515167412944E-2</v>
      </c>
      <c r="S291" s="98">
        <v>2.7869530870221572E-2</v>
      </c>
      <c r="T291" s="98">
        <v>3.875068395048975E-2</v>
      </c>
      <c r="U291" s="98">
        <v>1.0897027776845722E-2</v>
      </c>
      <c r="V291" s="98">
        <v>1.2544227159143558E-2</v>
      </c>
      <c r="W291" s="98">
        <v>8.5160627089829932E-4</v>
      </c>
      <c r="X291" s="98">
        <v>2.8563937868116666E-2</v>
      </c>
      <c r="Y291" s="98">
        <v>4.5802944639292638E-2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4.9756717278183881E-3</v>
      </c>
      <c r="E292" s="98">
        <v>1.6018560911208099E-3</v>
      </c>
      <c r="F292" s="98">
        <v>1.0296428038422784E-3</v>
      </c>
      <c r="G292" s="98">
        <v>3.4442671933141633E-3</v>
      </c>
      <c r="H292" s="98">
        <v>4.1597450073484823E-3</v>
      </c>
      <c r="I292" s="98">
        <v>5.9023351528130676E-3</v>
      </c>
      <c r="J292" s="98">
        <v>6.5506008151095391E-3</v>
      </c>
      <c r="K292" s="98">
        <v>4.4992036423175568E-4</v>
      </c>
      <c r="L292" s="98">
        <v>0</v>
      </c>
      <c r="M292" s="98">
        <v>0</v>
      </c>
      <c r="N292" s="98">
        <v>0</v>
      </c>
      <c r="O292" s="98">
        <v>4.8845537498350144E-4</v>
      </c>
      <c r="P292" s="98">
        <v>0</v>
      </c>
      <c r="Q292" s="98">
        <v>3.6574390807827283E-2</v>
      </c>
      <c r="R292" s="98">
        <v>9.117798390376429E-2</v>
      </c>
      <c r="S292" s="98">
        <v>0.12271534404220566</v>
      </c>
      <c r="T292" s="98">
        <v>7.7492137027000169E-2</v>
      </c>
      <c r="U292" s="98">
        <v>2.6035605956382137E-2</v>
      </c>
      <c r="V292" s="98">
        <v>5.036328772580885E-2</v>
      </c>
      <c r="W292" s="98">
        <v>2.8308297819713245E-3</v>
      </c>
      <c r="X292" s="98">
        <v>3.1814545718753709E-2</v>
      </c>
      <c r="Y292" s="98">
        <v>6.0631612122043155E-2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3.1301531621074685E-2</v>
      </c>
      <c r="D293" s="122">
        <v>3.9902479318416187E-2</v>
      </c>
      <c r="E293" s="122">
        <v>3.77505818540372E-2</v>
      </c>
      <c r="F293" s="122">
        <v>6.456344425880213E-2</v>
      </c>
      <c r="G293" s="122">
        <v>6.7702798528766955E-2</v>
      </c>
      <c r="H293" s="122">
        <v>7.4955851332356646E-2</v>
      </c>
      <c r="I293" s="122">
        <v>4.5984958001146013E-2</v>
      </c>
      <c r="J293" s="122">
        <v>5.6625042903737134E-2</v>
      </c>
      <c r="K293" s="122">
        <v>1.8187366868716972E-3</v>
      </c>
      <c r="L293" s="122">
        <v>0</v>
      </c>
      <c r="M293" s="122">
        <v>0</v>
      </c>
      <c r="N293" s="122">
        <v>0</v>
      </c>
      <c r="O293" s="122">
        <v>4.0577296434213574E-3</v>
      </c>
      <c r="P293" s="122">
        <v>0</v>
      </c>
      <c r="Q293" s="122">
        <v>0.15161760136752631</v>
      </c>
      <c r="R293" s="122">
        <v>0.26106137068430391</v>
      </c>
      <c r="S293" s="122">
        <v>0.29954295540527542</v>
      </c>
      <c r="T293" s="122">
        <v>0.22233205116132976</v>
      </c>
      <c r="U293" s="122">
        <v>0.15272325568467221</v>
      </c>
      <c r="V293" s="122">
        <v>0.23499088363954879</v>
      </c>
      <c r="W293" s="122">
        <v>0.16196605750884507</v>
      </c>
      <c r="X293" s="122">
        <v>8.6886680728264984E-2</v>
      </c>
      <c r="Y293" s="122">
        <v>0.33695024016826181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2.7502210024534159E-2</v>
      </c>
      <c r="D294" s="98">
        <v>2.6885901011098081E-2</v>
      </c>
      <c r="E294" s="98">
        <v>2.5520576689967676E-2</v>
      </c>
      <c r="F294" s="98">
        <v>5.1466976704594623E-2</v>
      </c>
      <c r="G294" s="98">
        <v>5.6733321263788973E-2</v>
      </c>
      <c r="H294" s="98">
        <v>6.5070085117560378E-2</v>
      </c>
      <c r="I294" s="98">
        <v>4.3626243246864205E-2</v>
      </c>
      <c r="J294" s="98">
        <v>5.2695412226390327E-2</v>
      </c>
      <c r="K294" s="98">
        <v>1.5396432517778775E-3</v>
      </c>
      <c r="L294" s="98">
        <v>0</v>
      </c>
      <c r="M294" s="98">
        <v>0</v>
      </c>
      <c r="N294" s="98">
        <v>0</v>
      </c>
      <c r="O294" s="98">
        <v>3.1535734103057588E-3</v>
      </c>
      <c r="P294" s="98">
        <v>0</v>
      </c>
      <c r="Q294" s="98">
        <v>0.11658209500200466</v>
      </c>
      <c r="R294" s="98">
        <v>0.20225111780544003</v>
      </c>
      <c r="S294" s="98">
        <v>0.28387107976914094</v>
      </c>
      <c r="T294" s="98">
        <v>0.18247087118447866</v>
      </c>
      <c r="U294" s="98">
        <v>0.12084126155681563</v>
      </c>
      <c r="V294" s="98">
        <v>0.16901306644510483</v>
      </c>
      <c r="W294" s="98">
        <v>0.12107790442561207</v>
      </c>
      <c r="X294" s="98">
        <v>5.6269607350674669E-2</v>
      </c>
      <c r="Y294" s="98">
        <v>0.21169996098689151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3.7993215965405258E-3</v>
      </c>
      <c r="D295" s="33">
        <v>1.3016578307318109E-2</v>
      </c>
      <c r="E295" s="33">
        <v>1.2230005164069524E-2</v>
      </c>
      <c r="F295" s="33">
        <v>1.3096467554207507E-2</v>
      </c>
      <c r="G295" s="33">
        <v>1.0969477264977975E-2</v>
      </c>
      <c r="H295" s="33">
        <v>9.8857662147962683E-3</v>
      </c>
      <c r="I295" s="33">
        <v>2.3587147542818102E-3</v>
      </c>
      <c r="J295" s="33">
        <v>3.9296306773468062E-3</v>
      </c>
      <c r="K295" s="33">
        <v>2.7909343509381976E-4</v>
      </c>
      <c r="L295" s="33">
        <v>0</v>
      </c>
      <c r="M295" s="33">
        <v>0</v>
      </c>
      <c r="N295" s="33">
        <v>0</v>
      </c>
      <c r="O295" s="33">
        <v>9.0415623311559826E-4</v>
      </c>
      <c r="P295" s="33">
        <v>0</v>
      </c>
      <c r="Q295" s="33">
        <v>3.5035506365521656E-2</v>
      </c>
      <c r="R295" s="33">
        <v>5.8810252878863899E-2</v>
      </c>
      <c r="S295" s="33">
        <v>1.5671875636134504E-2</v>
      </c>
      <c r="T295" s="33">
        <v>3.986117997685111E-2</v>
      </c>
      <c r="U295" s="33">
        <v>3.1881994127856583E-2</v>
      </c>
      <c r="V295" s="33">
        <v>6.5977817194443941E-2</v>
      </c>
      <c r="W295" s="33">
        <v>4.0888153083232993E-2</v>
      </c>
      <c r="X295" s="33">
        <v>3.0617073377590315E-2</v>
      </c>
      <c r="Y295" s="33">
        <v>0.12525027918137027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0.16183580573245127</v>
      </c>
      <c r="D297" s="117">
        <f t="shared" si="113"/>
        <v>9.368187411793906E-2</v>
      </c>
      <c r="E297" s="117">
        <f t="shared" si="113"/>
        <v>8.5589334880932608E-2</v>
      </c>
      <c r="F297" s="117">
        <f t="shared" si="113"/>
        <v>0.16106651364019234</v>
      </c>
      <c r="G297" s="117">
        <f t="shared" si="113"/>
        <v>0.13795034134528006</v>
      </c>
      <c r="H297" s="117">
        <f t="shared" si="113"/>
        <v>0.18256816812671184</v>
      </c>
      <c r="I297" s="117">
        <f t="shared" si="113"/>
        <v>0.14625839495861392</v>
      </c>
      <c r="J297" s="117">
        <f t="shared" si="113"/>
        <v>0.16596745314876976</v>
      </c>
      <c r="K297" s="117">
        <f t="shared" si="113"/>
        <v>5.5596163916402184E-3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1.3312317319240626E-2</v>
      </c>
      <c r="P297" s="117">
        <f t="shared" si="113"/>
        <v>0</v>
      </c>
      <c r="Q297" s="117">
        <f t="shared" si="113"/>
        <v>0.46646664005192873</v>
      </c>
      <c r="R297" s="117">
        <f t="shared" ref="R297:V297" si="114">R298+R300+R302+R311</f>
        <v>0.70445441502151707</v>
      </c>
      <c r="S297" s="117">
        <f t="shared" si="114"/>
        <v>1.4867591796776625</v>
      </c>
      <c r="T297" s="117">
        <f t="shared" si="114"/>
        <v>0.9910800935074513</v>
      </c>
      <c r="U297" s="117">
        <f t="shared" si="114"/>
        <v>0.75410585425494903</v>
      </c>
      <c r="V297" s="117">
        <f t="shared" si="114"/>
        <v>1.4419602060958561</v>
      </c>
      <c r="W297" s="117">
        <f t="shared" ref="W297:Y297" si="115">W298+W300+W302+W311</f>
        <v>2.0690101265700886</v>
      </c>
      <c r="X297" s="117">
        <f t="shared" si="115"/>
        <v>0.72623209402473665</v>
      </c>
      <c r="Y297" s="117">
        <f t="shared" si="115"/>
        <v>1.9705092049792865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6.1113555524456862E-3</v>
      </c>
      <c r="D298" s="122">
        <f t="shared" si="116"/>
        <v>1.1220656626327189E-2</v>
      </c>
      <c r="E298" s="122">
        <f t="shared" si="116"/>
        <v>1.4848758825599826E-2</v>
      </c>
      <c r="F298" s="122">
        <f t="shared" si="116"/>
        <v>2.4710813342438024E-2</v>
      </c>
      <c r="G298" s="122">
        <f t="shared" si="116"/>
        <v>2.3453060568242933E-2</v>
      </c>
      <c r="H298" s="122">
        <f t="shared" si="116"/>
        <v>3.3982700434625472E-2</v>
      </c>
      <c r="I298" s="122">
        <f t="shared" si="116"/>
        <v>2.1718159631961716E-2</v>
      </c>
      <c r="J298" s="122">
        <f t="shared" si="116"/>
        <v>2.4836824936206255E-2</v>
      </c>
      <c r="K298" s="122">
        <f t="shared" si="116"/>
        <v>5.9951461707795568E-4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2.1129507193036385E-3</v>
      </c>
      <c r="P298" s="122">
        <f t="shared" si="116"/>
        <v>0</v>
      </c>
      <c r="Q298" s="122">
        <f t="shared" si="116"/>
        <v>7.717594485798672E-2</v>
      </c>
      <c r="R298" s="122">
        <f t="shared" si="116"/>
        <v>0.10438243017213485</v>
      </c>
      <c r="S298" s="122">
        <f t="shared" si="116"/>
        <v>0.31618465593112915</v>
      </c>
      <c r="T298" s="122">
        <f t="shared" si="116"/>
        <v>0.22523112670725709</v>
      </c>
      <c r="U298" s="122">
        <f t="shared" si="116"/>
        <v>0.14012315764899833</v>
      </c>
      <c r="V298" s="122">
        <f t="shared" si="116"/>
        <v>0.28426154136389614</v>
      </c>
      <c r="W298" s="122">
        <f t="shared" si="116"/>
        <v>0.23838345865973051</v>
      </c>
      <c r="X298" s="122">
        <f t="shared" si="116"/>
        <v>0.16686624558869803</v>
      </c>
      <c r="Y298" s="122">
        <f t="shared" si="116"/>
        <v>0.66800660531638234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6.1113555524456862E-3</v>
      </c>
      <c r="D299" s="98">
        <v>1.1220656626327189E-2</v>
      </c>
      <c r="E299" s="98">
        <v>1.4848758825599826E-2</v>
      </c>
      <c r="F299" s="98">
        <v>2.4710813342438024E-2</v>
      </c>
      <c r="G299" s="98">
        <v>2.3453060568242933E-2</v>
      </c>
      <c r="H299" s="98">
        <v>3.3982700434625472E-2</v>
      </c>
      <c r="I299" s="98">
        <v>2.1718159631961716E-2</v>
      </c>
      <c r="J299" s="98">
        <v>2.4836824936206255E-2</v>
      </c>
      <c r="K299" s="98">
        <v>5.9951461707795568E-4</v>
      </c>
      <c r="L299" s="98">
        <v>0</v>
      </c>
      <c r="M299" s="98">
        <v>0</v>
      </c>
      <c r="N299" s="98">
        <v>0</v>
      </c>
      <c r="O299" s="98">
        <v>2.1129507193036385E-3</v>
      </c>
      <c r="P299" s="98">
        <v>0</v>
      </c>
      <c r="Q299" s="98">
        <v>7.717594485798672E-2</v>
      </c>
      <c r="R299" s="98">
        <v>0.10438243017213485</v>
      </c>
      <c r="S299" s="98">
        <v>0.31618465593112915</v>
      </c>
      <c r="T299" s="98">
        <v>0.22523112670725709</v>
      </c>
      <c r="U299" s="98">
        <v>0.14012315764899833</v>
      </c>
      <c r="V299" s="98">
        <v>0.28426154136389614</v>
      </c>
      <c r="W299" s="98">
        <v>0.23838345865973051</v>
      </c>
      <c r="X299" s="98">
        <v>0.16686624558869803</v>
      </c>
      <c r="Y299" s="98">
        <v>0.66800660531638234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0.11761698747910625</v>
      </c>
      <c r="D300" s="122">
        <f t="shared" si="117"/>
        <v>2.6072901383627396E-2</v>
      </c>
      <c r="E300" s="122">
        <f t="shared" si="117"/>
        <v>1.686181711627394E-2</v>
      </c>
      <c r="F300" s="122">
        <f t="shared" si="117"/>
        <v>4.2633852083757653E-2</v>
      </c>
      <c r="G300" s="122">
        <f t="shared" si="117"/>
        <v>1.4032236923763949E-2</v>
      </c>
      <c r="H300" s="122">
        <f t="shared" si="117"/>
        <v>2.7605126449594088E-2</v>
      </c>
      <c r="I300" s="122">
        <f t="shared" si="117"/>
        <v>4.9136005748342856E-2</v>
      </c>
      <c r="J300" s="122">
        <f t="shared" si="117"/>
        <v>5.5306481550560137E-2</v>
      </c>
      <c r="K300" s="122">
        <f t="shared" si="117"/>
        <v>2.7092155852644255E-3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5.3562716065047433E-3</v>
      </c>
      <c r="P300" s="122">
        <f t="shared" si="117"/>
        <v>0</v>
      </c>
      <c r="Q300" s="122">
        <f t="shared" si="117"/>
        <v>0.16398330346940462</v>
      </c>
      <c r="R300" s="122">
        <f t="shared" si="117"/>
        <v>0.22190259433614409</v>
      </c>
      <c r="S300" s="122">
        <f t="shared" si="117"/>
        <v>0.69447200225836758</v>
      </c>
      <c r="T300" s="122">
        <f t="shared" si="117"/>
        <v>0.3462303493102511</v>
      </c>
      <c r="U300" s="122">
        <f t="shared" si="117"/>
        <v>0.30568423485895857</v>
      </c>
      <c r="V300" s="122">
        <f t="shared" si="117"/>
        <v>0.66663793246331304</v>
      </c>
      <c r="W300" s="122">
        <f t="shared" si="117"/>
        <v>1.5108561122448962</v>
      </c>
      <c r="X300" s="122">
        <f t="shared" si="117"/>
        <v>0.353653814866844</v>
      </c>
      <c r="Y300" s="122">
        <f t="shared" si="117"/>
        <v>0.54091931047071806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0.11761698747910625</v>
      </c>
      <c r="D301" s="98">
        <v>2.6072901383627396E-2</v>
      </c>
      <c r="E301" s="98">
        <v>1.686181711627394E-2</v>
      </c>
      <c r="F301" s="98">
        <v>4.2633852083757653E-2</v>
      </c>
      <c r="G301" s="98">
        <v>1.4032236923763949E-2</v>
      </c>
      <c r="H301" s="98">
        <v>2.7605126449594088E-2</v>
      </c>
      <c r="I301" s="98">
        <v>4.9136005748342856E-2</v>
      </c>
      <c r="J301" s="98">
        <v>5.5306481550560137E-2</v>
      </c>
      <c r="K301" s="98">
        <v>2.7092155852644255E-3</v>
      </c>
      <c r="L301" s="98">
        <v>0</v>
      </c>
      <c r="M301" s="98">
        <v>0</v>
      </c>
      <c r="N301" s="98">
        <v>0</v>
      </c>
      <c r="O301" s="98">
        <v>5.3562716065047433E-3</v>
      </c>
      <c r="P301" s="98">
        <v>0</v>
      </c>
      <c r="Q301" s="98">
        <v>0.16398330346940462</v>
      </c>
      <c r="R301" s="98">
        <v>0.22190259433614409</v>
      </c>
      <c r="S301" s="98">
        <v>0.69447200225836758</v>
      </c>
      <c r="T301" s="98">
        <v>0.3462303493102511</v>
      </c>
      <c r="U301" s="98">
        <v>0.30568423485895857</v>
      </c>
      <c r="V301" s="98">
        <v>0.66663793246331304</v>
      </c>
      <c r="W301" s="98">
        <v>1.5108561122448962</v>
      </c>
      <c r="X301" s="98">
        <v>0.353653814866844</v>
      </c>
      <c r="Y301" s="98">
        <v>0.54091931047071806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1.9275211066289034E-2</v>
      </c>
      <c r="D302" s="122">
        <v>3.0991359859900907E-2</v>
      </c>
      <c r="E302" s="122">
        <v>2.9837373188988277E-2</v>
      </c>
      <c r="F302" s="122">
        <v>5.3879855664006389E-2</v>
      </c>
      <c r="G302" s="122">
        <v>5.9112420949365113E-2</v>
      </c>
      <c r="H302" s="122">
        <v>7.5538375382954881E-2</v>
      </c>
      <c r="I302" s="122">
        <v>4.8137591292360712E-2</v>
      </c>
      <c r="J302" s="122">
        <v>5.2041702482630688E-2</v>
      </c>
      <c r="K302" s="122">
        <v>1.1380895058524557E-3</v>
      </c>
      <c r="L302" s="122">
        <v>0</v>
      </c>
      <c r="M302" s="122">
        <v>0</v>
      </c>
      <c r="N302" s="122">
        <v>0</v>
      </c>
      <c r="O302" s="122">
        <v>3.2948922086057622E-3</v>
      </c>
      <c r="P302" s="122">
        <v>0</v>
      </c>
      <c r="Q302" s="122">
        <v>0.12909623184196722</v>
      </c>
      <c r="R302" s="122">
        <v>0.2113925850908519</v>
      </c>
      <c r="S302" s="122">
        <v>0.29413164656974111</v>
      </c>
      <c r="T302" s="122">
        <v>0.27662464562567979</v>
      </c>
      <c r="U302" s="122">
        <v>0.20792366983574695</v>
      </c>
      <c r="V302" s="122">
        <v>0.3309858919804044</v>
      </c>
      <c r="W302" s="122">
        <v>0.2100057913910999</v>
      </c>
      <c r="X302" s="122">
        <v>0.14427052824544223</v>
      </c>
      <c r="Y302" s="122">
        <v>0.52067477222365754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1.9275211066289034E-2</v>
      </c>
      <c r="D307" s="101">
        <v>2.496030371382759E-2</v>
      </c>
      <c r="E307" s="101">
        <v>2.789811773874588E-2</v>
      </c>
      <c r="F307" s="101">
        <v>5.2635065431887132E-2</v>
      </c>
      <c r="G307" s="101">
        <v>5.4951075853907856E-2</v>
      </c>
      <c r="H307" s="101">
        <v>7.0518397968010668E-2</v>
      </c>
      <c r="I307" s="101">
        <v>4.1028235121581123E-2</v>
      </c>
      <c r="J307" s="101">
        <v>4.4147484323195797E-2</v>
      </c>
      <c r="K307" s="101">
        <v>3.2482731025650216E-4</v>
      </c>
      <c r="L307" s="101">
        <v>0</v>
      </c>
      <c r="M307" s="101">
        <v>0</v>
      </c>
      <c r="N307" s="101">
        <v>0</v>
      </c>
      <c r="O307" s="101">
        <v>2.7356457343025611E-3</v>
      </c>
      <c r="P307" s="101">
        <v>0</v>
      </c>
      <c r="Q307" s="101">
        <v>8.7712227367032936E-2</v>
      </c>
      <c r="R307" s="101">
        <v>0.11045434910984109</v>
      </c>
      <c r="S307" s="101">
        <v>0.15348556721881149</v>
      </c>
      <c r="T307" s="101">
        <v>0.17374444131825559</v>
      </c>
      <c r="U307" s="101">
        <v>0.1746200327842316</v>
      </c>
      <c r="V307" s="101">
        <v>0.2721104049233119</v>
      </c>
      <c r="W307" s="101">
        <v>0.20658805936496691</v>
      </c>
      <c r="X307" s="101">
        <v>9.2470348780353942E-2</v>
      </c>
      <c r="Y307" s="101">
        <v>0.42754663196450798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6.0310561460733174E-3</v>
      </c>
      <c r="E308" s="104">
        <v>1.9392554502423954E-3</v>
      </c>
      <c r="F308" s="104">
        <v>1.2447902321192602E-3</v>
      </c>
      <c r="G308" s="104">
        <v>4.1613450954572535E-3</v>
      </c>
      <c r="H308" s="104">
        <v>5.0199774149442197E-3</v>
      </c>
      <c r="I308" s="104">
        <v>7.1093561707795856E-3</v>
      </c>
      <c r="J308" s="104">
        <v>7.8942181594348886E-3</v>
      </c>
      <c r="K308" s="104">
        <v>8.1326219559595364E-4</v>
      </c>
      <c r="L308" s="104">
        <v>0</v>
      </c>
      <c r="M308" s="104">
        <v>0</v>
      </c>
      <c r="N308" s="104">
        <v>0</v>
      </c>
      <c r="O308" s="104">
        <v>5.592464743032011E-4</v>
      </c>
      <c r="P308" s="104">
        <v>0</v>
      </c>
      <c r="Q308" s="104">
        <v>4.1384004474934295E-2</v>
      </c>
      <c r="R308" s="104">
        <v>0.1009382359810108</v>
      </c>
      <c r="S308" s="104">
        <v>0.1406460793509296</v>
      </c>
      <c r="T308" s="104">
        <v>0.10288020430742423</v>
      </c>
      <c r="U308" s="104">
        <v>3.3303637051515338E-2</v>
      </c>
      <c r="V308" s="104">
        <v>5.8875487057092508E-2</v>
      </c>
      <c r="W308" s="104">
        <v>3.4177320261330009E-3</v>
      </c>
      <c r="X308" s="104">
        <v>5.1800179465088282E-2</v>
      </c>
      <c r="Y308" s="104">
        <v>9.3128140259149603E-2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1.0553844182549295E-3</v>
      </c>
      <c r="E309" s="98">
        <v>3.373993591215855E-4</v>
      </c>
      <c r="F309" s="98">
        <v>2.1514742827698178E-4</v>
      </c>
      <c r="G309" s="98">
        <v>7.1707790214308982E-4</v>
      </c>
      <c r="H309" s="98">
        <v>8.6023240759573781E-4</v>
      </c>
      <c r="I309" s="98">
        <v>1.207021017966518E-3</v>
      </c>
      <c r="J309" s="98">
        <v>1.3436173443253502E-3</v>
      </c>
      <c r="K309" s="98">
        <v>3.6334183136419796E-4</v>
      </c>
      <c r="L309" s="98">
        <v>0</v>
      </c>
      <c r="M309" s="98">
        <v>0</v>
      </c>
      <c r="N309" s="98">
        <v>0</v>
      </c>
      <c r="O309" s="98">
        <v>7.0791099319699634E-5</v>
      </c>
      <c r="P309" s="98">
        <v>0</v>
      </c>
      <c r="Q309" s="98">
        <v>4.8096136671070145E-3</v>
      </c>
      <c r="R309" s="98">
        <v>9.7602520772465118E-3</v>
      </c>
      <c r="S309" s="98">
        <v>1.7930735308723925E-2</v>
      </c>
      <c r="T309" s="98">
        <v>2.5388067280424052E-2</v>
      </c>
      <c r="U309" s="98">
        <v>7.268031095133202E-3</v>
      </c>
      <c r="V309" s="98">
        <v>8.5121993312836583E-3</v>
      </c>
      <c r="W309" s="98">
        <v>5.8690224416167649E-4</v>
      </c>
      <c r="X309" s="98">
        <v>1.9985633746334573E-2</v>
      </c>
      <c r="Y309" s="98">
        <v>3.2496528137106448E-2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4.9756717278183881E-3</v>
      </c>
      <c r="E310" s="98">
        <v>1.6018560911208099E-3</v>
      </c>
      <c r="F310" s="98">
        <v>1.0296428038422784E-3</v>
      </c>
      <c r="G310" s="98">
        <v>3.4442671933141633E-3</v>
      </c>
      <c r="H310" s="98">
        <v>4.1597450073484823E-3</v>
      </c>
      <c r="I310" s="98">
        <v>5.9023351528130676E-3</v>
      </c>
      <c r="J310" s="98">
        <v>6.5506008151095391E-3</v>
      </c>
      <c r="K310" s="98">
        <v>4.4992036423175568E-4</v>
      </c>
      <c r="L310" s="98">
        <v>0</v>
      </c>
      <c r="M310" s="98">
        <v>0</v>
      </c>
      <c r="N310" s="98">
        <v>0</v>
      </c>
      <c r="O310" s="98">
        <v>4.8845537498350144E-4</v>
      </c>
      <c r="P310" s="98">
        <v>0</v>
      </c>
      <c r="Q310" s="98">
        <v>3.6574390807827283E-2</v>
      </c>
      <c r="R310" s="98">
        <v>9.117798390376429E-2</v>
      </c>
      <c r="S310" s="98">
        <v>0.12271534404220566</v>
      </c>
      <c r="T310" s="98">
        <v>7.7492137027000169E-2</v>
      </c>
      <c r="U310" s="98">
        <v>2.6035605956382137E-2</v>
      </c>
      <c r="V310" s="98">
        <v>5.036328772580885E-2</v>
      </c>
      <c r="W310" s="98">
        <v>2.8308297819713245E-3</v>
      </c>
      <c r="X310" s="98">
        <v>3.1814545718753709E-2</v>
      </c>
      <c r="Y310" s="98">
        <v>6.0631612122043155E-2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1.8832251634610313E-2</v>
      </c>
      <c r="D311" s="122">
        <v>2.5396956248083562E-2</v>
      </c>
      <c r="E311" s="122">
        <v>2.4041385750070567E-2</v>
      </c>
      <c r="F311" s="122">
        <v>3.9841992549990261E-2</v>
      </c>
      <c r="G311" s="122">
        <v>4.1352622903908051E-2</v>
      </c>
      <c r="H311" s="122">
        <v>4.5441965859537414E-2</v>
      </c>
      <c r="I311" s="122">
        <v>2.7266638285948649E-2</v>
      </c>
      <c r="J311" s="122">
        <v>3.3782444179372692E-2</v>
      </c>
      <c r="K311" s="122">
        <v>1.1127966834453811E-3</v>
      </c>
      <c r="L311" s="122">
        <v>0</v>
      </c>
      <c r="M311" s="122">
        <v>0</v>
      </c>
      <c r="N311" s="122">
        <v>0</v>
      </c>
      <c r="O311" s="122">
        <v>2.5482027848264823E-3</v>
      </c>
      <c r="P311" s="122">
        <v>0</v>
      </c>
      <c r="Q311" s="122">
        <v>9.6211159882570188E-2</v>
      </c>
      <c r="R311" s="122">
        <v>0.16677680542238613</v>
      </c>
      <c r="S311" s="122">
        <v>0.18197087491842476</v>
      </c>
      <c r="T311" s="122">
        <v>0.14299397186426338</v>
      </c>
      <c r="U311" s="122">
        <v>0.10037479191124517</v>
      </c>
      <c r="V311" s="122">
        <v>0.16007484028824259</v>
      </c>
      <c r="W311" s="122">
        <v>0.10976476427436216</v>
      </c>
      <c r="X311" s="122">
        <v>6.1441505323752449E-2</v>
      </c>
      <c r="Y311" s="122">
        <v>0.2409085169685285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1.5990592960651657E-2</v>
      </c>
      <c r="D312" s="98">
        <v>1.5644233511846576E-2</v>
      </c>
      <c r="E312" s="98">
        <v>1.4861158766647281E-2</v>
      </c>
      <c r="F312" s="98">
        <v>2.9993219973446131E-2</v>
      </c>
      <c r="G312" s="98">
        <v>3.3087553963494068E-2</v>
      </c>
      <c r="H312" s="98">
        <v>3.7978658348442128E-2</v>
      </c>
      <c r="I312" s="98">
        <v>2.5482241493049704E-2</v>
      </c>
      <c r="J312" s="98">
        <v>3.0803068725828879E-2</v>
      </c>
      <c r="K312" s="98">
        <v>9.0068404726053914E-4</v>
      </c>
      <c r="L312" s="98">
        <v>0</v>
      </c>
      <c r="M312" s="98">
        <v>0</v>
      </c>
      <c r="N312" s="98">
        <v>0</v>
      </c>
      <c r="O312" s="98">
        <v>1.8482544950651706E-3</v>
      </c>
      <c r="P312" s="98">
        <v>0</v>
      </c>
      <c r="Q312" s="98">
        <v>6.8513389431344107E-2</v>
      </c>
      <c r="R312" s="98">
        <v>0.11954248698615304</v>
      </c>
      <c r="S312" s="98">
        <v>0.16913664816670088</v>
      </c>
      <c r="T312" s="98">
        <v>0.10967361846852007</v>
      </c>
      <c r="U312" s="98">
        <v>7.3207084310355108E-2</v>
      </c>
      <c r="V312" s="98">
        <v>0.10296154527881415</v>
      </c>
      <c r="W312" s="98">
        <v>7.3956522815235973E-2</v>
      </c>
      <c r="X312" s="98">
        <v>3.4393017988321978E-2</v>
      </c>
      <c r="Y312" s="98">
        <v>0.12940338926889736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2.8416586739586571E-3</v>
      </c>
      <c r="D313" s="33">
        <v>9.7527227362369864E-3</v>
      </c>
      <c r="E313" s="33">
        <v>9.1802269834232852E-3</v>
      </c>
      <c r="F313" s="33">
        <v>9.8487725765441288E-3</v>
      </c>
      <c r="G313" s="33">
        <v>8.2650689404139832E-3</v>
      </c>
      <c r="H313" s="33">
        <v>7.4633075110952856E-3</v>
      </c>
      <c r="I313" s="33">
        <v>1.7843967928989459E-3</v>
      </c>
      <c r="J313" s="33">
        <v>2.9793754535438121E-3</v>
      </c>
      <c r="K313" s="33">
        <v>2.1211263618484201E-4</v>
      </c>
      <c r="L313" s="33">
        <v>0</v>
      </c>
      <c r="M313" s="33">
        <v>0</v>
      </c>
      <c r="N313" s="33">
        <v>0</v>
      </c>
      <c r="O313" s="33">
        <v>6.9994828976131177E-4</v>
      </c>
      <c r="P313" s="33">
        <v>0</v>
      </c>
      <c r="Q313" s="33">
        <v>2.7697770451226077E-2</v>
      </c>
      <c r="R313" s="33">
        <v>4.7234318436233082E-2</v>
      </c>
      <c r="S313" s="33">
        <v>1.283422675172388E-2</v>
      </c>
      <c r="T313" s="33">
        <v>3.332035339574331E-2</v>
      </c>
      <c r="U313" s="33">
        <v>2.7167707600890063E-2</v>
      </c>
      <c r="V313" s="33">
        <v>5.7113295009428432E-2</v>
      </c>
      <c r="W313" s="33">
        <v>3.5808241459126186E-2</v>
      </c>
      <c r="X313" s="33">
        <v>2.7048487335430475E-2</v>
      </c>
      <c r="Y313" s="33">
        <v>0.11150512769963114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1.3073840056641546</v>
      </c>
      <c r="D315" s="154">
        <f t="shared" si="118"/>
        <v>0.76897336356954216</v>
      </c>
      <c r="E315" s="154">
        <f t="shared" si="118"/>
        <v>0.69983052197258289</v>
      </c>
      <c r="F315" s="154">
        <f t="shared" si="118"/>
        <v>0.73746548411892976</v>
      </c>
      <c r="G315" s="154">
        <f t="shared" si="118"/>
        <v>0.6376696047496444</v>
      </c>
      <c r="H315" s="154">
        <f t="shared" si="118"/>
        <v>0.66793366297747248</v>
      </c>
      <c r="I315" s="154">
        <f t="shared" si="118"/>
        <v>0.81909515499319807</v>
      </c>
      <c r="J315" s="154">
        <f t="shared" si="118"/>
        <v>0.82478361831487379</v>
      </c>
      <c r="K315" s="154">
        <f t="shared" si="118"/>
        <v>1.0666304187961846</v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0.96416742560400981</v>
      </c>
      <c r="P315" s="154" t="str">
        <f t="shared" si="118"/>
        <v/>
      </c>
      <c r="Q315" s="154">
        <f t="shared" si="118"/>
        <v>0.95907253899206646</v>
      </c>
      <c r="R315" s="154">
        <f t="shared" ref="R315:V315" si="119">IF(R297=0,"",R297/R279)</f>
        <v>0.95550326793827445</v>
      </c>
      <c r="S315" s="154">
        <f t="shared" si="119"/>
        <v>1.1799479961721433</v>
      </c>
      <c r="T315" s="154">
        <f t="shared" si="119"/>
        <v>1.0306017734775712</v>
      </c>
      <c r="U315" s="154">
        <f t="shared" si="119"/>
        <v>1.1012785493946859</v>
      </c>
      <c r="V315" s="154">
        <f t="shared" si="119"/>
        <v>1.2350550311714952</v>
      </c>
      <c r="W315" s="154">
        <f t="shared" ref="W315:Y315" si="120">IF(W297=0,"",W297/W279)</f>
        <v>1.9632741184396272</v>
      </c>
      <c r="X315" s="154">
        <f t="shared" si="120"/>
        <v>1.3556220078756718</v>
      </c>
      <c r="Y315" s="154">
        <f t="shared" si="120"/>
        <v>1.0516435343307757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0.59609516722776312</v>
      </c>
      <c r="D316" s="155">
        <f t="shared" si="121"/>
        <v>0.60300810884163047</v>
      </c>
      <c r="E316" s="155">
        <f t="shared" si="121"/>
        <v>0.60990179566449909</v>
      </c>
      <c r="F316" s="155">
        <f t="shared" si="121"/>
        <v>0.61679218563657556</v>
      </c>
      <c r="G316" s="155">
        <f t="shared" si="121"/>
        <v>0.62366485579780395</v>
      </c>
      <c r="H316" s="155">
        <f t="shared" si="121"/>
        <v>0.63052162594911165</v>
      </c>
      <c r="I316" s="155">
        <f t="shared" si="121"/>
        <v>0.6373590013939916</v>
      </c>
      <c r="J316" s="155">
        <f t="shared" si="121"/>
        <v>0.64416253853685435</v>
      </c>
      <c r="K316" s="155">
        <f t="shared" si="121"/>
        <v>0.65092005152502186</v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0.66930576394543273</v>
      </c>
      <c r="P316" s="155" t="str">
        <f t="shared" si="121"/>
        <v/>
      </c>
      <c r="Q316" s="155">
        <f t="shared" si="121"/>
        <v>0.68578600182869665</v>
      </c>
      <c r="R316" s="155">
        <f t="shared" ref="R316:V316" si="122">IF(R298=0,"",R298/R280)</f>
        <v>0.71500796054757432</v>
      </c>
      <c r="S316" s="155">
        <f t="shared" si="122"/>
        <v>0.75437557419854051</v>
      </c>
      <c r="T316" s="155">
        <f t="shared" si="122"/>
        <v>0.79847928309312344</v>
      </c>
      <c r="U316" s="155">
        <f t="shared" si="122"/>
        <v>0.84195916575880081</v>
      </c>
      <c r="V316" s="155">
        <f t="shared" si="122"/>
        <v>0.87945002319416443</v>
      </c>
      <c r="W316" s="155">
        <f t="shared" ref="W316:Y316" si="123">IF(W298=0,"",W298/W280)</f>
        <v>0.90989071034763014</v>
      </c>
      <c r="X316" s="155">
        <f t="shared" si="123"/>
        <v>0.92344564177439881</v>
      </c>
      <c r="Y316" s="155">
        <f t="shared" si="123"/>
        <v>0.93623102927345225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0.59609516722776312</v>
      </c>
      <c r="D317" s="156">
        <f t="shared" si="124"/>
        <v>0.60300810884163047</v>
      </c>
      <c r="E317" s="156">
        <f t="shared" si="124"/>
        <v>0.60990179566449909</v>
      </c>
      <c r="F317" s="156">
        <f t="shared" si="124"/>
        <v>0.61679218563657556</v>
      </c>
      <c r="G317" s="156">
        <f t="shared" si="124"/>
        <v>0.62366485579780395</v>
      </c>
      <c r="H317" s="156">
        <f t="shared" si="124"/>
        <v>0.63052162594911165</v>
      </c>
      <c r="I317" s="156">
        <f t="shared" si="124"/>
        <v>0.6373590013939916</v>
      </c>
      <c r="J317" s="156">
        <f t="shared" si="124"/>
        <v>0.64416253853685435</v>
      </c>
      <c r="K317" s="156">
        <f t="shared" si="124"/>
        <v>0.65092005152502186</v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0.66930576394543273</v>
      </c>
      <c r="P317" s="156" t="str">
        <f t="shared" si="124"/>
        <v/>
      </c>
      <c r="Q317" s="156">
        <f t="shared" si="124"/>
        <v>0.68578600182869665</v>
      </c>
      <c r="R317" s="156">
        <f t="shared" ref="R317:V317" si="125">IF(R299=0,"",R299/R281)</f>
        <v>0.71500796054757432</v>
      </c>
      <c r="S317" s="156">
        <f t="shared" si="125"/>
        <v>0.75437557419854051</v>
      </c>
      <c r="T317" s="156">
        <f t="shared" si="125"/>
        <v>0.79847928309312344</v>
      </c>
      <c r="U317" s="156">
        <f t="shared" si="125"/>
        <v>0.84195916575880081</v>
      </c>
      <c r="V317" s="156">
        <f t="shared" si="125"/>
        <v>0.87945002319416443</v>
      </c>
      <c r="W317" s="156">
        <f t="shared" ref="W317:Y317" si="126">IF(W299=0,"",W299/W281)</f>
        <v>0.90989071034763014</v>
      </c>
      <c r="X317" s="156">
        <f t="shared" si="126"/>
        <v>0.92344564177439881</v>
      </c>
      <c r="Y317" s="156">
        <f t="shared" si="126"/>
        <v>0.93623102927345225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2.6634475323425884</v>
      </c>
      <c r="E318" s="155">
        <f t="shared" si="127"/>
        <v>2.780644081060089</v>
      </c>
      <c r="F318" s="155">
        <f t="shared" si="127"/>
        <v>2.898781900760913</v>
      </c>
      <c r="G318" s="155">
        <f t="shared" si="127"/>
        <v>3.0185454021871285</v>
      </c>
      <c r="H318" s="155">
        <f t="shared" si="127"/>
        <v>3.1398270222415885</v>
      </c>
      <c r="I318" s="155">
        <f t="shared" si="127"/>
        <v>3.2627702264246734</v>
      </c>
      <c r="J318" s="155">
        <f t="shared" si="127"/>
        <v>3.3880180163229445</v>
      </c>
      <c r="K318" s="155">
        <f t="shared" si="127"/>
        <v>3.5160797028063073</v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4.1686409087695226</v>
      </c>
      <c r="P318" s="155" t="str">
        <f t="shared" si="127"/>
        <v/>
      </c>
      <c r="Q318" s="155">
        <f t="shared" si="127"/>
        <v>4.5256301402830879</v>
      </c>
      <c r="R318" s="155">
        <f t="shared" ref="R318:V318" si="128">IF(R300=0,"",R300/R282)</f>
        <v>4.5592181465594885</v>
      </c>
      <c r="S318" s="155">
        <f t="shared" si="128"/>
        <v>4.5629501472568661</v>
      </c>
      <c r="T318" s="155">
        <f t="shared" si="128"/>
        <v>4.567096814698397</v>
      </c>
      <c r="U318" s="155">
        <f t="shared" si="128"/>
        <v>4.5717042229667655</v>
      </c>
      <c r="V318" s="155">
        <f t="shared" si="128"/>
        <v>4.5848700601864874</v>
      </c>
      <c r="W318" s="155">
        <f t="shared" ref="W318:Y318" si="129">IF(W300=0,"",W300/W282)</f>
        <v>4.6280828909726557</v>
      </c>
      <c r="X318" s="155">
        <f t="shared" si="129"/>
        <v>4.6783827524802621</v>
      </c>
      <c r="Y318" s="155">
        <f t="shared" si="129"/>
        <v>4.7350796375121025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2.6634475323425884</v>
      </c>
      <c r="E319" s="156">
        <f t="shared" si="130"/>
        <v>2.780644081060089</v>
      </c>
      <c r="F319" s="156">
        <f t="shared" si="130"/>
        <v>2.898781900760913</v>
      </c>
      <c r="G319" s="156">
        <f t="shared" si="130"/>
        <v>3.0185454021871285</v>
      </c>
      <c r="H319" s="156">
        <f t="shared" si="130"/>
        <v>3.1398270222415885</v>
      </c>
      <c r="I319" s="156">
        <f t="shared" si="130"/>
        <v>3.2627702264246734</v>
      </c>
      <c r="J319" s="156">
        <f t="shared" si="130"/>
        <v>3.3880180163229445</v>
      </c>
      <c r="K319" s="156">
        <f t="shared" si="130"/>
        <v>3.5160797028063073</v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4.1686409087695226</v>
      </c>
      <c r="P319" s="156" t="str">
        <f t="shared" si="130"/>
        <v/>
      </c>
      <c r="Q319" s="156">
        <f t="shared" si="130"/>
        <v>4.5256301402830879</v>
      </c>
      <c r="R319" s="156">
        <f t="shared" ref="R319:V319" si="131">IF(R301=0,"",R301/R283)</f>
        <v>4.5592181465594885</v>
      </c>
      <c r="S319" s="156">
        <f t="shared" si="131"/>
        <v>4.5629501472568661</v>
      </c>
      <c r="T319" s="156">
        <f t="shared" si="131"/>
        <v>4.567096814698397</v>
      </c>
      <c r="U319" s="156">
        <f t="shared" si="131"/>
        <v>4.5717042229667655</v>
      </c>
      <c r="V319" s="156">
        <f t="shared" si="131"/>
        <v>4.5848700601864874</v>
      </c>
      <c r="W319" s="156">
        <f t="shared" ref="W319:Y319" si="132">IF(W301=0,"",W301/W283)</f>
        <v>4.6280828909726557</v>
      </c>
      <c r="X319" s="156">
        <f t="shared" si="132"/>
        <v>4.6783827524802621</v>
      </c>
      <c r="Y319" s="156">
        <f t="shared" si="132"/>
        <v>4.7350796375121025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0.53436432525272481</v>
      </c>
      <c r="D320" s="155">
        <f t="shared" si="133"/>
        <v>0.57897728546049376</v>
      </c>
      <c r="E320" s="155">
        <f t="shared" si="133"/>
        <v>0.55112161731191778</v>
      </c>
      <c r="F320" s="155">
        <f t="shared" si="133"/>
        <v>0.54385032998260086</v>
      </c>
      <c r="G320" s="155">
        <f t="shared" si="133"/>
        <v>0.55568050076235787</v>
      </c>
      <c r="H320" s="155">
        <f t="shared" si="133"/>
        <v>0.55670294244537066</v>
      </c>
      <c r="I320" s="155">
        <f t="shared" si="133"/>
        <v>0.57690476832578208</v>
      </c>
      <c r="J320" s="155">
        <f t="shared" si="133"/>
        <v>0.58004897229546792</v>
      </c>
      <c r="K320" s="155">
        <f t="shared" si="133"/>
        <v>0.66866491132508799</v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0.62079871481948901</v>
      </c>
      <c r="P320" s="155" t="str">
        <f t="shared" si="133"/>
        <v/>
      </c>
      <c r="Q320" s="155">
        <f t="shared" si="133"/>
        <v>0.69412474648870714</v>
      </c>
      <c r="R320" s="155">
        <f t="shared" ref="R320:V320" si="134">IF(R302=0,"",R302/R284)</f>
        <v>0.75084460670183195</v>
      </c>
      <c r="S320" s="155">
        <f t="shared" si="134"/>
        <v>0.75583941274017763</v>
      </c>
      <c r="T320" s="155">
        <f t="shared" si="134"/>
        <v>0.72522100161510106</v>
      </c>
      <c r="U320" s="155">
        <f t="shared" si="134"/>
        <v>0.69599721391382174</v>
      </c>
      <c r="V320" s="155">
        <f t="shared" si="134"/>
        <v>0.71346975493081299</v>
      </c>
      <c r="W320" s="155">
        <f t="shared" ref="W320:Y320" si="135">IF(W302=0,"",W302/W284)</f>
        <v>0.69207059128083714</v>
      </c>
      <c r="X320" s="155">
        <f t="shared" si="135"/>
        <v>0.74930438780112241</v>
      </c>
      <c r="Y320" s="155">
        <f t="shared" si="135"/>
        <v>0.73432777802737237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0.53436432525272481</v>
      </c>
      <c r="D325" s="157">
        <f t="shared" si="148"/>
        <v>0.53583041593421266</v>
      </c>
      <c r="E325" s="157">
        <f t="shared" si="148"/>
        <v>0.5374354221255776</v>
      </c>
      <c r="F325" s="157">
        <f t="shared" si="148"/>
        <v>0.53905979348398492</v>
      </c>
      <c r="G325" s="157">
        <f t="shared" si="148"/>
        <v>0.54081318181350835</v>
      </c>
      <c r="H325" s="157">
        <f t="shared" si="148"/>
        <v>0.54268320977868201</v>
      </c>
      <c r="I325" s="157">
        <f t="shared" si="148"/>
        <v>0.54469831534169522</v>
      </c>
      <c r="J325" s="157">
        <f t="shared" si="148"/>
        <v>0.54697252611485381</v>
      </c>
      <c r="K325" s="157">
        <f t="shared" si="148"/>
        <v>0.54960657575279614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0.5823631466142537</v>
      </c>
      <c r="P325" s="157" t="str">
        <f t="shared" si="148"/>
        <v/>
      </c>
      <c r="Q325" s="157">
        <f t="shared" si="148"/>
        <v>0.61924879601113858</v>
      </c>
      <c r="R325" s="157">
        <f t="shared" ref="R325:V325" si="149">IF(R307=0,"",R307/R289)</f>
        <v>0.63150609808370772</v>
      </c>
      <c r="S325" s="157">
        <f t="shared" si="149"/>
        <v>0.64338131101743112</v>
      </c>
      <c r="T325" s="157">
        <f t="shared" si="149"/>
        <v>0.65516436594671212</v>
      </c>
      <c r="U325" s="157">
        <f t="shared" si="149"/>
        <v>0.66697371466525002</v>
      </c>
      <c r="V325" s="157">
        <f t="shared" si="149"/>
        <v>0.67857503083233539</v>
      </c>
      <c r="W325" s="157">
        <f t="shared" ref="W325:Y325" si="150">IF(W307=0,"",W307/W289)</f>
        <v>0.68917088121320991</v>
      </c>
      <c r="X325" s="157">
        <f t="shared" si="150"/>
        <v>0.69968061961942318</v>
      </c>
      <c r="Y325" s="157">
        <f t="shared" si="150"/>
        <v>0.70948556676919172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0.86836564334482835</v>
      </c>
      <c r="E326" s="158">
        <f t="shared" si="151"/>
        <v>0.86975729749109587</v>
      </c>
      <c r="F326" s="158">
        <f t="shared" si="151"/>
        <v>0.87123884349256508</v>
      </c>
      <c r="G326" s="158">
        <f t="shared" si="151"/>
        <v>0.8723641794581859</v>
      </c>
      <c r="H326" s="158">
        <f t="shared" si="151"/>
        <v>0.873815872961197</v>
      </c>
      <c r="I326" s="158">
        <f t="shared" si="151"/>
        <v>0.87572205262948877</v>
      </c>
      <c r="J326" s="158">
        <f t="shared" si="151"/>
        <v>0.8764475313420873</v>
      </c>
      <c r="K326" s="158">
        <f t="shared" si="151"/>
        <v>0.73199944699806618</v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>
        <f t="shared" si="151"/>
        <v>0.9167768814249706</v>
      </c>
      <c r="P326" s="158" t="str">
        <f t="shared" si="151"/>
        <v/>
      </c>
      <c r="Q326" s="158">
        <f t="shared" si="151"/>
        <v>0.93330727735614261</v>
      </c>
      <c r="R326" s="158">
        <f t="shared" ref="R326:V326" si="152">IF(R308=0,"",R308/R290)</f>
        <v>0.94659030098632624</v>
      </c>
      <c r="S326" s="158">
        <f t="shared" si="152"/>
        <v>0.93399871290342051</v>
      </c>
      <c r="T326" s="158">
        <f t="shared" si="152"/>
        <v>0.88504566081845759</v>
      </c>
      <c r="U326" s="158">
        <f t="shared" si="152"/>
        <v>0.90174010583903863</v>
      </c>
      <c r="V326" s="158">
        <f t="shared" si="152"/>
        <v>0.93590546637816119</v>
      </c>
      <c r="W326" s="158">
        <f t="shared" ref="W326:Y326" si="153">IF(W308=0,"",W308/W290)</f>
        <v>0.9281171423111757</v>
      </c>
      <c r="X326" s="158">
        <f t="shared" si="153"/>
        <v>0.85792448547602329</v>
      </c>
      <c r="Y326" s="158">
        <f t="shared" si="153"/>
        <v>0.87498029862590665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0.53583041593421266</v>
      </c>
      <c r="E327" s="156">
        <f t="shared" si="154"/>
        <v>0.5374354221255776</v>
      </c>
      <c r="F327" s="156">
        <f t="shared" si="154"/>
        <v>0.53905979348398492</v>
      </c>
      <c r="G327" s="156">
        <f t="shared" si="154"/>
        <v>0.54081318181350835</v>
      </c>
      <c r="H327" s="156">
        <f t="shared" si="154"/>
        <v>0.54268320977868201</v>
      </c>
      <c r="I327" s="156">
        <f t="shared" si="154"/>
        <v>0.54469831534169522</v>
      </c>
      <c r="J327" s="156">
        <f t="shared" si="154"/>
        <v>0.54697252611485381</v>
      </c>
      <c r="K327" s="156">
        <f t="shared" si="154"/>
        <v>0.54960657575279614</v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>
        <f t="shared" si="154"/>
        <v>0.5823631466142537</v>
      </c>
      <c r="P327" s="156" t="str">
        <f t="shared" si="154"/>
        <v/>
      </c>
      <c r="Q327" s="156">
        <f t="shared" si="154"/>
        <v>0.61924879601113858</v>
      </c>
      <c r="R327" s="156">
        <f t="shared" ref="R327:V327" si="155">IF(R309=0,"",R309/R291)</f>
        <v>0.63150609808370772</v>
      </c>
      <c r="S327" s="156">
        <f t="shared" si="155"/>
        <v>0.64338131101743123</v>
      </c>
      <c r="T327" s="156">
        <f t="shared" si="155"/>
        <v>0.65516436594671212</v>
      </c>
      <c r="U327" s="156">
        <f t="shared" si="155"/>
        <v>0.66697371466525002</v>
      </c>
      <c r="V327" s="156">
        <f t="shared" si="155"/>
        <v>0.67857503083233539</v>
      </c>
      <c r="W327" s="156">
        <f t="shared" ref="W327:Y327" si="156">IF(W309=0,"",W309/W291)</f>
        <v>0.68917088121320991</v>
      </c>
      <c r="X327" s="156">
        <f t="shared" si="156"/>
        <v>0.69968061961942307</v>
      </c>
      <c r="Y327" s="156">
        <f t="shared" si="156"/>
        <v>0.70948556676919172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0.60163994090087725</v>
      </c>
      <c r="D329" s="155">
        <f t="shared" si="160"/>
        <v>0.63647564466907969</v>
      </c>
      <c r="E329" s="155">
        <f t="shared" si="160"/>
        <v>0.63684808470043441</v>
      </c>
      <c r="F329" s="155">
        <f t="shared" si="160"/>
        <v>0.61709831325422948</v>
      </c>
      <c r="G329" s="155">
        <f t="shared" si="160"/>
        <v>0.61079636001069137</v>
      </c>
      <c r="H329" s="155">
        <f t="shared" si="160"/>
        <v>0.60624974637465301</v>
      </c>
      <c r="I329" s="155">
        <f t="shared" si="160"/>
        <v>0.59294689983774962</v>
      </c>
      <c r="J329" s="155">
        <f t="shared" si="160"/>
        <v>0.59659900367409913</v>
      </c>
      <c r="K329" s="155">
        <f t="shared" si="160"/>
        <v>0.61185145242736472</v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0.62798732511856392</v>
      </c>
      <c r="P329" s="155" t="str">
        <f t="shared" si="160"/>
        <v/>
      </c>
      <c r="Q329" s="155">
        <f t="shared" si="160"/>
        <v>0.63456458230961599</v>
      </c>
      <c r="R329" s="155">
        <f t="shared" ref="R329:V329" si="161">IF(R311=0,"",R311/R293)</f>
        <v>0.63884137658982054</v>
      </c>
      <c r="S329" s="155">
        <f t="shared" si="161"/>
        <v>0.60749509088678755</v>
      </c>
      <c r="T329" s="155">
        <f t="shared" si="161"/>
        <v>0.64315500674485904</v>
      </c>
      <c r="U329" s="155">
        <f t="shared" si="161"/>
        <v>0.65723318600861325</v>
      </c>
      <c r="V329" s="155">
        <f t="shared" si="161"/>
        <v>0.68119595879208872</v>
      </c>
      <c r="W329" s="155">
        <f t="shared" ref="W329:Y329" si="162">IF(W311=0,"",W311/W293)</f>
        <v>0.67770226652808307</v>
      </c>
      <c r="X329" s="155">
        <f t="shared" si="162"/>
        <v>0.70714527023892859</v>
      </c>
      <c r="Y329" s="155">
        <f t="shared" si="162"/>
        <v>0.71496763690753495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0.58142938136196243</v>
      </c>
      <c r="D330" s="156">
        <f t="shared" si="163"/>
        <v>0.5818749948305203</v>
      </c>
      <c r="E330" s="156">
        <f t="shared" si="163"/>
        <v>0.58232064843931641</v>
      </c>
      <c r="F330" s="156">
        <f t="shared" si="163"/>
        <v>0.58276630752178105</v>
      </c>
      <c r="G330" s="156">
        <f t="shared" si="163"/>
        <v>0.58321200357104375</v>
      </c>
      <c r="H330" s="156">
        <f t="shared" si="163"/>
        <v>0.58365773273274657</v>
      </c>
      <c r="I330" s="156">
        <f t="shared" si="163"/>
        <v>0.58410350276679701</v>
      </c>
      <c r="J330" s="156">
        <f t="shared" si="163"/>
        <v>0.58454934546279969</v>
      </c>
      <c r="K330" s="156">
        <f t="shared" si="163"/>
        <v>0.5849952878502791</v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0.58608259729269174</v>
      </c>
      <c r="P330" s="156" t="str">
        <f t="shared" si="163"/>
        <v/>
      </c>
      <c r="Q330" s="156">
        <f t="shared" si="163"/>
        <v>0.58768363555455061</v>
      </c>
      <c r="R330" s="156">
        <f t="shared" ref="R330:V330" si="164">IF(R312=0,"",R312/R294)</f>
        <v>0.59105970974731326</v>
      </c>
      <c r="S330" s="156">
        <f t="shared" si="164"/>
        <v>0.59582204817853157</v>
      </c>
      <c r="T330" s="156">
        <f t="shared" si="164"/>
        <v>0.60104726719718282</v>
      </c>
      <c r="U330" s="156">
        <f t="shared" si="164"/>
        <v>0.60581198315225737</v>
      </c>
      <c r="V330" s="156">
        <f t="shared" si="164"/>
        <v>0.60919281239273826</v>
      </c>
      <c r="W330" s="156">
        <f t="shared" ref="W330:Y330" si="165">IF(W312=0,"",W312/W294)</f>
        <v>0.61081766459439701</v>
      </c>
      <c r="X330" s="156">
        <f t="shared" si="165"/>
        <v>0.61121837538305845</v>
      </c>
      <c r="Y330" s="156">
        <f t="shared" si="165"/>
        <v>0.61125844646192462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0.74793844157497247</v>
      </c>
      <c r="D331" s="159">
        <f t="shared" si="166"/>
        <v>0.74925395184338606</v>
      </c>
      <c r="E331" s="159">
        <f t="shared" si="166"/>
        <v>0.75063148872527319</v>
      </c>
      <c r="F331" s="159">
        <f t="shared" si="166"/>
        <v>0.75201748378172484</v>
      </c>
      <c r="G331" s="159">
        <f t="shared" si="166"/>
        <v>0.75346060170083939</v>
      </c>
      <c r="H331" s="159">
        <f t="shared" si="166"/>
        <v>0.75495488654432985</v>
      </c>
      <c r="I331" s="159">
        <f t="shared" si="166"/>
        <v>0.75651232929276579</v>
      </c>
      <c r="J331" s="159">
        <f t="shared" si="166"/>
        <v>0.75818205276110473</v>
      </c>
      <c r="K331" s="159">
        <f t="shared" si="166"/>
        <v>0.76000582426289764</v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0.7741452905206283</v>
      </c>
      <c r="P331" s="159" t="str">
        <f t="shared" si="166"/>
        <v/>
      </c>
      <c r="Q331" s="159">
        <f t="shared" si="166"/>
        <v>0.79056286962883393</v>
      </c>
      <c r="R331" s="159">
        <f t="shared" ref="R331:V331" si="167">IF(R313=0,"",R313/R295)</f>
        <v>0.80316468853696854</v>
      </c>
      <c r="S331" s="159">
        <f t="shared" si="167"/>
        <v>0.81893367773619374</v>
      </c>
      <c r="T331" s="159">
        <f t="shared" si="167"/>
        <v>0.83590986054837546</v>
      </c>
      <c r="U331" s="159">
        <f t="shared" si="167"/>
        <v>0.85213326029542613</v>
      </c>
      <c r="V331" s="159">
        <f t="shared" si="167"/>
        <v>0.86564390029923577</v>
      </c>
      <c r="W331" s="159">
        <f t="shared" ref="W331:Y331" si="168">IF(W313=0,"",W313/W295)</f>
        <v>0.87576079521699091</v>
      </c>
      <c r="X331" s="159">
        <f t="shared" si="168"/>
        <v>0.88344457361585016</v>
      </c>
      <c r="Y331" s="159">
        <f t="shared" si="168"/>
        <v>0.8902585162158777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7.2657285599284083E-2</v>
      </c>
      <c r="D333" s="117">
        <f t="shared" si="169"/>
        <v>7.1029076812910513E-2</v>
      </c>
      <c r="E333" s="117">
        <f t="shared" si="169"/>
        <v>6.742206635638627E-2</v>
      </c>
      <c r="F333" s="117">
        <f t="shared" si="169"/>
        <v>0.13596910292014877</v>
      </c>
      <c r="G333" s="117">
        <f t="shared" si="169"/>
        <v>0.14988210483382322</v>
      </c>
      <c r="H333" s="117">
        <f t="shared" si="169"/>
        <v>0.17190675782559736</v>
      </c>
      <c r="I333" s="117">
        <f t="shared" si="169"/>
        <v>0.11525489814758776</v>
      </c>
      <c r="J333" s="117">
        <f t="shared" si="169"/>
        <v>0.1392144708548636</v>
      </c>
      <c r="K333" s="117">
        <f t="shared" si="169"/>
        <v>4.067538549289023E-3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8.3313335083432041E-3</v>
      </c>
      <c r="P333" s="117">
        <f t="shared" si="169"/>
        <v>0</v>
      </c>
      <c r="Q333" s="117">
        <f t="shared" si="169"/>
        <v>0.30799483258862209</v>
      </c>
      <c r="R333" s="117">
        <f t="shared" ref="R333:V333" si="170">R334+R336+R338+R347</f>
        <v>0.53432132239755215</v>
      </c>
      <c r="S333" s="117">
        <f t="shared" si="170"/>
        <v>0.74995071660656432</v>
      </c>
      <c r="T333" s="117">
        <f t="shared" si="170"/>
        <v>0.48206446643283568</v>
      </c>
      <c r="U333" s="117">
        <f t="shared" si="170"/>
        <v>0.31924700034211378</v>
      </c>
      <c r="V333" s="117">
        <f t="shared" si="170"/>
        <v>0.44651068505978231</v>
      </c>
      <c r="W333" s="117">
        <f t="shared" ref="W333:Y333" si="171">W334+W336+W338+W347</f>
        <v>0.31987218022721536</v>
      </c>
      <c r="X333" s="117">
        <f t="shared" si="171"/>
        <v>0.14865703258721277</v>
      </c>
      <c r="Y333" s="117">
        <f t="shared" si="171"/>
        <v>0.55928394529240799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7.2657285599284083E-2</v>
      </c>
      <c r="D347" s="122">
        <v>7.1029076812910513E-2</v>
      </c>
      <c r="E347" s="122">
        <v>6.742206635638627E-2</v>
      </c>
      <c r="F347" s="122">
        <v>0.13596910292014877</v>
      </c>
      <c r="G347" s="122">
        <v>0.14988210483382322</v>
      </c>
      <c r="H347" s="122">
        <v>0.17190675782559736</v>
      </c>
      <c r="I347" s="122">
        <v>0.11525489814758776</v>
      </c>
      <c r="J347" s="122">
        <v>0.1392144708548636</v>
      </c>
      <c r="K347" s="122">
        <v>4.067538549289023E-3</v>
      </c>
      <c r="L347" s="122">
        <v>0</v>
      </c>
      <c r="M347" s="122">
        <v>0</v>
      </c>
      <c r="N347" s="122">
        <v>0</v>
      </c>
      <c r="O347" s="122">
        <v>8.3313335083432041E-3</v>
      </c>
      <c r="P347" s="122">
        <v>0</v>
      </c>
      <c r="Q347" s="122">
        <v>0.30799483258862209</v>
      </c>
      <c r="R347" s="122">
        <v>0.53432132239755215</v>
      </c>
      <c r="S347" s="122">
        <v>0.74995071660656432</v>
      </c>
      <c r="T347" s="122">
        <v>0.48206446643283568</v>
      </c>
      <c r="U347" s="122">
        <v>0.31924700034211378</v>
      </c>
      <c r="V347" s="122">
        <v>0.44651068505978231</v>
      </c>
      <c r="W347" s="122">
        <v>0.31987218022721536</v>
      </c>
      <c r="X347" s="122">
        <v>0.14865703258721277</v>
      </c>
      <c r="Y347" s="122">
        <v>0.55928394529240799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7.2657285599284083E-2</v>
      </c>
      <c r="D348" s="98">
        <v>7.1029076812910513E-2</v>
      </c>
      <c r="E348" s="98">
        <v>6.742206635638627E-2</v>
      </c>
      <c r="F348" s="98">
        <v>0.13596910292014877</v>
      </c>
      <c r="G348" s="98">
        <v>0.14988210483382322</v>
      </c>
      <c r="H348" s="98">
        <v>0.17190675782559736</v>
      </c>
      <c r="I348" s="98">
        <v>0.11525489814758776</v>
      </c>
      <c r="J348" s="98">
        <v>0.1392144708548636</v>
      </c>
      <c r="K348" s="98">
        <v>4.067538549289023E-3</v>
      </c>
      <c r="L348" s="98">
        <v>0</v>
      </c>
      <c r="M348" s="98">
        <v>0</v>
      </c>
      <c r="N348" s="98">
        <v>0</v>
      </c>
      <c r="O348" s="98">
        <v>8.3313335083432041E-3</v>
      </c>
      <c r="P348" s="98">
        <v>0</v>
      </c>
      <c r="Q348" s="98">
        <v>0.30799483258862209</v>
      </c>
      <c r="R348" s="98">
        <v>0.53432132239755215</v>
      </c>
      <c r="S348" s="98">
        <v>0.74995071660656432</v>
      </c>
      <c r="T348" s="98">
        <v>0.48206446643283568</v>
      </c>
      <c r="U348" s="98">
        <v>0.31924700034211378</v>
      </c>
      <c r="V348" s="98">
        <v>0.44651068505978231</v>
      </c>
      <c r="W348" s="98">
        <v>0.31987218022721536</v>
      </c>
      <c r="X348" s="98">
        <v>0.14865703258721277</v>
      </c>
      <c r="Y348" s="98">
        <v>0.55928394529240799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4043.9070395497492</v>
      </c>
      <c r="D351" s="117">
        <f t="shared" si="174"/>
        <v>3027.4580591622648</v>
      </c>
      <c r="E351" s="117">
        <f t="shared" si="174"/>
        <v>3078.6797209115866</v>
      </c>
      <c r="F351" s="117">
        <f t="shared" si="174"/>
        <v>3665.3043283249472</v>
      </c>
      <c r="G351" s="117">
        <f t="shared" si="174"/>
        <v>3404.5705602954195</v>
      </c>
      <c r="H351" s="117">
        <f t="shared" si="174"/>
        <v>3462.8107697025916</v>
      </c>
      <c r="I351" s="117">
        <f t="shared" si="174"/>
        <v>3484.3349813844297</v>
      </c>
      <c r="J351" s="117">
        <f t="shared" si="174"/>
        <v>3583.846800841101</v>
      </c>
      <c r="K351" s="117">
        <f t="shared" si="174"/>
        <v>2886.6310693565847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3416.5128867150656</v>
      </c>
      <c r="P351" s="117">
        <f t="shared" si="174"/>
        <v>0</v>
      </c>
      <c r="Q351" s="117">
        <f t="shared" si="174"/>
        <v>3204.8236660570064</v>
      </c>
      <c r="R351" s="117">
        <f t="shared" ref="R351:V351" si="175">R352+R354+R356+R365</f>
        <v>2884.0681874894744</v>
      </c>
      <c r="S351" s="117">
        <f t="shared" si="175"/>
        <v>3723.0801566605123</v>
      </c>
      <c r="T351" s="117">
        <f t="shared" si="175"/>
        <v>3592.6793828410973</v>
      </c>
      <c r="U351" s="117">
        <f t="shared" si="175"/>
        <v>3459.469671516511</v>
      </c>
      <c r="V351" s="117">
        <f t="shared" si="175"/>
        <v>3537.8686953045199</v>
      </c>
      <c r="W351" s="117">
        <f t="shared" ref="W351:Y351" si="176">W352+W354+W356+W365</f>
        <v>4366.3543416862203</v>
      </c>
      <c r="X351" s="117">
        <f t="shared" si="176"/>
        <v>3710.7854526749825</v>
      </c>
      <c r="Y351" s="117">
        <f t="shared" si="176"/>
        <v>3262.2193854128018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334.92816277605345</v>
      </c>
      <c r="D352" s="122">
        <f t="shared" si="177"/>
        <v>462.41187842776918</v>
      </c>
      <c r="E352" s="122">
        <f t="shared" si="177"/>
        <v>612.86946020907999</v>
      </c>
      <c r="F352" s="122">
        <f t="shared" si="177"/>
        <v>672.3488361927009</v>
      </c>
      <c r="G352" s="122">
        <f t="shared" si="177"/>
        <v>591.81167667035709</v>
      </c>
      <c r="H352" s="122">
        <f t="shared" si="177"/>
        <v>682.80223469722057</v>
      </c>
      <c r="I352" s="122">
        <f t="shared" si="177"/>
        <v>664.92452576583787</v>
      </c>
      <c r="J352" s="122">
        <f t="shared" si="177"/>
        <v>686.70015422715039</v>
      </c>
      <c r="K352" s="122">
        <f t="shared" si="177"/>
        <v>510.07324758688691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781.17198475907537</v>
      </c>
      <c r="P352" s="122">
        <f t="shared" si="177"/>
        <v>0</v>
      </c>
      <c r="Q352" s="122">
        <f t="shared" si="177"/>
        <v>741.52934807443887</v>
      </c>
      <c r="R352" s="122">
        <f t="shared" si="177"/>
        <v>571.08576121316082</v>
      </c>
      <c r="S352" s="122">
        <f t="shared" si="177"/>
        <v>1238.44806027513</v>
      </c>
      <c r="T352" s="122">
        <f t="shared" si="177"/>
        <v>1053.8173652017192</v>
      </c>
      <c r="U352" s="122">
        <f t="shared" si="177"/>
        <v>840.80112053705341</v>
      </c>
      <c r="V352" s="122">
        <f t="shared" si="177"/>
        <v>979.44868216624297</v>
      </c>
      <c r="W352" s="122">
        <f t="shared" si="177"/>
        <v>1085.4859027058687</v>
      </c>
      <c r="X352" s="122">
        <f t="shared" si="177"/>
        <v>1251.6594345158742</v>
      </c>
      <c r="Y352" s="122">
        <f t="shared" si="177"/>
        <v>1242.2270397051648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334.92816277605345</v>
      </c>
      <c r="D353" s="98">
        <v>462.41187842776918</v>
      </c>
      <c r="E353" s="98">
        <v>612.86946020907999</v>
      </c>
      <c r="F353" s="98">
        <v>672.3488361927009</v>
      </c>
      <c r="G353" s="98">
        <v>591.81167667035709</v>
      </c>
      <c r="H353" s="98">
        <v>682.80223469722057</v>
      </c>
      <c r="I353" s="98">
        <v>664.92452576583787</v>
      </c>
      <c r="J353" s="98">
        <v>686.70015422715039</v>
      </c>
      <c r="K353" s="98">
        <v>510.07324758688691</v>
      </c>
      <c r="L353" s="98">
        <v>0</v>
      </c>
      <c r="M353" s="98">
        <v>0</v>
      </c>
      <c r="N353" s="98">
        <v>0</v>
      </c>
      <c r="O353" s="98">
        <v>781.17198475907537</v>
      </c>
      <c r="P353" s="98">
        <v>0</v>
      </c>
      <c r="Q353" s="98">
        <v>741.52934807443887</v>
      </c>
      <c r="R353" s="98">
        <v>571.08576121316082</v>
      </c>
      <c r="S353" s="98">
        <v>1238.44806027513</v>
      </c>
      <c r="T353" s="98">
        <v>1053.8173652017192</v>
      </c>
      <c r="U353" s="98">
        <v>840.80112053705341</v>
      </c>
      <c r="V353" s="98">
        <v>979.44868216624297</v>
      </c>
      <c r="W353" s="98">
        <v>1085.4859027058687</v>
      </c>
      <c r="X353" s="98">
        <v>1251.6594345158742</v>
      </c>
      <c r="Y353" s="98">
        <v>1242.2270397051648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1508.0071720905946</v>
      </c>
      <c r="D354" s="122">
        <f t="shared" si="178"/>
        <v>243.26469126231308</v>
      </c>
      <c r="E354" s="122">
        <f t="shared" si="178"/>
        <v>152.64996551326882</v>
      </c>
      <c r="F354" s="122">
        <f t="shared" si="178"/>
        <v>246.82293552831825</v>
      </c>
      <c r="G354" s="122">
        <f t="shared" si="178"/>
        <v>73.158446142951334</v>
      </c>
      <c r="H354" s="122">
        <f t="shared" si="178"/>
        <v>111.38354897850566</v>
      </c>
      <c r="I354" s="122">
        <f t="shared" si="178"/>
        <v>293.86428993029841</v>
      </c>
      <c r="J354" s="122">
        <f t="shared" si="178"/>
        <v>290.73468924578867</v>
      </c>
      <c r="K354" s="122">
        <f t="shared" si="178"/>
        <v>426.72223612426023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317.94350810057432</v>
      </c>
      <c r="P354" s="122">
        <f t="shared" si="178"/>
        <v>0</v>
      </c>
      <c r="Q354" s="122">
        <f t="shared" si="178"/>
        <v>238.75670570662686</v>
      </c>
      <c r="R354" s="122">
        <f t="shared" si="178"/>
        <v>190.39555835398878</v>
      </c>
      <c r="S354" s="122">
        <f t="shared" si="178"/>
        <v>449.71113694426572</v>
      </c>
      <c r="T354" s="122">
        <f t="shared" si="178"/>
        <v>283.22103787374544</v>
      </c>
      <c r="U354" s="122">
        <f t="shared" si="178"/>
        <v>337.80751886832502</v>
      </c>
      <c r="V354" s="122">
        <f t="shared" si="178"/>
        <v>440.59314348429854</v>
      </c>
      <c r="W354" s="122">
        <f t="shared" si="178"/>
        <v>1352.5685321037072</v>
      </c>
      <c r="X354" s="122">
        <f t="shared" si="178"/>
        <v>523.61444132269992</v>
      </c>
      <c r="Y354" s="122">
        <f t="shared" si="178"/>
        <v>198.88794038059615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1508.0071720905946</v>
      </c>
      <c r="D355" s="98">
        <f>RES_hhdet_in_fech!D165</f>
        <v>243.26469126231308</v>
      </c>
      <c r="E355" s="98">
        <f>RES_hhdet_in_fech!E165</f>
        <v>152.64996551326882</v>
      </c>
      <c r="F355" s="98">
        <f>RES_hhdet_in_fech!F165</f>
        <v>246.82293552831825</v>
      </c>
      <c r="G355" s="98">
        <f>RES_hhdet_in_fech!G165</f>
        <v>73.158446142951334</v>
      </c>
      <c r="H355" s="98">
        <f>RES_hhdet_in_fech!H165</f>
        <v>111.38354897850566</v>
      </c>
      <c r="I355" s="98">
        <f>RES_hhdet_in_fech!I165</f>
        <v>293.86428993029841</v>
      </c>
      <c r="J355" s="98">
        <f>RES_hhdet_in_fech!J165</f>
        <v>290.73468924578867</v>
      </c>
      <c r="K355" s="98">
        <f>RES_hhdet_in_fech!K165</f>
        <v>426.72223612426023</v>
      </c>
      <c r="L355" s="98">
        <f>RES_hhdet_in_fech!L165</f>
        <v>0</v>
      </c>
      <c r="M355" s="98">
        <f>RES_hhdet_in_fech!M165</f>
        <v>0</v>
      </c>
      <c r="N355" s="98">
        <f>RES_hhdet_in_fech!N165</f>
        <v>0</v>
      </c>
      <c r="O355" s="98">
        <f>RES_hhdet_in_fech!O165</f>
        <v>317.94350810057432</v>
      </c>
      <c r="P355" s="98">
        <f>RES_hhdet_in_fech!P165</f>
        <v>0</v>
      </c>
      <c r="Q355" s="98">
        <f>RES_hhdet_in_fech!Q165</f>
        <v>238.75670570662686</v>
      </c>
      <c r="R355" s="98">
        <f>RES_hhdet_in_fech!R165</f>
        <v>190.39555835398878</v>
      </c>
      <c r="S355" s="98">
        <f>RES_hhdet_in_fech!S165</f>
        <v>449.71113694426572</v>
      </c>
      <c r="T355" s="98">
        <f>RES_hhdet_in_fech!T165</f>
        <v>283.22103787374544</v>
      </c>
      <c r="U355" s="98">
        <f>RES_hhdet_in_fech!U165</f>
        <v>337.80751886832502</v>
      </c>
      <c r="V355" s="98">
        <f>RES_hhdet_in_fech!V165</f>
        <v>440.59314348429854</v>
      </c>
      <c r="W355" s="98">
        <f>RES_hhdet_in_fech!W165</f>
        <v>1352.5685321037072</v>
      </c>
      <c r="X355" s="98">
        <f>RES_hhdet_in_fech!X165</f>
        <v>523.61444132269992</v>
      </c>
      <c r="Y355" s="98">
        <f>RES_hhdet_in_fech!Y165</f>
        <v>198.88794038059615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1178.3963879609134</v>
      </c>
      <c r="D356" s="122">
        <v>1330.1878260679512</v>
      </c>
      <c r="E356" s="122">
        <v>1362.8588515475651</v>
      </c>
      <c r="F356" s="122">
        <v>1662.6219408321117</v>
      </c>
      <c r="G356" s="122">
        <v>1674.1287908115291</v>
      </c>
      <c r="H356" s="122">
        <v>1719.0208999753318</v>
      </c>
      <c r="I356" s="122">
        <v>1628.2222369075416</v>
      </c>
      <c r="J356" s="122">
        <v>1597.913873186749</v>
      </c>
      <c r="K356" s="122">
        <v>942.60188715411186</v>
      </c>
      <c r="L356" s="122">
        <v>0</v>
      </c>
      <c r="M356" s="122">
        <v>0</v>
      </c>
      <c r="N356" s="122">
        <v>0</v>
      </c>
      <c r="O356" s="122">
        <v>1313.3251437917907</v>
      </c>
      <c r="P356" s="122">
        <v>0</v>
      </c>
      <c r="Q356" s="122">
        <v>1225.4935874009657</v>
      </c>
      <c r="R356" s="122">
        <v>1101.3478026487107</v>
      </c>
      <c r="S356" s="122">
        <v>1149.8384972044921</v>
      </c>
      <c r="T356" s="122">
        <v>1425.0204352727753</v>
      </c>
      <c r="U356" s="122">
        <v>1509.283506649474</v>
      </c>
      <c r="V356" s="122">
        <v>1405.7518366347099</v>
      </c>
      <c r="W356" s="122">
        <v>1257.2399678570978</v>
      </c>
      <c r="X356" s="122">
        <v>1333.6699467770152</v>
      </c>
      <c r="Y356" s="122">
        <v>1234.4679841957707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1178.3963879609134</v>
      </c>
      <c r="D361" s="101">
        <v>1437.0135647546872</v>
      </c>
      <c r="E361" s="101">
        <v>1397.476725265507</v>
      </c>
      <c r="F361" s="101">
        <v>1677.3715498531392</v>
      </c>
      <c r="G361" s="101">
        <v>1720.0929217519783</v>
      </c>
      <c r="H361" s="101">
        <v>1763.4166832933927</v>
      </c>
      <c r="I361" s="101">
        <v>1724.4190265567702</v>
      </c>
      <c r="J361" s="101">
        <v>1694.3783684540317</v>
      </c>
      <c r="K361" s="101">
        <v>1145.5896468938552</v>
      </c>
      <c r="L361" s="101">
        <v>0</v>
      </c>
      <c r="M361" s="101">
        <v>0</v>
      </c>
      <c r="N361" s="101">
        <v>0</v>
      </c>
      <c r="O361" s="101">
        <v>1400.8159542105552</v>
      </c>
      <c r="P361" s="101">
        <v>0</v>
      </c>
      <c r="Q361" s="101">
        <v>1377.3474326594094</v>
      </c>
      <c r="R361" s="101">
        <v>1313.2081491780666</v>
      </c>
      <c r="S361" s="101">
        <v>1350.760579243112</v>
      </c>
      <c r="T361" s="101">
        <v>1575.9757828492293</v>
      </c>
      <c r="U361" s="101">
        <v>1575.1909477442571</v>
      </c>
      <c r="V361" s="101">
        <v>1479.1186650466286</v>
      </c>
      <c r="W361" s="101">
        <v>1262.6750664541833</v>
      </c>
      <c r="X361" s="101">
        <v>1429.7954200216802</v>
      </c>
      <c r="Y361" s="101">
        <v>1278.4407587182441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887.6240515086165</v>
      </c>
      <c r="E362" s="104">
        <v>864.36147000920289</v>
      </c>
      <c r="F362" s="104">
        <v>1038.5291091298875</v>
      </c>
      <c r="G362" s="104">
        <v>1066.871907040595</v>
      </c>
      <c r="H362" s="104">
        <v>1095.2965343429032</v>
      </c>
      <c r="I362" s="104">
        <v>1072.9044057506323</v>
      </c>
      <c r="J362" s="104">
        <v>1058.1024552263996</v>
      </c>
      <c r="K362" s="104">
        <v>861.40678325821455</v>
      </c>
      <c r="L362" s="104">
        <v>0</v>
      </c>
      <c r="M362" s="104">
        <v>0</v>
      </c>
      <c r="N362" s="104">
        <v>0</v>
      </c>
      <c r="O362" s="104">
        <v>886.80744300031222</v>
      </c>
      <c r="P362" s="104">
        <v>0</v>
      </c>
      <c r="Q362" s="104">
        <v>906.30694604929909</v>
      </c>
      <c r="R362" s="104">
        <v>870.89016446474113</v>
      </c>
      <c r="S362" s="104">
        <v>930.55371691367088</v>
      </c>
      <c r="T362" s="104">
        <v>1169.4671349205948</v>
      </c>
      <c r="U362" s="104">
        <v>1164.0285374456369</v>
      </c>
      <c r="V362" s="104">
        <v>1068.0502162218929</v>
      </c>
      <c r="W362" s="104">
        <v>931.01589771464614</v>
      </c>
      <c r="X362" s="104">
        <v>1162.585702177653</v>
      </c>
      <c r="Y362" s="104">
        <v>1033.2503298283266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251.72226915116758</v>
      </c>
      <c r="E363" s="98">
        <v>243.37525868470232</v>
      </c>
      <c r="F363" s="98">
        <v>290.10749608703145</v>
      </c>
      <c r="G363" s="98">
        <v>296.54830207436981</v>
      </c>
      <c r="H363" s="98">
        <v>302.21728130252865</v>
      </c>
      <c r="I363" s="98">
        <v>292.85715771408735</v>
      </c>
      <c r="J363" s="98">
        <v>288.57227866353151</v>
      </c>
      <c r="K363" s="98">
        <v>512.56852752385998</v>
      </c>
      <c r="L363" s="98">
        <v>0</v>
      </c>
      <c r="M363" s="98">
        <v>0</v>
      </c>
      <c r="N363" s="98">
        <v>0</v>
      </c>
      <c r="O363" s="98">
        <v>176.71544161804707</v>
      </c>
      <c r="P363" s="98">
        <v>0</v>
      </c>
      <c r="Q363" s="98">
        <v>158.74953814941978</v>
      </c>
      <c r="R363" s="98">
        <v>126.22727626194701</v>
      </c>
      <c r="S363" s="98">
        <v>172.22244634467424</v>
      </c>
      <c r="T363" s="98">
        <v>389.85333420778181</v>
      </c>
      <c r="U363" s="98">
        <v>343.44832803446002</v>
      </c>
      <c r="V363" s="98">
        <v>212.97717059976583</v>
      </c>
      <c r="W363" s="98">
        <v>215.30828109885263</v>
      </c>
      <c r="X363" s="98">
        <v>549.99767782482911</v>
      </c>
      <c r="Y363" s="98">
        <v>444.64795171533672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635.90178235744895</v>
      </c>
      <c r="E364" s="98">
        <v>620.98621132450057</v>
      </c>
      <c r="F364" s="98">
        <v>748.42161304285617</v>
      </c>
      <c r="G364" s="98">
        <v>770.32360496622528</v>
      </c>
      <c r="H364" s="98">
        <v>793.07925304037462</v>
      </c>
      <c r="I364" s="98">
        <v>780.04724803654528</v>
      </c>
      <c r="J364" s="98">
        <v>769.53017656286795</v>
      </c>
      <c r="K364" s="98">
        <v>348.83825573435462</v>
      </c>
      <c r="L364" s="98">
        <v>0</v>
      </c>
      <c r="M364" s="98">
        <v>0</v>
      </c>
      <c r="N364" s="98">
        <v>0</v>
      </c>
      <c r="O364" s="98">
        <v>710.09200138226527</v>
      </c>
      <c r="P364" s="98">
        <v>0</v>
      </c>
      <c r="Q364" s="98">
        <v>747.55740789987919</v>
      </c>
      <c r="R364" s="98">
        <v>744.66288820279397</v>
      </c>
      <c r="S364" s="98">
        <v>758.33127056899673</v>
      </c>
      <c r="T364" s="98">
        <v>779.61380071281303</v>
      </c>
      <c r="U364" s="98">
        <v>820.58020941117672</v>
      </c>
      <c r="V364" s="98">
        <v>855.07304562212687</v>
      </c>
      <c r="W364" s="98">
        <v>715.70761661579354</v>
      </c>
      <c r="X364" s="98">
        <v>612.58802435282394</v>
      </c>
      <c r="Y364" s="98">
        <v>588.60237811298987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1022.5753167221872</v>
      </c>
      <c r="D365" s="122">
        <v>991.59366340423128</v>
      </c>
      <c r="E365" s="122">
        <v>950.30144364167234</v>
      </c>
      <c r="F365" s="122">
        <v>1083.5106157718164</v>
      </c>
      <c r="G365" s="122">
        <v>1065.4716466705815</v>
      </c>
      <c r="H365" s="122">
        <v>949.6040860515335</v>
      </c>
      <c r="I365" s="122">
        <v>897.323928780752</v>
      </c>
      <c r="J365" s="122">
        <v>1008.4980841814132</v>
      </c>
      <c r="K365" s="122">
        <v>1007.2336984913255</v>
      </c>
      <c r="L365" s="122">
        <v>0</v>
      </c>
      <c r="M365" s="122">
        <v>0</v>
      </c>
      <c r="N365" s="122">
        <v>0</v>
      </c>
      <c r="O365" s="122">
        <v>1004.0722500636252</v>
      </c>
      <c r="P365" s="122">
        <v>0</v>
      </c>
      <c r="Q365" s="122">
        <v>999.04402487497509</v>
      </c>
      <c r="R365" s="122">
        <v>1021.239065273614</v>
      </c>
      <c r="S365" s="122">
        <v>885.08246223662434</v>
      </c>
      <c r="T365" s="122">
        <v>830.62054449285733</v>
      </c>
      <c r="U365" s="122">
        <v>771.57752546165852</v>
      </c>
      <c r="V365" s="122">
        <v>712.0750330192684</v>
      </c>
      <c r="W365" s="122">
        <v>671.05993901954685</v>
      </c>
      <c r="X365" s="122">
        <v>601.84163005939354</v>
      </c>
      <c r="Y365" s="122">
        <v>586.63642113127025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1114.4623783461054</v>
      </c>
      <c r="D366" s="98">
        <v>1074.5121263198305</v>
      </c>
      <c r="E366" s="98">
        <v>982.79571822623859</v>
      </c>
      <c r="F366" s="98">
        <v>1153.2966070798373</v>
      </c>
      <c r="G366" s="98">
        <v>1116.4272864600098</v>
      </c>
      <c r="H366" s="98">
        <v>972.70577110183444</v>
      </c>
      <c r="I366" s="98">
        <v>907.64438096785454</v>
      </c>
      <c r="J366" s="98">
        <v>1042.2578982872781</v>
      </c>
      <c r="K366" s="98">
        <v>1119.1281886360448</v>
      </c>
      <c r="L366" s="98">
        <v>0</v>
      </c>
      <c r="M366" s="98">
        <v>0</v>
      </c>
      <c r="N366" s="98">
        <v>0</v>
      </c>
      <c r="O366" s="98">
        <v>1078.7076106428231</v>
      </c>
      <c r="P366" s="98">
        <v>0</v>
      </c>
      <c r="Q366" s="98">
        <v>1063.4115802927954</v>
      </c>
      <c r="R366" s="98">
        <v>1009.0864436195915</v>
      </c>
      <c r="S366" s="98">
        <v>938.43679866830848</v>
      </c>
      <c r="T366" s="98">
        <v>903.03669441510067</v>
      </c>
      <c r="U366" s="98">
        <v>822.8242809752727</v>
      </c>
      <c r="V366" s="98">
        <v>807.90051901215338</v>
      </c>
      <c r="W366" s="98">
        <v>789.31391730373798</v>
      </c>
      <c r="X366" s="98">
        <v>639.70237877648731</v>
      </c>
      <c r="Y366" s="98">
        <v>679.0045632315356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640.37840822849739</v>
      </c>
      <c r="D367" s="33">
        <v>855.27008878028039</v>
      </c>
      <c r="E367" s="33">
        <v>888.96850036330363</v>
      </c>
      <c r="F367" s="33">
        <v>875.35584859444418</v>
      </c>
      <c r="G367" s="33">
        <v>861.9933823763098</v>
      </c>
      <c r="H367" s="33">
        <v>821.22472198628998</v>
      </c>
      <c r="I367" s="33">
        <v>741.40142141344461</v>
      </c>
      <c r="J367" s="33">
        <v>703.10161196220554</v>
      </c>
      <c r="K367" s="33">
        <v>649.1713300282247</v>
      </c>
      <c r="L367" s="33">
        <v>0</v>
      </c>
      <c r="M367" s="33">
        <v>0</v>
      </c>
      <c r="N367" s="33">
        <v>0</v>
      </c>
      <c r="O367" s="33">
        <v>808.87207624110829</v>
      </c>
      <c r="P367" s="33">
        <v>0</v>
      </c>
      <c r="Q367" s="33">
        <v>831.55701843064662</v>
      </c>
      <c r="R367" s="33">
        <v>1065.3633037090142</v>
      </c>
      <c r="S367" s="33">
        <v>436.03807092881408</v>
      </c>
      <c r="T367" s="33">
        <v>607.58259912290748</v>
      </c>
      <c r="U367" s="33">
        <v>624.22153486022239</v>
      </c>
      <c r="V367" s="33">
        <v>546.13666474831541</v>
      </c>
      <c r="W367" s="33">
        <v>464.83794756402705</v>
      </c>
      <c r="X367" s="33">
        <v>542.79963930087706</v>
      </c>
      <c r="Y367" s="33">
        <v>476.96815549421626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5286.939383900024</v>
      </c>
      <c r="D369" s="117">
        <f t="shared" si="179"/>
        <v>2328.034606819725</v>
      </c>
      <c r="E369" s="117">
        <f t="shared" si="179"/>
        <v>2154.5540360719615</v>
      </c>
      <c r="F369" s="117">
        <f t="shared" si="179"/>
        <v>2703.0354309313661</v>
      </c>
      <c r="G369" s="117">
        <f t="shared" si="179"/>
        <v>2170.9911635258554</v>
      </c>
      <c r="H369" s="117">
        <f t="shared" si="179"/>
        <v>2312.9278816052929</v>
      </c>
      <c r="I369" s="117">
        <f t="shared" si="179"/>
        <v>2854.0019016253023</v>
      </c>
      <c r="J369" s="117">
        <f t="shared" si="179"/>
        <v>2955.8981318839083</v>
      </c>
      <c r="K369" s="117">
        <f t="shared" si="179"/>
        <v>3078.9685064178921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3294.0904345269887</v>
      </c>
      <c r="P369" s="117">
        <f t="shared" si="179"/>
        <v>0</v>
      </c>
      <c r="Q369" s="117">
        <f t="shared" si="179"/>
        <v>3073.6583704271566</v>
      </c>
      <c r="R369" s="117">
        <f t="shared" ref="R369:V369" si="180">R370+R372+R374+R383</f>
        <v>2755.7365781030076</v>
      </c>
      <c r="S369" s="117">
        <f t="shared" si="180"/>
        <v>4393.0409704398417</v>
      </c>
      <c r="T369" s="117">
        <f t="shared" si="180"/>
        <v>3702.6217434923415</v>
      </c>
      <c r="U369" s="117">
        <f t="shared" si="180"/>
        <v>3809.8397415226136</v>
      </c>
      <c r="V369" s="117">
        <f t="shared" si="180"/>
        <v>4369.4625317599812</v>
      </c>
      <c r="W369" s="117">
        <f t="shared" ref="W369:Y369" si="181">W370+W372+W374+W383</f>
        <v>8572.3504709690533</v>
      </c>
      <c r="X369" s="117">
        <f t="shared" si="181"/>
        <v>5030.4224261510944</v>
      </c>
      <c r="Y369" s="117">
        <f t="shared" si="181"/>
        <v>3430.6919242378895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199.64905919927901</v>
      </c>
      <c r="D370" s="122">
        <f t="shared" si="182"/>
        <v>278.83811231663503</v>
      </c>
      <c r="E370" s="122">
        <f t="shared" si="182"/>
        <v>373.79018428945022</v>
      </c>
      <c r="F370" s="122">
        <f t="shared" si="182"/>
        <v>414.69950818550399</v>
      </c>
      <c r="G370" s="122">
        <f t="shared" si="182"/>
        <v>369.09214399007487</v>
      </c>
      <c r="H370" s="122">
        <f t="shared" si="182"/>
        <v>430.52157522297847</v>
      </c>
      <c r="I370" s="122">
        <f t="shared" si="182"/>
        <v>423.79563174448782</v>
      </c>
      <c r="J370" s="122">
        <f t="shared" si="182"/>
        <v>442.34651456061061</v>
      </c>
      <c r="K370" s="122">
        <f t="shared" si="182"/>
        <v>332.01690460079163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522.84291203194289</v>
      </c>
      <c r="P370" s="122">
        <f t="shared" si="182"/>
        <v>0</v>
      </c>
      <c r="Q370" s="122">
        <f t="shared" si="182"/>
        <v>508.53044685460935</v>
      </c>
      <c r="R370" s="122">
        <f t="shared" si="182"/>
        <v>408.33086542278107</v>
      </c>
      <c r="S370" s="122">
        <f t="shared" si="182"/>
        <v>934.25496658511997</v>
      </c>
      <c r="T370" s="122">
        <f t="shared" si="182"/>
        <v>841.451334277353</v>
      </c>
      <c r="U370" s="122">
        <f t="shared" si="182"/>
        <v>707.92021001644252</v>
      </c>
      <c r="V370" s="122">
        <f t="shared" si="182"/>
        <v>861.37616624859618</v>
      </c>
      <c r="W370" s="122">
        <f t="shared" si="182"/>
        <v>987.67353908538155</v>
      </c>
      <c r="X370" s="122">
        <f t="shared" si="182"/>
        <v>1155.8394497894926</v>
      </c>
      <c r="Y370" s="122">
        <f t="shared" si="182"/>
        <v>1163.0114999744801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199.64905919927901</v>
      </c>
      <c r="D371" s="98">
        <v>278.83811231663503</v>
      </c>
      <c r="E371" s="98">
        <v>373.79018428945022</v>
      </c>
      <c r="F371" s="98">
        <v>414.69950818550399</v>
      </c>
      <c r="G371" s="98">
        <v>369.09214399007487</v>
      </c>
      <c r="H371" s="98">
        <v>430.52157522297847</v>
      </c>
      <c r="I371" s="98">
        <v>423.79563174448782</v>
      </c>
      <c r="J371" s="98">
        <v>442.34651456061061</v>
      </c>
      <c r="K371" s="98">
        <v>332.01690460079163</v>
      </c>
      <c r="L371" s="98">
        <v>0</v>
      </c>
      <c r="M371" s="98">
        <v>0</v>
      </c>
      <c r="N371" s="98">
        <v>0</v>
      </c>
      <c r="O371" s="98">
        <v>522.84291203194289</v>
      </c>
      <c r="P371" s="98">
        <v>0</v>
      </c>
      <c r="Q371" s="98">
        <v>508.53044685460935</v>
      </c>
      <c r="R371" s="98">
        <v>408.33086542278107</v>
      </c>
      <c r="S371" s="98">
        <v>934.25496658511997</v>
      </c>
      <c r="T371" s="98">
        <v>841.451334277353</v>
      </c>
      <c r="U371" s="98">
        <v>707.92021001644252</v>
      </c>
      <c r="V371" s="98">
        <v>861.37616624859618</v>
      </c>
      <c r="W371" s="98">
        <v>987.67353908538155</v>
      </c>
      <c r="X371" s="98">
        <v>1155.8394497894926</v>
      </c>
      <c r="Y371" s="98">
        <v>1163.0114999744801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3842.3751808483307</v>
      </c>
      <c r="D372" s="122">
        <f t="shared" si="183"/>
        <v>647.92274164868934</v>
      </c>
      <c r="E372" s="122">
        <f t="shared" si="183"/>
        <v>424.46522307849767</v>
      </c>
      <c r="F372" s="122">
        <f t="shared" si="183"/>
        <v>715.48585820216658</v>
      </c>
      <c r="G372" s="122">
        <f t="shared" si="183"/>
        <v>220.83209123596038</v>
      </c>
      <c r="H372" s="122">
        <f t="shared" si="183"/>
        <v>349.72507691588152</v>
      </c>
      <c r="I372" s="122">
        <f t="shared" si="183"/>
        <v>958.81165579400567</v>
      </c>
      <c r="J372" s="122">
        <f t="shared" si="183"/>
        <v>985.01436513478461</v>
      </c>
      <c r="K372" s="122">
        <f t="shared" si="183"/>
        <v>1500.389393172632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1325.3923145457481</v>
      </c>
      <c r="P372" s="122">
        <f t="shared" si="183"/>
        <v>0</v>
      </c>
      <c r="Q372" s="122">
        <f t="shared" si="183"/>
        <v>1080.5245435406096</v>
      </c>
      <c r="R372" s="122">
        <f t="shared" si="183"/>
        <v>868.05488467183181</v>
      </c>
      <c r="S372" s="122">
        <f t="shared" si="183"/>
        <v>2052.00949854289</v>
      </c>
      <c r="T372" s="122">
        <f t="shared" si="183"/>
        <v>1293.4978999287569</v>
      </c>
      <c r="U372" s="122">
        <f t="shared" si="183"/>
        <v>1544.356060560247</v>
      </c>
      <c r="V372" s="122">
        <f t="shared" si="183"/>
        <v>2020.0623122846096</v>
      </c>
      <c r="W372" s="122">
        <f t="shared" si="183"/>
        <v>6259.7992822971655</v>
      </c>
      <c r="X372" s="122">
        <f t="shared" si="183"/>
        <v>2449.668771233708</v>
      </c>
      <c r="Y372" s="122">
        <f t="shared" si="183"/>
        <v>941.75023664288199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3842.3751808483307</v>
      </c>
      <c r="D373" s="98">
        <f>RES_hhdet_in_tesh!D165</f>
        <v>647.92274164868934</v>
      </c>
      <c r="E373" s="98">
        <f>RES_hhdet_in_tesh!E165</f>
        <v>424.46522307849767</v>
      </c>
      <c r="F373" s="98">
        <f>RES_hhdet_in_tesh!F165</f>
        <v>715.48585820216658</v>
      </c>
      <c r="G373" s="98">
        <f>RES_hhdet_in_tesh!G165</f>
        <v>220.83209123596038</v>
      </c>
      <c r="H373" s="98">
        <f>RES_hhdet_in_tesh!H165</f>
        <v>349.72507691588152</v>
      </c>
      <c r="I373" s="98">
        <f>RES_hhdet_in_tesh!I165</f>
        <v>958.81165579400567</v>
      </c>
      <c r="J373" s="98">
        <f>RES_hhdet_in_tesh!J165</f>
        <v>985.01436513478461</v>
      </c>
      <c r="K373" s="98">
        <f>RES_hhdet_in_tesh!K165</f>
        <v>1500.389393172632</v>
      </c>
      <c r="L373" s="98">
        <f>RES_hhdet_in_tesh!L165</f>
        <v>0</v>
      </c>
      <c r="M373" s="98">
        <f>RES_hhdet_in_tesh!M165</f>
        <v>0</v>
      </c>
      <c r="N373" s="98">
        <f>RES_hhdet_in_tesh!N165</f>
        <v>0</v>
      </c>
      <c r="O373" s="98">
        <f>RES_hhdet_in_tesh!O165</f>
        <v>1325.3923145457481</v>
      </c>
      <c r="P373" s="98">
        <f>RES_hhdet_in_tesh!P165</f>
        <v>0</v>
      </c>
      <c r="Q373" s="98">
        <f>RES_hhdet_in_tesh!Q165</f>
        <v>1080.5245435406096</v>
      </c>
      <c r="R373" s="98">
        <f>RES_hhdet_in_tesh!R165</f>
        <v>868.05488467183181</v>
      </c>
      <c r="S373" s="98">
        <f>RES_hhdet_in_tesh!S165</f>
        <v>2052.00949854289</v>
      </c>
      <c r="T373" s="98">
        <f>RES_hhdet_in_tesh!T165</f>
        <v>1293.4978999287569</v>
      </c>
      <c r="U373" s="98">
        <f>RES_hhdet_in_tesh!U165</f>
        <v>1544.356060560247</v>
      </c>
      <c r="V373" s="98">
        <f>RES_hhdet_in_tesh!V165</f>
        <v>2020.0623122846096</v>
      </c>
      <c r="W373" s="98">
        <f>RES_hhdet_in_tesh!W165</f>
        <v>6259.7992822971655</v>
      </c>
      <c r="X373" s="98">
        <f>RES_hhdet_in_tesh!X165</f>
        <v>2449.668771233708</v>
      </c>
      <c r="Y373" s="98">
        <f>RES_hhdet_in_tesh!Y165</f>
        <v>941.75023664288199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629.69299073298157</v>
      </c>
      <c r="D374" s="122">
        <v>770.14853668941794</v>
      </c>
      <c r="E374" s="122">
        <v>751.10097443275686</v>
      </c>
      <c r="F374" s="122">
        <v>904.2174911578561</v>
      </c>
      <c r="G374" s="122">
        <v>930.28072481883135</v>
      </c>
      <c r="H374" s="122">
        <v>956.98399314135645</v>
      </c>
      <c r="I374" s="122">
        <v>939.32917236603214</v>
      </c>
      <c r="J374" s="122">
        <v>926.86829995864446</v>
      </c>
      <c r="K374" s="122">
        <v>630.2848072887648</v>
      </c>
      <c r="L374" s="122">
        <v>0</v>
      </c>
      <c r="M374" s="122">
        <v>0</v>
      </c>
      <c r="N374" s="122">
        <v>0</v>
      </c>
      <c r="O374" s="122">
        <v>815.31056140606415</v>
      </c>
      <c r="P374" s="122">
        <v>0</v>
      </c>
      <c r="Q374" s="122">
        <v>850.64542567823162</v>
      </c>
      <c r="R374" s="122">
        <v>826.9410577216978</v>
      </c>
      <c r="S374" s="122">
        <v>869.09325447309175</v>
      </c>
      <c r="T374" s="122">
        <v>1033.4547473905095</v>
      </c>
      <c r="U374" s="122">
        <v>1050.4571156341169</v>
      </c>
      <c r="V374" s="122">
        <v>1002.9614183773066</v>
      </c>
      <c r="W374" s="122">
        <v>870.09880793676234</v>
      </c>
      <c r="X374" s="122">
        <v>999.32474299850696</v>
      </c>
      <c r="Y374" s="122">
        <v>906.50413188040977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629.69299073298157</v>
      </c>
      <c r="D379" s="101">
        <v>769.99557610560987</v>
      </c>
      <c r="E379" s="101">
        <v>751.05349375373748</v>
      </c>
      <c r="F379" s="101">
        <v>904.20356125974502</v>
      </c>
      <c r="G379" s="101">
        <v>930.24892602758132</v>
      </c>
      <c r="H379" s="101">
        <v>956.97662586693582</v>
      </c>
      <c r="I379" s="101">
        <v>939.28813870863871</v>
      </c>
      <c r="J379" s="101">
        <v>926.77841638766643</v>
      </c>
      <c r="K379" s="101">
        <v>629.62360304718675</v>
      </c>
      <c r="L379" s="101">
        <v>0</v>
      </c>
      <c r="M379" s="101">
        <v>0</v>
      </c>
      <c r="N379" s="101">
        <v>0</v>
      </c>
      <c r="O379" s="101">
        <v>815.78358692150744</v>
      </c>
      <c r="P379" s="101">
        <v>0</v>
      </c>
      <c r="Q379" s="101">
        <v>852.92073936337215</v>
      </c>
      <c r="R379" s="101">
        <v>829.29895425916845</v>
      </c>
      <c r="S379" s="101">
        <v>869.05411234409814</v>
      </c>
      <c r="T379" s="101">
        <v>1032.5231745177887</v>
      </c>
      <c r="U379" s="101">
        <v>1050.6109577240629</v>
      </c>
      <c r="V379" s="101">
        <v>1003.6929937386989</v>
      </c>
      <c r="W379" s="101">
        <v>870.19888823417784</v>
      </c>
      <c r="X379" s="101">
        <v>1000.4001454097828</v>
      </c>
      <c r="Y379" s="101">
        <v>907.03526628004886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770.78223053662293</v>
      </c>
      <c r="E380" s="104">
        <v>751.78469621063539</v>
      </c>
      <c r="F380" s="104">
        <v>904.80689997168724</v>
      </c>
      <c r="G380" s="104">
        <v>930.70083577245884</v>
      </c>
      <c r="H380" s="104">
        <v>957.08749730821762</v>
      </c>
      <c r="I380" s="104">
        <v>939.5660484791656</v>
      </c>
      <c r="J380" s="104">
        <v>927.3712847901794</v>
      </c>
      <c r="K380" s="104">
        <v>630.54928898539606</v>
      </c>
      <c r="L380" s="104">
        <v>0</v>
      </c>
      <c r="M380" s="104">
        <v>0</v>
      </c>
      <c r="N380" s="104">
        <v>0</v>
      </c>
      <c r="O380" s="104">
        <v>813.00456201827865</v>
      </c>
      <c r="P380" s="104">
        <v>0</v>
      </c>
      <c r="Q380" s="104">
        <v>845.86286826623177</v>
      </c>
      <c r="R380" s="104">
        <v>824.37618290671048</v>
      </c>
      <c r="S380" s="104">
        <v>869.13597388486255</v>
      </c>
      <c r="T380" s="104">
        <v>1035.0318132312664</v>
      </c>
      <c r="U380" s="104">
        <v>1049.6512165558897</v>
      </c>
      <c r="V380" s="104">
        <v>999.59403572844656</v>
      </c>
      <c r="W380" s="104">
        <v>864.0918144331913</v>
      </c>
      <c r="X380" s="104">
        <v>997.41074036254429</v>
      </c>
      <c r="Y380" s="104">
        <v>904.07368214850567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134.88044817917395</v>
      </c>
      <c r="E381" s="98">
        <v>130.79848488613464</v>
      </c>
      <c r="F381" s="98">
        <v>156.38528692883114</v>
      </c>
      <c r="G381" s="98">
        <v>160.37723080623334</v>
      </c>
      <c r="H381" s="98">
        <v>164.00824426784311</v>
      </c>
      <c r="I381" s="98">
        <v>159.51880044262049</v>
      </c>
      <c r="J381" s="98">
        <v>157.84110822731134</v>
      </c>
      <c r="K381" s="98">
        <v>281.71103325104144</v>
      </c>
      <c r="L381" s="98">
        <v>0</v>
      </c>
      <c r="M381" s="98">
        <v>0</v>
      </c>
      <c r="N381" s="98">
        <v>0</v>
      </c>
      <c r="O381" s="98">
        <v>102.91256063601334</v>
      </c>
      <c r="P381" s="98">
        <v>0</v>
      </c>
      <c r="Q381" s="98">
        <v>98.305460366352506</v>
      </c>
      <c r="R381" s="98">
        <v>79.713294703916375</v>
      </c>
      <c r="S381" s="98">
        <v>110.80470331586569</v>
      </c>
      <c r="T381" s="98">
        <v>255.41801251845308</v>
      </c>
      <c r="U381" s="98">
        <v>229.07100714471312</v>
      </c>
      <c r="V381" s="98">
        <v>144.5209901063196</v>
      </c>
      <c r="W381" s="98">
        <v>148.38419781739779</v>
      </c>
      <c r="X381" s="98">
        <v>384.82271600972035</v>
      </c>
      <c r="Y381" s="98">
        <v>315.47130403551586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635.90178235744895</v>
      </c>
      <c r="E382" s="98">
        <v>620.98621132450057</v>
      </c>
      <c r="F382" s="98">
        <v>748.42161304285617</v>
      </c>
      <c r="G382" s="98">
        <v>770.32360496622528</v>
      </c>
      <c r="H382" s="98">
        <v>793.07925304037462</v>
      </c>
      <c r="I382" s="98">
        <v>780.04724803654528</v>
      </c>
      <c r="J382" s="98">
        <v>769.53017656286795</v>
      </c>
      <c r="K382" s="98">
        <v>348.83825573435462</v>
      </c>
      <c r="L382" s="98">
        <v>0</v>
      </c>
      <c r="M382" s="98">
        <v>0</v>
      </c>
      <c r="N382" s="98">
        <v>0</v>
      </c>
      <c r="O382" s="98">
        <v>710.09200138226527</v>
      </c>
      <c r="P382" s="98">
        <v>0</v>
      </c>
      <c r="Q382" s="98">
        <v>747.55740789987919</v>
      </c>
      <c r="R382" s="98">
        <v>744.66288820279397</v>
      </c>
      <c r="S382" s="98">
        <v>758.33127056899673</v>
      </c>
      <c r="T382" s="98">
        <v>779.61380071281303</v>
      </c>
      <c r="U382" s="98">
        <v>820.58020941117672</v>
      </c>
      <c r="V382" s="98">
        <v>855.07304562212687</v>
      </c>
      <c r="W382" s="98">
        <v>715.70761661579354</v>
      </c>
      <c r="X382" s="98">
        <v>612.58802435282394</v>
      </c>
      <c r="Y382" s="98">
        <v>588.60237811298987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615.22215311943251</v>
      </c>
      <c r="D383" s="122">
        <v>631.12521616498248</v>
      </c>
      <c r="E383" s="122">
        <v>605.19765427125685</v>
      </c>
      <c r="F383" s="122">
        <v>668.63257338583946</v>
      </c>
      <c r="G383" s="122">
        <v>650.78620348098866</v>
      </c>
      <c r="H383" s="122">
        <v>575.69723632507646</v>
      </c>
      <c r="I383" s="122">
        <v>532.06544172077645</v>
      </c>
      <c r="J383" s="122">
        <v>601.66895222986886</v>
      </c>
      <c r="K383" s="122">
        <v>616.27740135570389</v>
      </c>
      <c r="L383" s="122">
        <v>0</v>
      </c>
      <c r="M383" s="122">
        <v>0</v>
      </c>
      <c r="N383" s="122">
        <v>0</v>
      </c>
      <c r="O383" s="122">
        <v>630.54464654323374</v>
      </c>
      <c r="P383" s="122">
        <v>0</v>
      </c>
      <c r="Q383" s="122">
        <v>633.95795435370621</v>
      </c>
      <c r="R383" s="122">
        <v>652.40977028669715</v>
      </c>
      <c r="S383" s="122">
        <v>537.68325083873981</v>
      </c>
      <c r="T383" s="122">
        <v>534.21776189572222</v>
      </c>
      <c r="U383" s="122">
        <v>507.10635531180759</v>
      </c>
      <c r="V383" s="122">
        <v>485.06263484946879</v>
      </c>
      <c r="W383" s="122">
        <v>454.77884164974409</v>
      </c>
      <c r="X383" s="122">
        <v>425.58946212938713</v>
      </c>
      <c r="Y383" s="122">
        <v>419.42605574011776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647.98117119295739</v>
      </c>
      <c r="D384" s="98">
        <v>625.23173794768275</v>
      </c>
      <c r="E384" s="98">
        <v>572.30223992088702</v>
      </c>
      <c r="F384" s="98">
        <v>672.10240518531498</v>
      </c>
      <c r="G384" s="98">
        <v>651.11379457772591</v>
      </c>
      <c r="H384" s="98">
        <v>567.72724497735476</v>
      </c>
      <c r="I384" s="98">
        <v>530.15826218992493</v>
      </c>
      <c r="J384" s="98">
        <v>609.25117224726171</v>
      </c>
      <c r="K384" s="98">
        <v>654.68471685250438</v>
      </c>
      <c r="L384" s="98">
        <v>0</v>
      </c>
      <c r="M384" s="98">
        <v>0</v>
      </c>
      <c r="N384" s="98">
        <v>0</v>
      </c>
      <c r="O384" s="98">
        <v>632.21175816493917</v>
      </c>
      <c r="P384" s="98">
        <v>0</v>
      </c>
      <c r="Q384" s="98">
        <v>624.94958359728003</v>
      </c>
      <c r="R384" s="98">
        <v>596.43034047574417</v>
      </c>
      <c r="S384" s="98">
        <v>559.14133546865583</v>
      </c>
      <c r="T384" s="98">
        <v>542.76773735697373</v>
      </c>
      <c r="U384" s="98">
        <v>498.47680944346013</v>
      </c>
      <c r="V384" s="98">
        <v>492.16718931056664</v>
      </c>
      <c r="W384" s="98">
        <v>482.12688359932417</v>
      </c>
      <c r="X384" s="98">
        <v>390.99784868444243</v>
      </c>
      <c r="Y384" s="98">
        <v>415.04727446146615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478.96362866868384</v>
      </c>
      <c r="D385" s="33">
        <v>640.81449391206854</v>
      </c>
      <c r="E385" s="33">
        <v>667.28774885758003</v>
      </c>
      <c r="F385" s="33">
        <v>658.28290267361047</v>
      </c>
      <c r="G385" s="33">
        <v>649.47805254739615</v>
      </c>
      <c r="H385" s="33">
        <v>619.98761681455835</v>
      </c>
      <c r="I385" s="33">
        <v>560.87931625445242</v>
      </c>
      <c r="J385" s="33">
        <v>533.0790234571466</v>
      </c>
      <c r="K385" s="33">
        <v>493.37399176594255</v>
      </c>
      <c r="L385" s="33">
        <v>0</v>
      </c>
      <c r="M385" s="33">
        <v>0</v>
      </c>
      <c r="N385" s="33">
        <v>0</v>
      </c>
      <c r="O385" s="33">
        <v>626.18450845569657</v>
      </c>
      <c r="P385" s="33">
        <v>0</v>
      </c>
      <c r="Q385" s="33">
        <v>657.39810275052912</v>
      </c>
      <c r="R385" s="33">
        <v>855.66218600216621</v>
      </c>
      <c r="S385" s="33">
        <v>357.08626105872901</v>
      </c>
      <c r="T385" s="33">
        <v>507.8842857044491</v>
      </c>
      <c r="U385" s="33">
        <v>531.91993164705627</v>
      </c>
      <c r="V385" s="33">
        <v>472.75987256914783</v>
      </c>
      <c r="W385" s="33">
        <v>407.08685060570633</v>
      </c>
      <c r="X385" s="33">
        <v>479.53339590100063</v>
      </c>
      <c r="Y385" s="33">
        <v>424.62496239250493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204.09349887439348</v>
      </c>
      <c r="D387" s="117">
        <f t="shared" si="184"/>
        <v>151.77153165151819</v>
      </c>
      <c r="E387" s="117">
        <f t="shared" si="184"/>
        <v>145.93520856360666</v>
      </c>
      <c r="F387" s="117">
        <f t="shared" si="184"/>
        <v>196.20361171738642</v>
      </c>
      <c r="G387" s="117">
        <f t="shared" si="184"/>
        <v>202.81746256268366</v>
      </c>
      <c r="H387" s="117">
        <f t="shared" si="184"/>
        <v>187.26226342657665</v>
      </c>
      <c r="I387" s="117">
        <f t="shared" si="184"/>
        <v>193.38070158991235</v>
      </c>
      <c r="J387" s="117">
        <f t="shared" si="184"/>
        <v>213.19214526012803</v>
      </c>
      <c r="K387" s="117">
        <f t="shared" si="184"/>
        <v>193.69231187090585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177.26241507113201</v>
      </c>
      <c r="P387" s="117">
        <f t="shared" si="184"/>
        <v>0</v>
      </c>
      <c r="Q387" s="117">
        <f t="shared" si="184"/>
        <v>174.50132157995588</v>
      </c>
      <c r="R387" s="117">
        <f t="shared" ref="R387:V387" si="185">R388+R390+R392+R401</f>
        <v>179.72462912800276</v>
      </c>
      <c r="S387" s="117">
        <f t="shared" si="185"/>
        <v>190.53625930044825</v>
      </c>
      <c r="T387" s="117">
        <f t="shared" si="185"/>
        <v>154.85527350878112</v>
      </c>
      <c r="U387" s="117">
        <f t="shared" si="185"/>
        <v>138.68245019205636</v>
      </c>
      <c r="V387" s="117">
        <f t="shared" si="185"/>
        <v>116.33941768102717</v>
      </c>
      <c r="W387" s="117">
        <f t="shared" ref="W387:Y387" si="186">W388+W390+W392+W401</f>
        <v>113.95517642579813</v>
      </c>
      <c r="X387" s="117">
        <f t="shared" si="186"/>
        <v>88.539030724962942</v>
      </c>
      <c r="Y387" s="117">
        <f t="shared" si="186"/>
        <v>83.725141510839521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204.09349887439348</v>
      </c>
      <c r="D401" s="122">
        <v>151.77153165151819</v>
      </c>
      <c r="E401" s="122">
        <v>145.93520856360666</v>
      </c>
      <c r="F401" s="122">
        <v>196.20361171738642</v>
      </c>
      <c r="G401" s="122">
        <v>202.81746256268366</v>
      </c>
      <c r="H401" s="122">
        <v>187.26226342657665</v>
      </c>
      <c r="I401" s="122">
        <v>193.38070158991235</v>
      </c>
      <c r="J401" s="122">
        <v>213.19214526012803</v>
      </c>
      <c r="K401" s="122">
        <v>193.69231187090585</v>
      </c>
      <c r="L401" s="122">
        <v>0</v>
      </c>
      <c r="M401" s="122">
        <v>0</v>
      </c>
      <c r="N401" s="122">
        <v>0</v>
      </c>
      <c r="O401" s="122">
        <v>177.26241507113201</v>
      </c>
      <c r="P401" s="122">
        <v>0</v>
      </c>
      <c r="Q401" s="122">
        <v>174.50132157995588</v>
      </c>
      <c r="R401" s="122">
        <v>179.72462912800276</v>
      </c>
      <c r="S401" s="122">
        <v>190.53625930044825</v>
      </c>
      <c r="T401" s="122">
        <v>154.85527350878112</v>
      </c>
      <c r="U401" s="122">
        <v>138.68245019205636</v>
      </c>
      <c r="V401" s="122">
        <v>116.33941768102717</v>
      </c>
      <c r="W401" s="122">
        <v>113.95517642579813</v>
      </c>
      <c r="X401" s="122">
        <v>88.539030724962942</v>
      </c>
      <c r="Y401" s="122">
        <v>83.725141510839521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253.16127386510132</v>
      </c>
      <c r="D402" s="98">
        <v>244.08617461481276</v>
      </c>
      <c r="E402" s="98">
        <v>223.25187535227244</v>
      </c>
      <c r="F402" s="98">
        <v>261.98285726425587</v>
      </c>
      <c r="G402" s="98">
        <v>253.60762239225588</v>
      </c>
      <c r="H402" s="98">
        <v>220.95984296349275</v>
      </c>
      <c r="I402" s="98">
        <v>206.18049758065789</v>
      </c>
      <c r="J402" s="98">
        <v>236.75930417493811</v>
      </c>
      <c r="K402" s="98">
        <v>254.22115933056395</v>
      </c>
      <c r="L402" s="98">
        <v>0</v>
      </c>
      <c r="M402" s="98">
        <v>0</v>
      </c>
      <c r="N402" s="98">
        <v>0</v>
      </c>
      <c r="O402" s="98">
        <v>245.03922083362366</v>
      </c>
      <c r="P402" s="98">
        <v>0</v>
      </c>
      <c r="Q402" s="98">
        <v>241.56457457931145</v>
      </c>
      <c r="R402" s="98">
        <v>229.22407653262641</v>
      </c>
      <c r="S402" s="98">
        <v>213.17530318549299</v>
      </c>
      <c r="T402" s="98">
        <v>205.13381550333432</v>
      </c>
      <c r="U402" s="98">
        <v>186.91276366634295</v>
      </c>
      <c r="V402" s="98">
        <v>183.52268189880078</v>
      </c>
      <c r="W402" s="98">
        <v>179.30054945471713</v>
      </c>
      <c r="X402" s="98">
        <v>145.31479236286683</v>
      </c>
      <c r="Y402" s="98">
        <v>154.24267658367569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36.674835867622498</v>
      </c>
      <c r="D405" s="118">
        <f t="shared" si="189"/>
        <v>27.307246861364312</v>
      </c>
      <c r="E405" s="118">
        <f t="shared" si="189"/>
        <v>27.599975460180708</v>
      </c>
      <c r="F405" s="118">
        <f t="shared" si="189"/>
        <v>32.765247324166722</v>
      </c>
      <c r="G405" s="118">
        <f t="shared" si="189"/>
        <v>30.170934037751863</v>
      </c>
      <c r="H405" s="118">
        <f t="shared" si="189"/>
        <v>30.602514091499167</v>
      </c>
      <c r="I405" s="118">
        <f t="shared" si="189"/>
        <v>30.553668444558387</v>
      </c>
      <c r="J405" s="118">
        <f t="shared" si="189"/>
        <v>31.32717765470283</v>
      </c>
      <c r="K405" s="118">
        <f t="shared" si="189"/>
        <v>25.164055661758162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29.294098492572388</v>
      </c>
      <c r="P405" s="118">
        <f t="shared" si="189"/>
        <v>0</v>
      </c>
      <c r="Q405" s="118">
        <f t="shared" si="189"/>
        <v>27.138929720837513</v>
      </c>
      <c r="R405" s="118">
        <f t="shared" ref="R405:V405" si="190">R406+R408+R410+R419</f>
        <v>24.292586206055837</v>
      </c>
      <c r="S405" s="118">
        <f t="shared" si="190"/>
        <v>31.11641903788491</v>
      </c>
      <c r="T405" s="118">
        <f t="shared" si="190"/>
        <v>29.71397762921756</v>
      </c>
      <c r="U405" s="118">
        <f t="shared" si="190"/>
        <v>28.45260979205856</v>
      </c>
      <c r="V405" s="118">
        <f t="shared" si="190"/>
        <v>28.938432359402547</v>
      </c>
      <c r="W405" s="118">
        <f t="shared" ref="W405:Y405" si="191">W406+W408+W410+W419</f>
        <v>35.278276920755793</v>
      </c>
      <c r="X405" s="118">
        <f t="shared" si="191"/>
        <v>29.58738251589422</v>
      </c>
      <c r="Y405" s="118">
        <f t="shared" si="191"/>
        <v>25.675936023390214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3.0375167572160011</v>
      </c>
      <c r="D406" s="123">
        <f t="shared" si="192"/>
        <v>4.1708902548259834</v>
      </c>
      <c r="E406" s="123">
        <f t="shared" si="192"/>
        <v>5.4942974246948557</v>
      </c>
      <c r="F406" s="123">
        <f t="shared" si="192"/>
        <v>6.0103265466191491</v>
      </c>
      <c r="G406" s="123">
        <f t="shared" si="192"/>
        <v>5.2445707155628263</v>
      </c>
      <c r="H406" s="123">
        <f t="shared" si="192"/>
        <v>6.0342497464345852</v>
      </c>
      <c r="I406" s="123">
        <f t="shared" si="192"/>
        <v>5.8306344279310727</v>
      </c>
      <c r="J406" s="123">
        <f t="shared" si="192"/>
        <v>6.0025941181238505</v>
      </c>
      <c r="K406" s="123">
        <f t="shared" si="192"/>
        <v>4.4465369094468823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6.6979782661300105</v>
      </c>
      <c r="P406" s="123">
        <f t="shared" si="192"/>
        <v>0</v>
      </c>
      <c r="Q406" s="123">
        <f t="shared" si="192"/>
        <v>6.2793822563380592</v>
      </c>
      <c r="R406" s="123">
        <f t="shared" si="192"/>
        <v>4.8102711806540324</v>
      </c>
      <c r="S406" s="123">
        <f t="shared" si="192"/>
        <v>10.350588002043544</v>
      </c>
      <c r="T406" s="123">
        <f t="shared" si="192"/>
        <v>8.7158085312144991</v>
      </c>
      <c r="U406" s="123">
        <f t="shared" si="192"/>
        <v>6.9152177839094549</v>
      </c>
      <c r="V406" s="123">
        <f t="shared" si="192"/>
        <v>8.0115210256366289</v>
      </c>
      <c r="W406" s="123">
        <f t="shared" si="192"/>
        <v>8.7702621621051531</v>
      </c>
      <c r="X406" s="123">
        <f t="shared" si="192"/>
        <v>9.9799158267026513</v>
      </c>
      <c r="Y406" s="123">
        <f t="shared" si="192"/>
        <v>9.7771909947617406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3.0375167572160011</v>
      </c>
      <c r="D407" s="99">
        <v>4.1708902548259834</v>
      </c>
      <c r="E407" s="99">
        <v>5.4942974246948557</v>
      </c>
      <c r="F407" s="99">
        <v>6.0103265466191491</v>
      </c>
      <c r="G407" s="99">
        <v>5.2445707155628263</v>
      </c>
      <c r="H407" s="99">
        <v>6.0342497464345852</v>
      </c>
      <c r="I407" s="99">
        <v>5.8306344279310727</v>
      </c>
      <c r="J407" s="99">
        <v>6.0025941181238505</v>
      </c>
      <c r="K407" s="99">
        <v>4.4465369094468823</v>
      </c>
      <c r="L407" s="99">
        <v>0</v>
      </c>
      <c r="M407" s="99">
        <v>0</v>
      </c>
      <c r="N407" s="99">
        <v>0</v>
      </c>
      <c r="O407" s="99">
        <v>6.6979782661300105</v>
      </c>
      <c r="P407" s="99">
        <v>0</v>
      </c>
      <c r="Q407" s="99">
        <v>6.2793822563380592</v>
      </c>
      <c r="R407" s="99">
        <v>4.8102711806540324</v>
      </c>
      <c r="S407" s="99">
        <v>10.350588002043544</v>
      </c>
      <c r="T407" s="99">
        <v>8.7158085312144991</v>
      </c>
      <c r="U407" s="99">
        <v>6.9152177839094549</v>
      </c>
      <c r="V407" s="99">
        <v>8.0115210256366289</v>
      </c>
      <c r="W407" s="99">
        <v>8.7702621621051531</v>
      </c>
      <c r="X407" s="99">
        <v>9.9799158267026513</v>
      </c>
      <c r="Y407" s="99">
        <v>9.7771909947617406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13.676356796218023</v>
      </c>
      <c r="D408" s="123">
        <f t="shared" si="193"/>
        <v>2.1942133787285982</v>
      </c>
      <c r="E408" s="123">
        <f t="shared" si="193"/>
        <v>1.3684876908586503</v>
      </c>
      <c r="F408" s="123">
        <f t="shared" si="193"/>
        <v>2.2064237518738534</v>
      </c>
      <c r="G408" s="123">
        <f t="shared" si="193"/>
        <v>0.64832219329649621</v>
      </c>
      <c r="H408" s="123">
        <f t="shared" si="193"/>
        <v>0.98434966675024549</v>
      </c>
      <c r="I408" s="123">
        <f t="shared" si="193"/>
        <v>2.5768567402949407</v>
      </c>
      <c r="J408" s="123">
        <f t="shared" si="193"/>
        <v>2.5413746084933342</v>
      </c>
      <c r="K408" s="123">
        <f t="shared" si="193"/>
        <v>3.7199288180370953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2.7261329754056276</v>
      </c>
      <c r="P408" s="123">
        <f t="shared" si="193"/>
        <v>0</v>
      </c>
      <c r="Q408" s="123">
        <f t="shared" si="193"/>
        <v>2.0218277608149609</v>
      </c>
      <c r="R408" s="123">
        <f t="shared" si="193"/>
        <v>1.6037070602656434</v>
      </c>
      <c r="S408" s="123">
        <f t="shared" si="193"/>
        <v>3.7585546360390651</v>
      </c>
      <c r="T408" s="123">
        <f t="shared" si="193"/>
        <v>2.3424365735773396</v>
      </c>
      <c r="U408" s="123">
        <f t="shared" si="193"/>
        <v>2.7783176127601554</v>
      </c>
      <c r="V408" s="123">
        <f t="shared" si="193"/>
        <v>3.6038858360285926</v>
      </c>
      <c r="W408" s="123">
        <f t="shared" si="193"/>
        <v>10.928175657733595</v>
      </c>
      <c r="X408" s="123">
        <f t="shared" si="193"/>
        <v>4.1749599818801233</v>
      </c>
      <c r="Y408" s="123">
        <f t="shared" si="193"/>
        <v>1.5653864531216497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13.676356796218023</v>
      </c>
      <c r="D409" s="99">
        <f>RES_hhdet_in_fecs!D165</f>
        <v>2.1942133787285982</v>
      </c>
      <c r="E409" s="99">
        <f>RES_hhdet_in_fecs!E165</f>
        <v>1.3684876908586503</v>
      </c>
      <c r="F409" s="99">
        <f>RES_hhdet_in_fecs!F165</f>
        <v>2.2064237518738534</v>
      </c>
      <c r="G409" s="99">
        <f>RES_hhdet_in_fecs!G165</f>
        <v>0.64832219329649621</v>
      </c>
      <c r="H409" s="99">
        <f>RES_hhdet_in_fecs!H165</f>
        <v>0.98434966675024549</v>
      </c>
      <c r="I409" s="99">
        <f>RES_hhdet_in_fecs!I165</f>
        <v>2.5768567402949407</v>
      </c>
      <c r="J409" s="99">
        <f>RES_hhdet_in_fecs!J165</f>
        <v>2.5413746084933342</v>
      </c>
      <c r="K409" s="99">
        <f>RES_hhdet_in_fecs!K165</f>
        <v>3.7199288180370953</v>
      </c>
      <c r="L409" s="99">
        <f>RES_hhdet_in_fecs!L165</f>
        <v>0</v>
      </c>
      <c r="M409" s="99">
        <f>RES_hhdet_in_fecs!M165</f>
        <v>0</v>
      </c>
      <c r="N409" s="99">
        <f>RES_hhdet_in_fecs!N165</f>
        <v>0</v>
      </c>
      <c r="O409" s="99">
        <f>RES_hhdet_in_fecs!O165</f>
        <v>2.7261329754056276</v>
      </c>
      <c r="P409" s="99">
        <f>RES_hhdet_in_fecs!P165</f>
        <v>0</v>
      </c>
      <c r="Q409" s="99">
        <f>RES_hhdet_in_fecs!Q165</f>
        <v>2.0218277608149609</v>
      </c>
      <c r="R409" s="99">
        <f>RES_hhdet_in_fecs!R165</f>
        <v>1.6037070602656434</v>
      </c>
      <c r="S409" s="99">
        <f>RES_hhdet_in_fecs!S165</f>
        <v>3.7585546360390651</v>
      </c>
      <c r="T409" s="99">
        <f>RES_hhdet_in_fecs!T165</f>
        <v>2.3424365735773396</v>
      </c>
      <c r="U409" s="99">
        <f>RES_hhdet_in_fecs!U165</f>
        <v>2.7783176127601554</v>
      </c>
      <c r="V409" s="99">
        <f>RES_hhdet_in_fecs!V165</f>
        <v>3.6038858360285926</v>
      </c>
      <c r="W409" s="99">
        <f>RES_hhdet_in_fecs!W165</f>
        <v>10.928175657733595</v>
      </c>
      <c r="X409" s="99">
        <f>RES_hhdet_in_fecs!X165</f>
        <v>4.1749599818801233</v>
      </c>
      <c r="Y409" s="99">
        <f>RES_hhdet_in_fecs!Y165</f>
        <v>1.5653864531216497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10.687064191336498</v>
      </c>
      <c r="D410" s="123">
        <v>11.99810753066892</v>
      </c>
      <c r="E410" s="123">
        <v>12.217857740416475</v>
      </c>
      <c r="F410" s="123">
        <v>14.862672841915417</v>
      </c>
      <c r="G410" s="123">
        <v>14.835947272566768</v>
      </c>
      <c r="H410" s="123">
        <v>15.191809432773262</v>
      </c>
      <c r="I410" s="123">
        <v>14.277663498577798</v>
      </c>
      <c r="J410" s="123">
        <v>13.967709716410679</v>
      </c>
      <c r="K410" s="123">
        <v>8.2170827463972937</v>
      </c>
      <c r="L410" s="123">
        <v>0</v>
      </c>
      <c r="M410" s="123">
        <v>0</v>
      </c>
      <c r="N410" s="123">
        <v>0</v>
      </c>
      <c r="O410" s="123">
        <v>11.260802283113737</v>
      </c>
      <c r="P410" s="123">
        <v>0</v>
      </c>
      <c r="Q410" s="123">
        <v>10.377664360776178</v>
      </c>
      <c r="R410" s="123">
        <v>9.2766830391702104</v>
      </c>
      <c r="S410" s="123">
        <v>9.6100150948668706</v>
      </c>
      <c r="T410" s="123">
        <v>11.785918202750443</v>
      </c>
      <c r="U410" s="123">
        <v>12.413190100742398</v>
      </c>
      <c r="V410" s="123">
        <v>11.498520138000183</v>
      </c>
      <c r="W410" s="123">
        <v>10.157961601617574</v>
      </c>
      <c r="X410" s="123">
        <v>10.633814152957445</v>
      </c>
      <c r="Y410" s="123">
        <v>9.7161218300844769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10.687064191336498</v>
      </c>
      <c r="D415" s="102">
        <v>12.961660703152338</v>
      </c>
      <c r="E415" s="102">
        <v>12.528202612800902</v>
      </c>
      <c r="F415" s="102">
        <v>14.994523991020296</v>
      </c>
      <c r="G415" s="102">
        <v>15.243276402084515</v>
      </c>
      <c r="H415" s="102">
        <v>15.58415619237133</v>
      </c>
      <c r="I415" s="102">
        <v>15.121200308923639</v>
      </c>
      <c r="J415" s="102">
        <v>14.810926669741434</v>
      </c>
      <c r="K415" s="102">
        <v>9.9866179457412958</v>
      </c>
      <c r="L415" s="102">
        <v>0</v>
      </c>
      <c r="M415" s="102">
        <v>0</v>
      </c>
      <c r="N415" s="102">
        <v>0</v>
      </c>
      <c r="O415" s="102">
        <v>12.010971974429177</v>
      </c>
      <c r="P415" s="102">
        <v>0</v>
      </c>
      <c r="Q415" s="102">
        <v>11.66358560441771</v>
      </c>
      <c r="R415" s="102">
        <v>11.061188604619163</v>
      </c>
      <c r="S415" s="102">
        <v>11.289263307531142</v>
      </c>
      <c r="T415" s="102">
        <v>13.034424774842714</v>
      </c>
      <c r="U415" s="102">
        <v>12.955249688459757</v>
      </c>
      <c r="V415" s="102">
        <v>12.098633139435206</v>
      </c>
      <c r="W415" s="102">
        <v>10.201874875345501</v>
      </c>
      <c r="X415" s="102">
        <v>11.400255970379426</v>
      </c>
      <c r="Y415" s="102">
        <v>10.062218156548163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8.006244387523326</v>
      </c>
      <c r="E416" s="105">
        <v>7.7488915780807295</v>
      </c>
      <c r="F416" s="105">
        <v>9.2837210954152933</v>
      </c>
      <c r="G416" s="105">
        <v>9.454502811438072</v>
      </c>
      <c r="H416" s="105">
        <v>9.6796590561250078</v>
      </c>
      <c r="I416" s="105">
        <v>9.4081555479450003</v>
      </c>
      <c r="J416" s="105">
        <v>9.2491017149436292</v>
      </c>
      <c r="K416" s="105">
        <v>7.5092686666596933</v>
      </c>
      <c r="L416" s="105">
        <v>0</v>
      </c>
      <c r="M416" s="105">
        <v>0</v>
      </c>
      <c r="N416" s="105">
        <v>0</v>
      </c>
      <c r="O416" s="105">
        <v>7.6037250379509498</v>
      </c>
      <c r="P416" s="105">
        <v>0</v>
      </c>
      <c r="Q416" s="105">
        <v>7.6747437853890634</v>
      </c>
      <c r="R416" s="105">
        <v>7.3355319711362004</v>
      </c>
      <c r="S416" s="105">
        <v>7.7772968011301966</v>
      </c>
      <c r="T416" s="105">
        <v>9.6723132186807401</v>
      </c>
      <c r="U416" s="105">
        <v>9.5736204989601301</v>
      </c>
      <c r="V416" s="105">
        <v>8.7362481766503652</v>
      </c>
      <c r="W416" s="105">
        <v>7.522210541556559</v>
      </c>
      <c r="X416" s="105">
        <v>9.2696999911550826</v>
      </c>
      <c r="Y416" s="105">
        <v>8.1323989071513303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2.2704995444646396</v>
      </c>
      <c r="E417" s="99">
        <v>2.1818285032013627</v>
      </c>
      <c r="F417" s="99">
        <v>2.5933573336406486</v>
      </c>
      <c r="G417" s="99">
        <v>2.6279788015663188</v>
      </c>
      <c r="H417" s="99">
        <v>2.6708385831171277</v>
      </c>
      <c r="I417" s="99">
        <v>2.5680253322993414</v>
      </c>
      <c r="J417" s="99">
        <v>2.5224725113230866</v>
      </c>
      <c r="K417" s="99">
        <v>4.4682893820410525</v>
      </c>
      <c r="L417" s="99">
        <v>0</v>
      </c>
      <c r="M417" s="99">
        <v>0</v>
      </c>
      <c r="N417" s="99">
        <v>0</v>
      </c>
      <c r="O417" s="99">
        <v>1.5152056273655237</v>
      </c>
      <c r="P417" s="99">
        <v>0</v>
      </c>
      <c r="Q417" s="99">
        <v>1.344315010115094</v>
      </c>
      <c r="R417" s="99">
        <v>1.0632158433182552</v>
      </c>
      <c r="S417" s="99">
        <v>1.4393850206537973</v>
      </c>
      <c r="T417" s="99">
        <v>3.2243604332333109</v>
      </c>
      <c r="U417" s="99">
        <v>2.8247107762663846</v>
      </c>
      <c r="V417" s="99">
        <v>1.7420729756528641</v>
      </c>
      <c r="W417" s="99">
        <v>1.7395988894945953</v>
      </c>
      <c r="X417" s="99">
        <v>4.3853226989790279</v>
      </c>
      <c r="Y417" s="99">
        <v>3.4996887126062521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5.7357448430586873</v>
      </c>
      <c r="E418" s="99">
        <v>5.5670630748793668</v>
      </c>
      <c r="F418" s="99">
        <v>6.6903637617746448</v>
      </c>
      <c r="G418" s="99">
        <v>6.8265240098717532</v>
      </c>
      <c r="H418" s="99">
        <v>7.00882047300788</v>
      </c>
      <c r="I418" s="99">
        <v>6.8401302156456616</v>
      </c>
      <c r="J418" s="99">
        <v>6.7266292036205408</v>
      </c>
      <c r="K418" s="99">
        <v>3.0409792846186412</v>
      </c>
      <c r="L418" s="99">
        <v>0</v>
      </c>
      <c r="M418" s="99">
        <v>0</v>
      </c>
      <c r="N418" s="99">
        <v>0</v>
      </c>
      <c r="O418" s="99">
        <v>6.0885194105854277</v>
      </c>
      <c r="P418" s="99">
        <v>0</v>
      </c>
      <c r="Q418" s="99">
        <v>6.3304287752739681</v>
      </c>
      <c r="R418" s="99">
        <v>6.2723161278179429</v>
      </c>
      <c r="S418" s="99">
        <v>6.3379117804764</v>
      </c>
      <c r="T418" s="99">
        <v>6.4479527854474288</v>
      </c>
      <c r="U418" s="99">
        <v>6.7489097226937433</v>
      </c>
      <c r="V418" s="99">
        <v>6.9941752009974989</v>
      </c>
      <c r="W418" s="99">
        <v>5.7826116520619637</v>
      </c>
      <c r="X418" s="99">
        <v>4.8843772921760538</v>
      </c>
      <c r="Y418" s="99">
        <v>4.6327101945450773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9.2738981228519766</v>
      </c>
      <c r="D419" s="123">
        <v>8.9440356971408121</v>
      </c>
      <c r="E419" s="123">
        <v>8.5193326042107262</v>
      </c>
      <c r="F419" s="123">
        <v>9.6858241837582995</v>
      </c>
      <c r="G419" s="123">
        <v>9.4420938563257746</v>
      </c>
      <c r="H419" s="123">
        <v>8.3921052455410727</v>
      </c>
      <c r="I419" s="123">
        <v>7.8685137777545755</v>
      </c>
      <c r="J419" s="123">
        <v>8.8154992116749682</v>
      </c>
      <c r="K419" s="123">
        <v>8.7805071878768945</v>
      </c>
      <c r="L419" s="123">
        <v>0</v>
      </c>
      <c r="M419" s="123">
        <v>0</v>
      </c>
      <c r="N419" s="123">
        <v>0</v>
      </c>
      <c r="O419" s="123">
        <v>8.6091849679230155</v>
      </c>
      <c r="P419" s="123">
        <v>0</v>
      </c>
      <c r="Q419" s="123">
        <v>8.4600553429083156</v>
      </c>
      <c r="R419" s="123">
        <v>8.6019249259659514</v>
      </c>
      <c r="S419" s="123">
        <v>7.397261304935431</v>
      </c>
      <c r="T419" s="123">
        <v>6.8698143216752783</v>
      </c>
      <c r="U419" s="123">
        <v>6.3458842946465541</v>
      </c>
      <c r="V419" s="123">
        <v>5.8245053597371452</v>
      </c>
      <c r="W419" s="123">
        <v>5.4218774992994705</v>
      </c>
      <c r="X419" s="123">
        <v>4.798692554354</v>
      </c>
      <c r="Y419" s="123">
        <v>4.6172367454223471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10.107236493506147</v>
      </c>
      <c r="D420" s="99">
        <v>9.6919485969904322</v>
      </c>
      <c r="E420" s="99">
        <v>8.8106396781615199</v>
      </c>
      <c r="F420" s="99">
        <v>10.309661950052158</v>
      </c>
      <c r="G420" s="99">
        <v>9.893657194406476</v>
      </c>
      <c r="H420" s="99">
        <v>8.5962658795770857</v>
      </c>
      <c r="I420" s="99">
        <v>7.9590124456517017</v>
      </c>
      <c r="J420" s="99">
        <v>9.1106010262491726</v>
      </c>
      <c r="K420" s="99">
        <v>9.7559415646964354</v>
      </c>
      <c r="L420" s="99">
        <v>0</v>
      </c>
      <c r="M420" s="99">
        <v>0</v>
      </c>
      <c r="N420" s="99">
        <v>0</v>
      </c>
      <c r="O420" s="99">
        <v>9.2491285818743307</v>
      </c>
      <c r="P420" s="99">
        <v>0</v>
      </c>
      <c r="Q420" s="99">
        <v>9.0051295013675752</v>
      </c>
      <c r="R420" s="99">
        <v>8.4995630572554539</v>
      </c>
      <c r="S420" s="99">
        <v>7.843181301292887</v>
      </c>
      <c r="T420" s="99">
        <v>7.468746658654922</v>
      </c>
      <c r="U420" s="99">
        <v>6.7673662199668323</v>
      </c>
      <c r="V420" s="99">
        <v>6.6083217145929289</v>
      </c>
      <c r="W420" s="99">
        <v>6.3773191026210299</v>
      </c>
      <c r="X420" s="99">
        <v>5.100569466645787</v>
      </c>
      <c r="Y420" s="99">
        <v>5.3442382824038095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5.8076935956382476</v>
      </c>
      <c r="D421" s="110">
        <v>7.7144161838287291</v>
      </c>
      <c r="E421" s="110">
        <v>7.9694905021286031</v>
      </c>
      <c r="F421" s="110">
        <v>7.8250667084335124</v>
      </c>
      <c r="G421" s="110">
        <v>7.6388916076386408</v>
      </c>
      <c r="H421" s="110">
        <v>7.2575554363980981</v>
      </c>
      <c r="I421" s="110">
        <v>6.5012501195250101</v>
      </c>
      <c r="J421" s="110">
        <v>6.1459627967575425</v>
      </c>
      <c r="K421" s="110">
        <v>5.65911718205437</v>
      </c>
      <c r="L421" s="110">
        <v>0</v>
      </c>
      <c r="M421" s="110">
        <v>0</v>
      </c>
      <c r="N421" s="110">
        <v>0</v>
      </c>
      <c r="O421" s="110">
        <v>6.9354862852811214</v>
      </c>
      <c r="P421" s="110">
        <v>0</v>
      </c>
      <c r="Q421" s="110">
        <v>7.0417501346724887</v>
      </c>
      <c r="R421" s="110">
        <v>8.973584608153141</v>
      </c>
      <c r="S421" s="110">
        <v>3.6442791346351204</v>
      </c>
      <c r="T421" s="110">
        <v>5.0251341225898756</v>
      </c>
      <c r="U421" s="110">
        <v>5.1339463679680426</v>
      </c>
      <c r="V421" s="110">
        <v>4.4671920562751364</v>
      </c>
      <c r="W421" s="110">
        <v>3.7556919466839656</v>
      </c>
      <c r="X421" s="110">
        <v>4.3279302353379983</v>
      </c>
      <c r="Y421" s="110">
        <v>3.7540712008595478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47.948093823687721</v>
      </c>
      <c r="D423" s="118">
        <f t="shared" si="194"/>
        <v>20.998545468807141</v>
      </c>
      <c r="E423" s="118">
        <f t="shared" si="194"/>
        <v>19.315305232728747</v>
      </c>
      <c r="F423" s="118">
        <f t="shared" si="194"/>
        <v>24.163238980193078</v>
      </c>
      <c r="G423" s="118">
        <f t="shared" si="194"/>
        <v>19.239087582780826</v>
      </c>
      <c r="H423" s="118">
        <f t="shared" si="194"/>
        <v>20.440449333454758</v>
      </c>
      <c r="I423" s="118">
        <f t="shared" si="194"/>
        <v>25.026361790206344</v>
      </c>
      <c r="J423" s="118">
        <f t="shared" si="194"/>
        <v>25.838142937638661</v>
      </c>
      <c r="K423" s="118">
        <f t="shared" si="194"/>
        <v>26.840747229111617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28.244415528973828</v>
      </c>
      <c r="P423" s="118">
        <f t="shared" si="194"/>
        <v>0</v>
      </c>
      <c r="Q423" s="118">
        <f t="shared" si="194"/>
        <v>26.028202232890898</v>
      </c>
      <c r="R423" s="118">
        <f t="shared" ref="R423:V423" si="195">R424+R426+R428+R437</f>
        <v>23.211645506558597</v>
      </c>
      <c r="S423" s="118">
        <f t="shared" si="195"/>
        <v>36.715756291805036</v>
      </c>
      <c r="T423" s="118">
        <f t="shared" si="195"/>
        <v>30.623278041744495</v>
      </c>
      <c r="U423" s="118">
        <f t="shared" si="195"/>
        <v>31.334248838291295</v>
      </c>
      <c r="V423" s="118">
        <f t="shared" si="195"/>
        <v>35.740556479696117</v>
      </c>
      <c r="W423" s="118">
        <f t="shared" ref="W423:Y423" si="196">W424+W426+W428+W437</f>
        <v>69.260928021665876</v>
      </c>
      <c r="X423" s="118">
        <f t="shared" si="196"/>
        <v>40.109306893982072</v>
      </c>
      <c r="Y423" s="118">
        <f t="shared" si="196"/>
        <v>27.001932106888965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1.8106490593498046</v>
      </c>
      <c r="D424" s="123">
        <f t="shared" si="197"/>
        <v>2.5150806447486027</v>
      </c>
      <c r="E424" s="123">
        <f t="shared" si="197"/>
        <v>3.3509818652362258</v>
      </c>
      <c r="F424" s="123">
        <f t="shared" si="197"/>
        <v>3.7071224470787572</v>
      </c>
      <c r="G424" s="123">
        <f t="shared" si="197"/>
        <v>3.2708544390428758</v>
      </c>
      <c r="H424" s="123">
        <f t="shared" si="197"/>
        <v>3.8047249615049497</v>
      </c>
      <c r="I424" s="123">
        <f t="shared" si="197"/>
        <v>3.7162073364795756</v>
      </c>
      <c r="J424" s="123">
        <f t="shared" si="197"/>
        <v>3.8666462649370503</v>
      </c>
      <c r="K424" s="123">
        <f t="shared" si="197"/>
        <v>2.8943400342050758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4.4829954603020514</v>
      </c>
      <c r="P424" s="123">
        <f t="shared" si="197"/>
        <v>0</v>
      </c>
      <c r="Q424" s="123">
        <f t="shared" si="197"/>
        <v>4.3063124515281377</v>
      </c>
      <c r="R424" s="123">
        <f t="shared" si="197"/>
        <v>3.4393821865602114</v>
      </c>
      <c r="S424" s="123">
        <f t="shared" si="197"/>
        <v>7.8082307673341225</v>
      </c>
      <c r="T424" s="123">
        <f t="shared" si="197"/>
        <v>6.9593925475810821</v>
      </c>
      <c r="U424" s="123">
        <f t="shared" si="197"/>
        <v>5.8223309963808294</v>
      </c>
      <c r="V424" s="123">
        <f t="shared" si="197"/>
        <v>7.0457323518166692</v>
      </c>
      <c r="W424" s="123">
        <f t="shared" si="197"/>
        <v>7.979980068612802</v>
      </c>
      <c r="X424" s="123">
        <f t="shared" si="197"/>
        <v>9.2159097754439099</v>
      </c>
      <c r="Y424" s="123">
        <f t="shared" si="197"/>
        <v>9.1537095884289137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1.8106490593498046</v>
      </c>
      <c r="D425" s="99">
        <v>2.5150806447486027</v>
      </c>
      <c r="E425" s="99">
        <v>3.3509818652362258</v>
      </c>
      <c r="F425" s="99">
        <v>3.7071224470787572</v>
      </c>
      <c r="G425" s="99">
        <v>3.2708544390428758</v>
      </c>
      <c r="H425" s="99">
        <v>3.8047249615049497</v>
      </c>
      <c r="I425" s="99">
        <v>3.7162073364795756</v>
      </c>
      <c r="J425" s="99">
        <v>3.8666462649370503</v>
      </c>
      <c r="K425" s="99">
        <v>2.8943400342050758</v>
      </c>
      <c r="L425" s="99">
        <v>0</v>
      </c>
      <c r="M425" s="99">
        <v>0</v>
      </c>
      <c r="N425" s="99">
        <v>0</v>
      </c>
      <c r="O425" s="99">
        <v>4.4829954603020514</v>
      </c>
      <c r="P425" s="99">
        <v>0</v>
      </c>
      <c r="Q425" s="99">
        <v>4.3063124515281377</v>
      </c>
      <c r="R425" s="99">
        <v>3.4393821865602114</v>
      </c>
      <c r="S425" s="99">
        <v>7.8082307673341225</v>
      </c>
      <c r="T425" s="99">
        <v>6.9593925475810821</v>
      </c>
      <c r="U425" s="99">
        <v>5.8223309963808294</v>
      </c>
      <c r="V425" s="99">
        <v>7.0457323518166692</v>
      </c>
      <c r="W425" s="99">
        <v>7.979980068612802</v>
      </c>
      <c r="X425" s="99">
        <v>9.2159097754439099</v>
      </c>
      <c r="Y425" s="99">
        <v>9.1537095884289137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34.847111400248409</v>
      </c>
      <c r="D426" s="123">
        <f t="shared" si="198"/>
        <v>5.8441722090077777</v>
      </c>
      <c r="E426" s="123">
        <f t="shared" si="198"/>
        <v>3.8052771975896951</v>
      </c>
      <c r="F426" s="123">
        <f t="shared" si="198"/>
        <v>6.3959412373409128</v>
      </c>
      <c r="G426" s="123">
        <f t="shared" si="198"/>
        <v>1.956989975711013</v>
      </c>
      <c r="H426" s="123">
        <f t="shared" si="198"/>
        <v>3.090687682996923</v>
      </c>
      <c r="I426" s="123">
        <f t="shared" si="198"/>
        <v>8.4076914499960704</v>
      </c>
      <c r="J426" s="123">
        <f t="shared" si="198"/>
        <v>8.6102229598010851</v>
      </c>
      <c r="K426" s="123">
        <f t="shared" si="198"/>
        <v>13.07956621298449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11.364269444021478</v>
      </c>
      <c r="P426" s="123">
        <f t="shared" si="198"/>
        <v>0</v>
      </c>
      <c r="Q426" s="123">
        <f t="shared" si="198"/>
        <v>9.1500446528052528</v>
      </c>
      <c r="R426" s="123">
        <f t="shared" si="198"/>
        <v>7.3116503309286935</v>
      </c>
      <c r="S426" s="123">
        <f t="shared" si="198"/>
        <v>17.150097429987429</v>
      </c>
      <c r="T426" s="123">
        <f t="shared" si="198"/>
        <v>10.698134613818095</v>
      </c>
      <c r="U426" s="123">
        <f t="shared" si="198"/>
        <v>12.701646362998547</v>
      </c>
      <c r="V426" s="123">
        <f t="shared" si="198"/>
        <v>16.523348269937642</v>
      </c>
      <c r="W426" s="123">
        <f t="shared" si="198"/>
        <v>50.576502791100694</v>
      </c>
      <c r="X426" s="123">
        <f t="shared" si="198"/>
        <v>19.53206077152328</v>
      </c>
      <c r="Y426" s="123">
        <f t="shared" si="198"/>
        <v>7.4122295190136187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34.847111400248409</v>
      </c>
      <c r="D427" s="99">
        <f>RES_hhdet_in_tess!D165</f>
        <v>5.8441722090077777</v>
      </c>
      <c r="E427" s="99">
        <f>RES_hhdet_in_tess!E165</f>
        <v>3.8052771975896951</v>
      </c>
      <c r="F427" s="99">
        <f>RES_hhdet_in_tess!F165</f>
        <v>6.3959412373409128</v>
      </c>
      <c r="G427" s="99">
        <f>RES_hhdet_in_tess!G165</f>
        <v>1.956989975711013</v>
      </c>
      <c r="H427" s="99">
        <f>RES_hhdet_in_tess!H165</f>
        <v>3.090687682996923</v>
      </c>
      <c r="I427" s="99">
        <f>RES_hhdet_in_tess!I165</f>
        <v>8.4076914499960704</v>
      </c>
      <c r="J427" s="99">
        <f>RES_hhdet_in_tess!J165</f>
        <v>8.6102229598010851</v>
      </c>
      <c r="K427" s="99">
        <f>RES_hhdet_in_tess!K165</f>
        <v>13.07956621298449</v>
      </c>
      <c r="L427" s="99">
        <f>RES_hhdet_in_tess!L165</f>
        <v>0</v>
      </c>
      <c r="M427" s="99">
        <f>RES_hhdet_in_tess!M165</f>
        <v>0</v>
      </c>
      <c r="N427" s="99">
        <f>RES_hhdet_in_tess!N165</f>
        <v>0</v>
      </c>
      <c r="O427" s="99">
        <f>RES_hhdet_in_tess!O165</f>
        <v>11.364269444021478</v>
      </c>
      <c r="P427" s="99">
        <f>RES_hhdet_in_tess!P165</f>
        <v>0</v>
      </c>
      <c r="Q427" s="99">
        <f>RES_hhdet_in_tess!Q165</f>
        <v>9.1500446528052528</v>
      </c>
      <c r="R427" s="99">
        <f>RES_hhdet_in_tess!R165</f>
        <v>7.3116503309286935</v>
      </c>
      <c r="S427" s="99">
        <f>RES_hhdet_in_tess!S165</f>
        <v>17.150097429987429</v>
      </c>
      <c r="T427" s="99">
        <f>RES_hhdet_in_tess!T165</f>
        <v>10.698134613818095</v>
      </c>
      <c r="U427" s="99">
        <f>RES_hhdet_in_tess!U165</f>
        <v>12.701646362998547</v>
      </c>
      <c r="V427" s="99">
        <f>RES_hhdet_in_tess!V165</f>
        <v>16.523348269937642</v>
      </c>
      <c r="W427" s="99">
        <f>RES_hhdet_in_tess!W165</f>
        <v>50.576502791100694</v>
      </c>
      <c r="X427" s="99">
        <f>RES_hhdet_in_tess!X165</f>
        <v>19.53206077152328</v>
      </c>
      <c r="Y427" s="99">
        <f>RES_hhdet_in_tess!Y165</f>
        <v>7.4122295190136187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5.7107858455360843</v>
      </c>
      <c r="D428" s="123">
        <v>6.9466317287698001</v>
      </c>
      <c r="E428" s="123">
        <v>6.7335255179852602</v>
      </c>
      <c r="F428" s="123">
        <v>8.0830695294991397</v>
      </c>
      <c r="G428" s="123">
        <v>8.2440466097038403</v>
      </c>
      <c r="H428" s="123">
        <v>8.4573250122942127</v>
      </c>
      <c r="I428" s="123">
        <v>8.2368521528805019</v>
      </c>
      <c r="J428" s="123">
        <v>8.101955666325436</v>
      </c>
      <c r="K428" s="123">
        <v>5.494474905970657</v>
      </c>
      <c r="L428" s="123">
        <v>0</v>
      </c>
      <c r="M428" s="123">
        <v>0</v>
      </c>
      <c r="N428" s="123">
        <v>0</v>
      </c>
      <c r="O428" s="123">
        <v>6.9906915851933746</v>
      </c>
      <c r="P428" s="123">
        <v>0</v>
      </c>
      <c r="Q428" s="123">
        <v>7.2033936435686563</v>
      </c>
      <c r="R428" s="123">
        <v>6.9653474280433105</v>
      </c>
      <c r="S428" s="123">
        <v>7.2636281657284174</v>
      </c>
      <c r="T428" s="123">
        <v>8.5473954039523274</v>
      </c>
      <c r="U428" s="123">
        <v>8.6395457258993407</v>
      </c>
      <c r="V428" s="123">
        <v>8.2038463449260082</v>
      </c>
      <c r="W428" s="123">
        <v>7.0300264918395134</v>
      </c>
      <c r="X428" s="123">
        <v>7.9679636038726906</v>
      </c>
      <c r="Y428" s="123">
        <v>7.1348181545291816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5.7107858455360843</v>
      </c>
      <c r="D433" s="102">
        <v>6.9452520457682594</v>
      </c>
      <c r="E433" s="102">
        <v>6.7330998596854164</v>
      </c>
      <c r="F433" s="102">
        <v>8.0829450059900587</v>
      </c>
      <c r="G433" s="102">
        <v>8.2437648122740921</v>
      </c>
      <c r="H433" s="102">
        <v>8.4572599041683958</v>
      </c>
      <c r="I433" s="102">
        <v>8.2364923342150274</v>
      </c>
      <c r="J433" s="102">
        <v>8.1011699746503325</v>
      </c>
      <c r="K433" s="102">
        <v>5.4887108925102979</v>
      </c>
      <c r="L433" s="102">
        <v>0</v>
      </c>
      <c r="M433" s="102">
        <v>0</v>
      </c>
      <c r="N433" s="102">
        <v>0</v>
      </c>
      <c r="O433" s="102">
        <v>6.9947474329241928</v>
      </c>
      <c r="P433" s="102">
        <v>0</v>
      </c>
      <c r="Q433" s="102">
        <v>7.2226613427085162</v>
      </c>
      <c r="R433" s="102">
        <v>6.9852080558710199</v>
      </c>
      <c r="S433" s="102">
        <v>7.2633010272203675</v>
      </c>
      <c r="T433" s="102">
        <v>8.5396906430899424</v>
      </c>
      <c r="U433" s="102">
        <v>8.6408110091278267</v>
      </c>
      <c r="V433" s="102">
        <v>8.2098303556213601</v>
      </c>
      <c r="W433" s="102">
        <v>7.0308350978687653</v>
      </c>
      <c r="X433" s="102">
        <v>7.9765381611751067</v>
      </c>
      <c r="Y433" s="102">
        <v>7.1389985517538239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6.9523475583476158</v>
      </c>
      <c r="E434" s="105">
        <v>6.7396549975030098</v>
      </c>
      <c r="F434" s="105">
        <v>8.0883384304771511</v>
      </c>
      <c r="G434" s="105">
        <v>8.247769587285287</v>
      </c>
      <c r="H434" s="105">
        <v>8.4582397280946289</v>
      </c>
      <c r="I434" s="105">
        <v>8.2389292879039076</v>
      </c>
      <c r="J434" s="105">
        <v>8.1063523651942102</v>
      </c>
      <c r="K434" s="105">
        <v>5.4967805113548005</v>
      </c>
      <c r="L434" s="105">
        <v>0</v>
      </c>
      <c r="M434" s="105">
        <v>0</v>
      </c>
      <c r="N434" s="105">
        <v>0</v>
      </c>
      <c r="O434" s="105">
        <v>6.9709193275056389</v>
      </c>
      <c r="P434" s="105">
        <v>0</v>
      </c>
      <c r="Q434" s="105">
        <v>7.1628942267474427</v>
      </c>
      <c r="R434" s="105">
        <v>6.9437434164526346</v>
      </c>
      <c r="S434" s="105">
        <v>7.2639852021234939</v>
      </c>
      <c r="T434" s="105">
        <v>8.5604388442703989</v>
      </c>
      <c r="U434" s="105">
        <v>8.6329175619950949</v>
      </c>
      <c r="V434" s="105">
        <v>8.1763024241633193</v>
      </c>
      <c r="W434" s="105">
        <v>6.9814925516924751</v>
      </c>
      <c r="X434" s="105">
        <v>7.9527025954288222</v>
      </c>
      <c r="Y434" s="105">
        <v>7.1156888243242671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1.2166027152889283</v>
      </c>
      <c r="E435" s="99">
        <v>1.1725919226236416</v>
      </c>
      <c r="F435" s="99">
        <v>1.3979746687025059</v>
      </c>
      <c r="G435" s="99">
        <v>1.4212455774135311</v>
      </c>
      <c r="H435" s="99">
        <v>1.4494192550867502</v>
      </c>
      <c r="I435" s="99">
        <v>1.398799072258248</v>
      </c>
      <c r="J435" s="99">
        <v>1.3797231615736678</v>
      </c>
      <c r="K435" s="99">
        <v>2.4558012267361597</v>
      </c>
      <c r="L435" s="99">
        <v>0</v>
      </c>
      <c r="M435" s="99">
        <v>0</v>
      </c>
      <c r="N435" s="99">
        <v>0</v>
      </c>
      <c r="O435" s="99">
        <v>0.88239991692021069</v>
      </c>
      <c r="P435" s="99">
        <v>0</v>
      </c>
      <c r="Q435" s="99">
        <v>0.83246545147347351</v>
      </c>
      <c r="R435" s="99">
        <v>0.67142728863469014</v>
      </c>
      <c r="S435" s="99">
        <v>0.92607342164709217</v>
      </c>
      <c r="T435" s="99">
        <v>2.1124860588229688</v>
      </c>
      <c r="U435" s="99">
        <v>1.8840078393013524</v>
      </c>
      <c r="V435" s="99">
        <v>1.1821272231658202</v>
      </c>
      <c r="W435" s="99">
        <v>1.1988808996305116</v>
      </c>
      <c r="X435" s="99">
        <v>3.068325303252768</v>
      </c>
      <c r="Y435" s="99">
        <v>2.4829786297791894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5.7357448430586873</v>
      </c>
      <c r="E436" s="99">
        <v>5.5670630748793668</v>
      </c>
      <c r="F436" s="99">
        <v>6.6903637617746448</v>
      </c>
      <c r="G436" s="99">
        <v>6.8265240098717532</v>
      </c>
      <c r="H436" s="99">
        <v>7.00882047300788</v>
      </c>
      <c r="I436" s="99">
        <v>6.8401302156456616</v>
      </c>
      <c r="J436" s="99">
        <v>6.7266292036205408</v>
      </c>
      <c r="K436" s="99">
        <v>3.0409792846186412</v>
      </c>
      <c r="L436" s="99">
        <v>0</v>
      </c>
      <c r="M436" s="99">
        <v>0</v>
      </c>
      <c r="N436" s="99">
        <v>0</v>
      </c>
      <c r="O436" s="99">
        <v>6.0885194105854277</v>
      </c>
      <c r="P436" s="99">
        <v>0</v>
      </c>
      <c r="Q436" s="99">
        <v>6.3304287752739681</v>
      </c>
      <c r="R436" s="99">
        <v>6.2723161278179429</v>
      </c>
      <c r="S436" s="99">
        <v>6.3379117804764</v>
      </c>
      <c r="T436" s="99">
        <v>6.4479527854474288</v>
      </c>
      <c r="U436" s="99">
        <v>6.7489097226937433</v>
      </c>
      <c r="V436" s="99">
        <v>6.9941752009974989</v>
      </c>
      <c r="W436" s="99">
        <v>5.7826116520619637</v>
      </c>
      <c r="X436" s="99">
        <v>4.8843772921760538</v>
      </c>
      <c r="Y436" s="99">
        <v>4.6327101945450773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5.5795475185534196</v>
      </c>
      <c r="D437" s="123">
        <v>5.6926608862809598</v>
      </c>
      <c r="E437" s="123">
        <v>5.4255206519175649</v>
      </c>
      <c r="F437" s="123">
        <v>5.9771057662742706</v>
      </c>
      <c r="G437" s="123">
        <v>5.7671965583230946</v>
      </c>
      <c r="H437" s="123">
        <v>5.0877116766586719</v>
      </c>
      <c r="I437" s="123">
        <v>4.6656108508501948</v>
      </c>
      <c r="J437" s="123">
        <v>5.2593180465750917</v>
      </c>
      <c r="K437" s="123">
        <v>5.372366075951394</v>
      </c>
      <c r="L437" s="123">
        <v>0</v>
      </c>
      <c r="M437" s="123">
        <v>0</v>
      </c>
      <c r="N437" s="123">
        <v>0</v>
      </c>
      <c r="O437" s="123">
        <v>5.4064590394569239</v>
      </c>
      <c r="P437" s="123">
        <v>0</v>
      </c>
      <c r="Q437" s="123">
        <v>5.3684514849888512</v>
      </c>
      <c r="R437" s="123">
        <v>5.495265561026379</v>
      </c>
      <c r="S437" s="123">
        <v>4.4937999287550658</v>
      </c>
      <c r="T437" s="123">
        <v>4.4183554763929935</v>
      </c>
      <c r="U437" s="123">
        <v>4.170725753012575</v>
      </c>
      <c r="V437" s="123">
        <v>3.9676295130158041</v>
      </c>
      <c r="W437" s="123">
        <v>3.6744186701128658</v>
      </c>
      <c r="X437" s="123">
        <v>3.3933727431421938</v>
      </c>
      <c r="Y437" s="123">
        <v>3.3011748449172527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5.8766442616983294</v>
      </c>
      <c r="D438" s="99">
        <v>5.6395025397714758</v>
      </c>
      <c r="E438" s="99">
        <v>5.1306174105521878</v>
      </c>
      <c r="F438" s="99">
        <v>6.0081236264296995</v>
      </c>
      <c r="G438" s="99">
        <v>5.7700996349948719</v>
      </c>
      <c r="H438" s="99">
        <v>5.0172770532418323</v>
      </c>
      <c r="I438" s="99">
        <v>4.6488870480696898</v>
      </c>
      <c r="J438" s="99">
        <v>5.3255958666666654</v>
      </c>
      <c r="K438" s="99">
        <v>5.7071798438900929</v>
      </c>
      <c r="L438" s="99">
        <v>0</v>
      </c>
      <c r="M438" s="99">
        <v>0</v>
      </c>
      <c r="N438" s="99">
        <v>0</v>
      </c>
      <c r="O438" s="99">
        <v>5.4207533019589764</v>
      </c>
      <c r="P438" s="99">
        <v>0</v>
      </c>
      <c r="Q438" s="99">
        <v>5.2921672440032346</v>
      </c>
      <c r="R438" s="99">
        <v>5.0237492736003935</v>
      </c>
      <c r="S438" s="99">
        <v>4.6731403471718886</v>
      </c>
      <c r="T438" s="99">
        <v>4.4890697685726311</v>
      </c>
      <c r="U438" s="99">
        <v>4.0997515504357018</v>
      </c>
      <c r="V438" s="99">
        <v>4.025742090508869</v>
      </c>
      <c r="W438" s="99">
        <v>3.8953791606362125</v>
      </c>
      <c r="X438" s="99">
        <v>3.1175617829316704</v>
      </c>
      <c r="Y438" s="99">
        <v>3.2667107900244976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4.3437972970666188</v>
      </c>
      <c r="D439" s="110">
        <v>5.7800568118982474</v>
      </c>
      <c r="E439" s="110">
        <v>5.9821505199947174</v>
      </c>
      <c r="F439" s="110">
        <v>5.884586976500314</v>
      </c>
      <c r="G439" s="110">
        <v>5.7556038670189027</v>
      </c>
      <c r="H439" s="110">
        <v>5.4791269410751102</v>
      </c>
      <c r="I439" s="110">
        <v>4.9182758712367374</v>
      </c>
      <c r="J439" s="110">
        <v>4.6597586894390126</v>
      </c>
      <c r="K439" s="110">
        <v>4.3009620185475583</v>
      </c>
      <c r="L439" s="110">
        <v>0</v>
      </c>
      <c r="M439" s="110">
        <v>0</v>
      </c>
      <c r="N439" s="110">
        <v>0</v>
      </c>
      <c r="O439" s="110">
        <v>5.3690740452207866</v>
      </c>
      <c r="P439" s="110">
        <v>0</v>
      </c>
      <c r="Q439" s="110">
        <v>5.5669461936759106</v>
      </c>
      <c r="R439" s="110">
        <v>7.2072662868674531</v>
      </c>
      <c r="S439" s="110">
        <v>2.9844229144240129</v>
      </c>
      <c r="T439" s="110">
        <v>4.2005591636509854</v>
      </c>
      <c r="U439" s="110">
        <v>4.3748064567184697</v>
      </c>
      <c r="V439" s="110">
        <v>3.8669975549797719</v>
      </c>
      <c r="W439" s="110">
        <v>3.2890877658179991</v>
      </c>
      <c r="X439" s="110">
        <v>3.8234864813973242</v>
      </c>
      <c r="Y439" s="110">
        <v>3.3420938570459784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1.8509563893685779</v>
      </c>
      <c r="D441" s="118">
        <f t="shared" si="199"/>
        <v>1.3689579179446003</v>
      </c>
      <c r="E441" s="118">
        <f t="shared" si="199"/>
        <v>1.3082907415712854</v>
      </c>
      <c r="F441" s="118">
        <f t="shared" si="199"/>
        <v>1.7539225362912372</v>
      </c>
      <c r="G441" s="118">
        <f t="shared" si="199"/>
        <v>1.7973462956079742</v>
      </c>
      <c r="H441" s="118">
        <f t="shared" si="199"/>
        <v>1.6549261384589116</v>
      </c>
      <c r="I441" s="118">
        <f t="shared" si="199"/>
        <v>1.6957295643275516</v>
      </c>
      <c r="J441" s="118">
        <f t="shared" si="199"/>
        <v>1.863558511369348</v>
      </c>
      <c r="K441" s="118">
        <f t="shared" si="199"/>
        <v>1.6885026177801465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1.5198955245615207</v>
      </c>
      <c r="P441" s="118">
        <f t="shared" si="199"/>
        <v>0</v>
      </c>
      <c r="Q441" s="118">
        <f t="shared" si="199"/>
        <v>1.4777034857516091</v>
      </c>
      <c r="R441" s="118">
        <f t="shared" ref="R441:V441" si="200">R442+R444+R446+R455</f>
        <v>1.5138255279060926</v>
      </c>
      <c r="S441" s="118">
        <f t="shared" si="200"/>
        <v>1.592446532663911</v>
      </c>
      <c r="T441" s="118">
        <f t="shared" si="200"/>
        <v>1.2807616941224296</v>
      </c>
      <c r="U441" s="118">
        <f t="shared" si="200"/>
        <v>1.1406018884366866</v>
      </c>
      <c r="V441" s="118">
        <f t="shared" si="200"/>
        <v>0.95161258352040135</v>
      </c>
      <c r="W441" s="118">
        <f t="shared" ref="W441:Y441" si="201">W442+W444+W446+W455</f>
        <v>0.92070912159418794</v>
      </c>
      <c r="X441" s="118">
        <f t="shared" si="201"/>
        <v>0.70595247368925063</v>
      </c>
      <c r="Y441" s="118">
        <f t="shared" si="201"/>
        <v>0.658975109581596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1.8509563893685779</v>
      </c>
      <c r="D455" s="123">
        <v>1.3689579179446003</v>
      </c>
      <c r="E455" s="123">
        <v>1.3082907415712854</v>
      </c>
      <c r="F455" s="123">
        <v>1.7539225362912372</v>
      </c>
      <c r="G455" s="123">
        <v>1.7973462956079742</v>
      </c>
      <c r="H455" s="123">
        <v>1.6549261384589116</v>
      </c>
      <c r="I455" s="123">
        <v>1.6957295643275516</v>
      </c>
      <c r="J455" s="123">
        <v>1.863558511369348</v>
      </c>
      <c r="K455" s="123">
        <v>1.6885026177801465</v>
      </c>
      <c r="L455" s="123">
        <v>0</v>
      </c>
      <c r="M455" s="123">
        <v>0</v>
      </c>
      <c r="N455" s="123">
        <v>0</v>
      </c>
      <c r="O455" s="123">
        <v>1.5198955245615207</v>
      </c>
      <c r="P455" s="123">
        <v>0</v>
      </c>
      <c r="Q455" s="123">
        <v>1.4777034857516091</v>
      </c>
      <c r="R455" s="123">
        <v>1.5138255279060926</v>
      </c>
      <c r="S455" s="123">
        <v>1.592446532663911</v>
      </c>
      <c r="T455" s="123">
        <v>1.2807616941224296</v>
      </c>
      <c r="U455" s="123">
        <v>1.1406018884366866</v>
      </c>
      <c r="V455" s="123">
        <v>0.95161258352040135</v>
      </c>
      <c r="W455" s="123">
        <v>0.92070912159418794</v>
      </c>
      <c r="X455" s="123">
        <v>0.70595247368925063</v>
      </c>
      <c r="Y455" s="123">
        <v>0.658975109581596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2.2959598418648564</v>
      </c>
      <c r="D456" s="99">
        <v>2.2016230432923471</v>
      </c>
      <c r="E456" s="99">
        <v>2.0014249092911718</v>
      </c>
      <c r="F456" s="99">
        <v>2.3419428085738487</v>
      </c>
      <c r="G456" s="99">
        <v>2.2474431682813756</v>
      </c>
      <c r="H456" s="99">
        <v>1.952727757204731</v>
      </c>
      <c r="I456" s="99">
        <v>1.8079692671542411</v>
      </c>
      <c r="J456" s="99">
        <v>2.0695641291227624</v>
      </c>
      <c r="K456" s="99">
        <v>2.2161596858364425</v>
      </c>
      <c r="L456" s="99">
        <v>0</v>
      </c>
      <c r="M456" s="99">
        <v>0</v>
      </c>
      <c r="N456" s="99">
        <v>0</v>
      </c>
      <c r="O456" s="99">
        <v>2.1010320486585727</v>
      </c>
      <c r="P456" s="99">
        <v>0</v>
      </c>
      <c r="Q456" s="99">
        <v>2.0456052175306589</v>
      </c>
      <c r="R456" s="99">
        <v>1.930760744086149</v>
      </c>
      <c r="S456" s="99">
        <v>1.7816570644016925</v>
      </c>
      <c r="T456" s="99">
        <v>1.6966004909800525</v>
      </c>
      <c r="U456" s="99">
        <v>1.5372749105276657</v>
      </c>
      <c r="V456" s="99">
        <v>1.50114636068693</v>
      </c>
      <c r="W456" s="99">
        <v>1.4486718073513933</v>
      </c>
      <c r="X456" s="99">
        <v>1.1586453600432567</v>
      </c>
      <c r="Y456" s="99">
        <v>1.2139971682308499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2025-11-06T10:28:23Z</dcterms:created>
  <dcterms:modified xsi:type="dcterms:W3CDTF">2025-11-06T10:28:23Z</dcterms:modified>
</cp:coreProperties>
</file>